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lab_app_reports/bradford_assay/data/"/>
    </mc:Choice>
  </mc:AlternateContent>
  <xr:revisionPtr revIDLastSave="0" documentId="13_ncr:1_{776B478B-6AE2-0042-AB22-98D570A45DFC}" xr6:coauthVersionLast="47" xr6:coauthVersionMax="47" xr10:uidLastSave="{00000000-0000-0000-0000-000000000000}"/>
  <bookViews>
    <workbookView xWindow="4340" yWindow="760" windowWidth="30220" windowHeight="21580" xr2:uid="{3C3D0B6C-23BB-F74C-8542-AED205A8DF36}"/>
  </bookViews>
  <sheets>
    <sheet name="Bradford Assay - Lac" sheetId="6" r:id="rId1"/>
    <sheet name="Mean Background Absorbance" sheetId="7" state="hidden" r:id="rId2"/>
    <sheet name="Bradford Assay - BSA" sheetId="5" r:id="rId3"/>
    <sheet name="ba_conc" sheetId="3" state="hidden" r:id="rId4"/>
    <sheet name="specific_activity" sheetId="4" r:id="rId5"/>
    <sheet name="ba_data" sheetId="2" state="hidden" r:id="rId6"/>
    <sheet name="Sheet1" sheetId="1" r:id="rId7"/>
  </sheets>
  <definedNames>
    <definedName name="ExternalData_1" localSheetId="5" hidden="1">ba_data!$A$1:$C$37</definedName>
    <definedName name="ExternalData_2" localSheetId="3" hidden="1">ba_conc!$A$1:$H$31</definedName>
    <definedName name="ExternalData_2" localSheetId="4" hidden="1">specific_activity!$B$2:$F$4</definedName>
    <definedName name="ExternalData_3" localSheetId="2" hidden="1">'Bradford Assay - BSA'!$B$2:$K$17</definedName>
    <definedName name="ExternalData_4" localSheetId="0" hidden="1">'Bradford Assay - Lac'!$B$2:$K$14</definedName>
    <definedName name="ExternalData_4" localSheetId="1" hidden="1">'Mean Background Absorbance'!$A$1:$A$2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J15" i="6"/>
  <c r="K15" i="6"/>
  <c r="J18" i="5"/>
  <c r="K1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61E1D0-1879-264B-B824-9E0C5791E5AA}" keepAlive="1" name="Query - ba_conc" description="Connection to the 'ba_conc' query in the workbook." type="5" refreshedVersion="8" background="1" saveData="1">
    <dbPr connection="Provider=Microsoft.Mashup.OleDb.1;Data Source=$Workbook$;Location=ba_conc;Extended Properties=&quot;&quot;" command="SELECT * FROM [ba_conc]"/>
  </connection>
  <connection id="2" xr16:uid="{0A1CC457-B508-F84A-AE7B-34867CE8FB91}" keepAlive="1" name="Query - Bradford Assay - BSA" description="Connection to the 'Bradford Assay - BSA' query in the workbook." type="5" refreshedVersion="8" background="1" saveData="1">
    <dbPr connection="Provider=Microsoft.Mashup.OleDb.1;Data Source=$Workbook$;Location=&quot;Bradford Assay - BSA&quot;;Extended Properties=&quot;&quot;" command="SELECT * FROM [Bradford Assay - BSA]"/>
  </connection>
  <connection id="3" xr16:uid="{17D9E160-F9E3-A541-A353-66EAB01D1DEB}" keepAlive="1" name="Query - Bradford Assay - Lac" description="Connection to the 'Bradford Assay - Lac' query in the workbook." type="5" refreshedVersion="8" background="1" saveData="1">
    <dbPr connection="Provider=Microsoft.Mashup.OleDb.1;Data Source=$Workbook$;Location=&quot;Bradford Assay - Lac&quot;;Extended Properties=&quot;&quot;" command="SELECT * FROM [Bradford Assay - Lac]"/>
  </connection>
  <connection id="4" xr16:uid="{3359ABA4-372B-5E49-8E90-45FA73A7AA79}" keepAlive="1" name="Query - matrix_data" description="Connection to the 'matrix_data' query in the workbook." type="5" refreshedVersion="8" background="1" saveData="1">
    <dbPr connection="Provider=Microsoft.Mashup.OleDb.1;Data Source=$Workbook$;Location=matrix_data;Extended Properties=&quot;&quot;" command="SELECT * FROM [matrix_data]"/>
  </connection>
  <connection id="5" xr16:uid="{ACEF2C42-9A04-684A-BE3A-FDA2F98EA1BE}" keepAlive="1" name="Query - Mean Background Absorbance" description="Connection to the 'Mean Background Absorbance' query in the workbook." type="5" refreshedVersion="8" background="1" saveData="1">
    <dbPr connection="Provider=Microsoft.Mashup.OleDb.1;Data Source=$Workbook$;Location=&quot;Mean Background Absorbance&quot;;Extended Properties=&quot;&quot;" command="SELECT * FROM [Mean Background Absorbance]"/>
  </connection>
  <connection id="6" xr16:uid="{65A0F4D4-3AC6-024B-A832-528C1F58C5CD}" keepAlive="1" name="Query - specific_activity" description="Connection to the 'specific_activity' query in the workbook." type="5" refreshedVersion="8" background="1" saveData="1">
    <dbPr connection="Provider=Microsoft.Mashup.OleDb.1;Data Source=$Workbook$;Location=specific_activity;Extended Properties=&quot;&quot;" command="SELECT * FROM [specific_activity]"/>
  </connection>
</connections>
</file>

<file path=xl/sharedStrings.xml><?xml version="1.0" encoding="utf-8"?>
<sst xmlns="http://schemas.openxmlformats.org/spreadsheetml/2006/main" count="359" uniqueCount="42">
  <si>
    <t>Row</t>
  </si>
  <si>
    <t>Column 1</t>
  </si>
  <si>
    <t>Column 2</t>
  </si>
  <si>
    <t>Column 3</t>
  </si>
  <si>
    <t>Column 4</t>
  </si>
  <si>
    <t>Column 5</t>
  </si>
  <si>
    <t>Column 6</t>
  </si>
  <si>
    <t>A</t>
  </si>
  <si>
    <t>B</t>
  </si>
  <si>
    <t>C</t>
  </si>
  <si>
    <t>D</t>
  </si>
  <si>
    <t>E</t>
  </si>
  <si>
    <t>F</t>
  </si>
  <si>
    <t>Sample</t>
  </si>
  <si>
    <t>OD420</t>
  </si>
  <si>
    <t>Time (Minutes)</t>
  </si>
  <si>
    <t>Lac+</t>
  </si>
  <si>
    <t>Lac-</t>
  </si>
  <si>
    <t>Attribute</t>
  </si>
  <si>
    <t>Value</t>
  </si>
  <si>
    <t>Contents</t>
  </si>
  <si>
    <t>Contents Conc.</t>
  </si>
  <si>
    <t>Contents (microliters)</t>
  </si>
  <si>
    <t>PBS</t>
  </si>
  <si>
    <t>PBS (microliters)</t>
  </si>
  <si>
    <t>Concentration</t>
  </si>
  <si>
    <t>BA Value</t>
  </si>
  <si>
    <t>BSA</t>
  </si>
  <si>
    <t>dH2O</t>
  </si>
  <si>
    <t>1:1</t>
  </si>
  <si>
    <t>dH20</t>
  </si>
  <si>
    <t>1:10</t>
  </si>
  <si>
    <t>Total</t>
  </si>
  <si>
    <t>BA Final Value</t>
  </si>
  <si>
    <t>Mean Background Absorbance</t>
  </si>
  <si>
    <t>Final BA Value</t>
  </si>
  <si>
    <r>
      <t xml:space="preserve">Equivalent </t>
    </r>
    <r>
      <rPr>
        <sz val="12"/>
        <color theme="1"/>
        <rFont val="Aptos Narrow"/>
        <family val="2"/>
        <scheme val="minor"/>
      </rPr>
      <t>BSA (microliters)</t>
    </r>
  </si>
  <si>
    <t>Grand Total</t>
  </si>
  <si>
    <t>Avg. Equivalent BSA (microliters)</t>
  </si>
  <si>
    <t>Protein</t>
  </si>
  <si>
    <t>miller_enzymatic_activity</t>
  </si>
  <si>
    <t>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</si>
</sst>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/>
  </cellXfs>
  <cellStyles count="2">
    <cellStyle name="Normal" xfId="0" builtinId="0"/>
    <cellStyle name="Percent" xfId="1" builtinId="5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Net Mean</a:t>
            </a:r>
            <a:r>
              <a:rPr lang="en-US" sz="1800" b="1" baseline="0"/>
              <a:t> Absorbance at 620 Nanometers vs. Microliters BSA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'Bradford Assay - BSA'!$K$2</c:f>
              <c:strCache>
                <c:ptCount val="1"/>
                <c:pt idx="0">
                  <c:v>Final BA Value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50310188499162"/>
                  <c:y val="1.09659863945578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0.0105x + 0.0485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0.8349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'Bradford Assay - BSA'!$F$3:$F$17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xVal>
          <c:yVal>
            <c:numRef>
              <c:f>'Bradford Assay - BSA'!$K$3:$K$17</c:f>
              <c:numCache>
                <c:formatCode>General</c:formatCode>
                <c:ptCount val="15"/>
                <c:pt idx="0">
                  <c:v>7.8000000000000014E-2</c:v>
                </c:pt>
                <c:pt idx="1">
                  <c:v>9.2000000000000026E-2</c:v>
                </c:pt>
                <c:pt idx="2">
                  <c:v>-6.0000000000000053E-3</c:v>
                </c:pt>
                <c:pt idx="3">
                  <c:v>0.15900000000000003</c:v>
                </c:pt>
                <c:pt idx="4">
                  <c:v>0.17799999999999999</c:v>
                </c:pt>
                <c:pt idx="5">
                  <c:v>0.16999999999999998</c:v>
                </c:pt>
                <c:pt idx="6">
                  <c:v>0.23400000000000004</c:v>
                </c:pt>
                <c:pt idx="7">
                  <c:v>0.25600000000000006</c:v>
                </c:pt>
                <c:pt idx="8">
                  <c:v>0.24100000000000005</c:v>
                </c:pt>
                <c:pt idx="9">
                  <c:v>0.27299999999999996</c:v>
                </c:pt>
                <c:pt idx="10">
                  <c:v>0.30299999999999999</c:v>
                </c:pt>
                <c:pt idx="11">
                  <c:v>0.28399999999999997</c:v>
                </c:pt>
                <c:pt idx="12">
                  <c:v>0.32900000000000001</c:v>
                </c:pt>
                <c:pt idx="13">
                  <c:v>0.33700000000000002</c:v>
                </c:pt>
                <c:pt idx="14">
                  <c:v>0.31900000000000001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7-FC49-9226-8EC2B41E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1968"/>
        <c:axId val="1986579215"/>
      </c:scatterChart>
      <c:valAx>
        <c:axId val="2194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Microliters 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79215"/>
        <c:crosses val="autoZero"/>
        <c:crossBetween val="midCat"/>
      </c:valAx>
      <c:valAx>
        <c:axId val="19865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Net Mean Absorbance at 620</a:t>
                </a:r>
                <a:r>
                  <a:rPr lang="en-US" sz="1400" b="1" baseline="0"/>
                  <a:t> nanometers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specific_activity!$F$2</c:f>
              <c:strCache>
                <c:ptCount val="1"/>
                <c:pt idx="0">
                  <c:v>miller_enzymatic_activity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C91-904F-9668-08DD3EC6569E}"/>
              </c:ext>
            </c:extLst>
          </c:dPt>
          <c:dLbls>
            <c:dLbl>
              <c:idx val="0"/>
              <c:layout>
                <c:manualLayout>
                  <c:x val="-9.8611111111111177E-2"/>
                  <c:y val="-7.4074074074074112E-2"/>
                </c:manualLayout>
              </c:layout>
              <c:spPr>
                <a:xfrm>
                  <a:off x="492984" y="607873"/>
                  <a:ext cx="871197" cy="389151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4258"/>
                        <a:gd name="adj2" fmla="val 12781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055052493438321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C91-904F-9668-08DD3EC6569E}"/>
                </c:ext>
              </c:extLst>
            </c:dLbl>
            <c:dLbl>
              <c:idx val="1"/>
              <c:layout>
                <c:manualLayout>
                  <c:x val="-0.13055566491688539"/>
                  <c:y val="-0.14621702287214106"/>
                </c:manualLayout>
              </c:layout>
              <c:spPr>
                <a:xfrm>
                  <a:off x="2295938" y="1752750"/>
                  <a:ext cx="1043678" cy="389151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7988"/>
                        <a:gd name="adj2" fmla="val 18961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827624671916008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C91-904F-9668-08DD3EC6569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specific_activity!$B$3:$B$4</c:f>
              <c:strCache>
                <c:ptCount val="2"/>
                <c:pt idx="0">
                  <c:v>Lac+</c:v>
                </c:pt>
                <c:pt idx="1">
                  <c:v>Lac-</c:v>
                </c:pt>
              </c:strCache>
            </c:strRef>
          </c:cat>
          <c:val>
            <c:numRef>
              <c:f>specific_activity!$F$3:$F$4</c:f>
              <c:numCache>
                <c:formatCode>General</c:formatCode>
                <c:ptCount val="2"/>
                <c:pt idx="0">
                  <c:v>0.193</c:v>
                </c:pt>
                <c:pt idx="1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904F-9668-08DD3EC6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406335"/>
        <c:axId val="1858935343"/>
      </c:barChart>
      <c:catAx>
        <c:axId val="1858406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35343"/>
        <c:crosses val="autoZero"/>
        <c:auto val="1"/>
        <c:lblAlgn val="ctr"/>
        <c:lblOffset val="100"/>
        <c:noMultiLvlLbl val="0"/>
      </c:catAx>
      <c:valAx>
        <c:axId val="18589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19050</xdr:rowOff>
    </xdr:from>
    <xdr:to>
      <xdr:col>22</xdr:col>
      <xdr:colOff>139700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F716-82BE-2072-9702-5BE82597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196850</xdr:rowOff>
    </xdr:from>
    <xdr:to>
      <xdr:col>14</xdr:col>
      <xdr:colOff>596900</xdr:colOff>
      <xdr:row>26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AEF7E2-E830-805A-CD75-2BE4900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587.613481365741" createdVersion="8" refreshedVersion="8" minRefreshableVersion="3" recordCount="12" xr:uid="{718AD1C9-7C5D-534E-85B9-A3F2ACAE8A9C}">
  <cacheSource type="worksheet">
    <worksheetSource name="Bradford_Assay___Lac"/>
  </cacheSource>
  <cacheFields count="11">
    <cacheField name="Row" numFmtId="0">
      <sharedItems/>
    </cacheField>
    <cacheField name="Attribute" numFmtId="0">
      <sharedItems/>
    </cacheField>
    <cacheField name="Contents" numFmtId="0">
      <sharedItems count="2">
        <s v="Lac+"/>
        <s v="Lac-"/>
      </sharedItems>
    </cacheField>
    <cacheField name="Contents Conc." numFmtId="0">
      <sharedItems containsSemiMixedTypes="0" containsString="0" containsNumber="1" containsInteger="1" minValue="1" maxValue="10" count="2">
        <n v="1"/>
        <n v="10"/>
      </sharedItems>
    </cacheField>
    <cacheField name="Contents (microliters)" numFmtId="0">
      <sharedItems containsSemiMixedTypes="0" containsString="0" containsNumber="1" containsInteger="1" minValue="5" maxValue="5"/>
    </cacheField>
    <cacheField name="PBS" numFmtId="0">
      <sharedItems/>
    </cacheField>
    <cacheField name="PBS (microliters)" numFmtId="0">
      <sharedItems containsSemiMixedTypes="0" containsString="0" containsNumber="1" containsInteger="1" minValue="25" maxValue="25"/>
    </cacheField>
    <cacheField name="Concentration" numFmtId="10">
      <sharedItems containsSemiMixedTypes="0" containsString="0" containsNumber="1" minValue="0.16666666666666699" maxValue="0.16666666666666699"/>
    </cacheField>
    <cacheField name="BA Value" numFmtId="0">
      <sharedItems containsSemiMixedTypes="0" containsString="0" containsNumber="1" minValue="0.36299999999999999" maxValue="0.79800000000000004"/>
    </cacheField>
    <cacheField name="BA Final Value" numFmtId="0">
      <sharedItems containsSemiMixedTypes="0" containsString="0" containsNumber="1" minValue="6.0999999999999999E-2" maxValue="0.49600000000000005"/>
    </cacheField>
    <cacheField name="Equivalent BSA (microliters)" numFmtId="2">
      <sharedItems containsSemiMixedTypes="0" containsString="0" containsNumber="1" minValue="1.1904761904761902" maxValue="42.619047619047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A"/>
    <s v="Column 4"/>
    <x v="0"/>
    <x v="0"/>
    <n v="5"/>
    <s v="dH20"/>
    <n v="25"/>
    <n v="0.16666666666666699"/>
    <n v="0.68799999999999994"/>
    <n v="0.38599999999999995"/>
    <n v="32.142857142857139"/>
  </r>
  <r>
    <s v="A"/>
    <s v="Column 5"/>
    <x v="0"/>
    <x v="0"/>
    <n v="5"/>
    <s v="dH20"/>
    <n v="25"/>
    <n v="0.16666666666666699"/>
    <n v="0.72799999999999998"/>
    <n v="0.42599999999999999"/>
    <n v="35.952380952380949"/>
  </r>
  <r>
    <s v="A"/>
    <s v="Column 6"/>
    <x v="0"/>
    <x v="0"/>
    <n v="5"/>
    <s v="dH20"/>
    <n v="25"/>
    <n v="0.16666666666666699"/>
    <n v="0.72099999999999997"/>
    <n v="0.41899999999999998"/>
    <n v="35.285714285714285"/>
  </r>
  <r>
    <s v="B"/>
    <s v="Column 4"/>
    <x v="0"/>
    <x v="1"/>
    <n v="5"/>
    <s v="dH2O"/>
    <n v="25"/>
    <n v="0.16666666666666699"/>
    <n v="0.36299999999999999"/>
    <n v="6.0999999999999999E-2"/>
    <n v="1.1904761904761902"/>
  </r>
  <r>
    <s v="B"/>
    <s v="Column 5"/>
    <x v="0"/>
    <x v="1"/>
    <n v="5"/>
    <s v="dH2O"/>
    <n v="25"/>
    <n v="0.16666666666666699"/>
    <n v="0.371"/>
    <n v="6.9000000000000006E-2"/>
    <n v="1.9523809523809528"/>
  </r>
  <r>
    <s v="B"/>
    <s v="Column 6"/>
    <x v="0"/>
    <x v="1"/>
    <n v="5"/>
    <s v="dH2O"/>
    <n v="25"/>
    <n v="0.16666666666666699"/>
    <n v="0.36799999999999999"/>
    <n v="6.6000000000000003E-2"/>
    <n v="1.6666666666666667"/>
  </r>
  <r>
    <s v="C"/>
    <s v="Column 4"/>
    <x v="1"/>
    <x v="0"/>
    <n v="5"/>
    <s v="dH2O"/>
    <n v="25"/>
    <n v="0.16666666666666699"/>
    <n v="0.72799999999999998"/>
    <n v="0.42599999999999999"/>
    <n v="35.952380952380949"/>
  </r>
  <r>
    <s v="C"/>
    <s v="Column 5"/>
    <x v="1"/>
    <x v="0"/>
    <n v="5"/>
    <s v="dH2O"/>
    <n v="25"/>
    <n v="0.16666666666666699"/>
    <n v="0.79800000000000004"/>
    <n v="0.49600000000000005"/>
    <n v="42.61904761904762"/>
  </r>
  <r>
    <s v="C"/>
    <s v="Column 6"/>
    <x v="1"/>
    <x v="0"/>
    <n v="5"/>
    <s v="dH2O"/>
    <n v="25"/>
    <n v="0.16666666666666699"/>
    <n v="0.77400000000000002"/>
    <n v="0.47200000000000003"/>
    <n v="40.333333333333336"/>
  </r>
  <r>
    <s v="D"/>
    <s v="Column 4"/>
    <x v="1"/>
    <x v="1"/>
    <n v="5"/>
    <s v="dH2O"/>
    <n v="25"/>
    <n v="0.16666666666666699"/>
    <n v="0.38600000000000001"/>
    <n v="8.4000000000000019E-2"/>
    <n v="3.3809523809523823"/>
  </r>
  <r>
    <s v="D"/>
    <s v="Column 5"/>
    <x v="1"/>
    <x v="1"/>
    <n v="5"/>
    <s v="dH2O"/>
    <n v="25"/>
    <n v="0.16666666666666699"/>
    <n v="0.374"/>
    <n v="7.2000000000000008E-2"/>
    <n v="2.2380952380952386"/>
  </r>
  <r>
    <s v="D"/>
    <s v="Column 6"/>
    <x v="1"/>
    <x v="1"/>
    <n v="5"/>
    <s v="dH2O"/>
    <n v="25"/>
    <n v="0.16666666666666699"/>
    <n v="0.378"/>
    <n v="7.6000000000000012E-2"/>
    <n v="2.61904761904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C99FF-59CC-E642-9D62-E8979810AF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tein">
  <location ref="N2:O9" firstHeaderRow="1" firstDataRow="1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0" showAll="0"/>
    <pivotField showAll="0"/>
    <pivotField showAll="0"/>
    <pivotField dataField="1" numFmtId="2" showAll="0"/>
  </pivotFields>
  <rowFields count="2">
    <field x="2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g. Equivalent BSA (microliters)" fld="10" subtotal="average" baseField="0" baseItem="0" numFmtId="164"/>
  </dataFields>
  <formats count="8">
    <format dxfId="34">
      <pivotArea collapsedLevelsAreSubtotals="1" fieldPosition="0">
        <references count="1">
          <reference field="2" count="1">
            <x v="1"/>
          </reference>
        </references>
      </pivotArea>
    </format>
    <format dxfId="33">
      <pivotArea dataOnly="0" labelOnly="1" fieldPosition="0">
        <references count="1">
          <reference field="2" count="1">
            <x v="1"/>
          </reference>
        </references>
      </pivotArea>
    </format>
    <format dxfId="32">
      <pivotArea collapsedLevelsAreSubtotals="1" fieldPosition="0">
        <references count="1">
          <reference field="2" count="1">
            <x v="0"/>
          </reference>
        </references>
      </pivotArea>
    </format>
    <format dxfId="31">
      <pivotArea dataOnly="0" labelOnly="1" fieldPosition="0">
        <references count="1">
          <reference field="2" count="1">
            <x v="0"/>
          </reference>
        </references>
      </pivotArea>
    </format>
    <format dxfId="30">
      <pivotArea collapsedLevelsAreSubtotals="1" fieldPosition="0">
        <references count="1">
          <reference field="2" count="1">
            <x v="0"/>
          </reference>
        </references>
      </pivotArea>
    </format>
    <format dxfId="29">
      <pivotArea dataOnly="0" labelOnly="1" fieldPosition="0">
        <references count="1">
          <reference field="2" count="1">
            <x v="0"/>
          </reference>
        </references>
      </pivotArea>
    </format>
    <format dxfId="28">
      <pivotArea collapsedLevelsAreSubtotals="1" fieldPosition="0">
        <references count="1">
          <reference field="2" count="1">
            <x v="1"/>
          </reference>
        </references>
      </pivotArea>
    </format>
    <format dxfId="27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FD9112C9-2082-6C4D-AB61-C426D412EE41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Row" tableColumnId="1"/>
      <queryTableField id="2" name="Attribute" tableColumnId="2"/>
      <queryTableField id="3" name="Contents" tableColumnId="3"/>
      <queryTableField id="4" name="Contents Conc." tableColumnId="4"/>
      <queryTableField id="5" name="Contents (microliters)" tableColumnId="5"/>
      <queryTableField id="6" name="PBS" tableColumnId="6"/>
      <queryTableField id="7" name="PBS (microliters)" tableColumnId="7"/>
      <queryTableField id="8" name="Concentration" tableColumnId="8"/>
      <queryTableField id="9" name="BA Value" tableColumnId="9"/>
      <queryTableField id="10" name="BA Final Value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23551C7E-971A-1846-9586-48C9228448CD}" autoFormatId="16" applyNumberFormats="0" applyBorderFormats="0" applyFontFormats="0" applyPatternFormats="0" applyAlignmentFormats="0" applyWidthHeightFormats="0">
  <queryTableRefresh nextId="2">
    <queryTableFields count="1">
      <queryTableField id="1" name="Mean Background Absorbanc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931B325-649E-7F4C-8859-3FBBC791B88A}" autoFormatId="16" applyNumberFormats="0" applyBorderFormats="0" applyFontFormats="0" applyPatternFormats="0" applyAlignmentFormats="0" applyWidthHeightFormats="0">
  <queryTableRefresh nextId="11">
    <queryTableFields count="10">
      <queryTableField id="1" name="Row" tableColumnId="1"/>
      <queryTableField id="2" name="Attribute" tableColumnId="2"/>
      <queryTableField id="3" name="Contents" tableColumnId="3"/>
      <queryTableField id="4" name="Contents Conc." tableColumnId="4"/>
      <queryTableField id="5" name="Contents (microliters)" tableColumnId="5"/>
      <queryTableField id="6" name="PBS" tableColumnId="6"/>
      <queryTableField id="7" name="PBS (microliters)" tableColumnId="7"/>
      <queryTableField id="8" name="Concentration" tableColumnId="8"/>
      <queryTableField id="9" name="BA Value" tableColumnId="9"/>
      <queryTableField id="10" name="Final BA Value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9F50E0A-1F70-674D-BD40-6860260EB472}" autoFormatId="16" applyNumberFormats="0" applyBorderFormats="0" applyFontFormats="0" applyPatternFormats="0" applyAlignmentFormats="0" applyWidthHeightFormats="0">
  <queryTableRefresh nextId="15">
    <queryTableFields count="8">
      <queryTableField id="1" name="Row" tableColumnId="1"/>
      <queryTableField id="8" name="Attribute" tableColumnId="8"/>
      <queryTableField id="9" name="Contents" tableColumnId="9"/>
      <queryTableField id="10" name="Contents Conc." tableColumnId="10"/>
      <queryTableField id="11" name="Contents (microliters)" tableColumnId="11"/>
      <queryTableField id="12" name="PBS" tableColumnId="12"/>
      <queryTableField id="13" name="PBS (microliters)" tableColumnId="13"/>
      <queryTableField id="14" name="Concentration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CB719423-C1F5-2C43-8392-8A89E07C2DD1}" autoFormatId="16" applyNumberFormats="0" applyBorderFormats="0" applyFontFormats="0" applyPatternFormats="0" applyAlignmentFormats="0" applyWidthHeightFormats="0">
  <queryTableRefresh nextId="11">
    <queryTableFields count="5">
      <queryTableField id="1" name="Sample" tableColumnId="1"/>
      <queryTableField id="2" name="OD420" tableColumnId="2"/>
      <queryTableField id="3" name="Time (Minutes)" tableColumnId="3"/>
      <queryTableField id="9" name="Volume (mL)" tableColumnId="4"/>
      <queryTableField id="5" name="miller_enzymatic_activity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7A44B2E-1BBC-7A4C-B68D-BDA0488AADD1}" autoFormatId="16" applyNumberFormats="0" applyBorderFormats="0" applyFontFormats="0" applyPatternFormats="0" applyAlignmentFormats="0" applyWidthHeightFormats="0">
  <queryTableRefresh nextId="16">
    <queryTableFields count="3">
      <queryTableField id="1" name="Row" tableColumnId="1"/>
      <queryTableField id="14" name="Attribute" tableColumnId="14"/>
      <queryTableField id="15" name="Valu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2935CD-CE5E-7442-BD51-ECEDF7BD8C61}" name="Bradford_Assay___Lac" displayName="Bradford_Assay___Lac" ref="B2:L15" tableType="queryTable" totalsRowCount="1">
  <autoFilter ref="B2:L14" xr:uid="{3B2935CD-CE5E-7442-BD51-ECEDF7BD8C61}"/>
  <tableColumns count="11">
    <tableColumn id="1" xr3:uid="{9613E5F7-A32D-CE4E-AF5D-CC3DC1F48FE2}" uniqueName="1" name="Row" totalsRowLabel="Total" queryTableFieldId="1" dataDxfId="26"/>
    <tableColumn id="2" xr3:uid="{30751D6A-7201-084B-BA75-08E1F5C83FDC}" uniqueName="2" name="Attribute" queryTableFieldId="2" dataDxfId="25"/>
    <tableColumn id="3" xr3:uid="{8C30671F-9F2F-7D45-B1BF-9E4F06AD253B}" uniqueName="3" name="Contents" queryTableFieldId="3" dataDxfId="24"/>
    <tableColumn id="4" xr3:uid="{C79256F0-7E7F-1644-B7EF-BFC4D73FAA7B}" uniqueName="4" name="Contents Conc." queryTableFieldId="4" dataDxfId="23"/>
    <tableColumn id="5" xr3:uid="{6491E9C0-D36D-224A-82F9-0711AD1C4C07}" uniqueName="5" name="Contents (microliters)" queryTableFieldId="5"/>
    <tableColumn id="6" xr3:uid="{865DD4D1-410E-BC4F-AB49-FE11E77BD27E}" uniqueName="6" name="PBS" queryTableFieldId="6" dataDxfId="22"/>
    <tableColumn id="7" xr3:uid="{FC75C5E5-1D54-4A42-8285-469B0AA9FE03}" uniqueName="7" name="PBS (microliters)" queryTableFieldId="7"/>
    <tableColumn id="8" xr3:uid="{A4566322-1952-4F43-849F-D0199BFE3803}" uniqueName="8" name="Concentration" queryTableFieldId="8" dataDxfId="21" dataCellStyle="Percent"/>
    <tableColumn id="9" xr3:uid="{14978B07-7344-874A-A3D1-95F1AC9CBA64}" uniqueName="9" name="BA Value" totalsRowFunction="average" queryTableFieldId="9" totalsRowDxfId="20"/>
    <tableColumn id="10" xr3:uid="{5F58A307-F4C7-8549-AA91-16F053633A8C}" uniqueName="10" name="BA Final Value" totalsRowFunction="average" queryTableFieldId="10" totalsRowDxfId="19"/>
    <tableColumn id="11" xr3:uid="{F5382A89-4C4B-0845-88C2-19724C81F600}" uniqueName="11" name="Equivalent BSA (microliters)" queryTableFieldId="11" dataDxfId="18" dataCellStyle="Percent">
      <calculatedColumnFormula>(Bradford_Assay___Lac[[#This Row],[BA Final Value]]-0.0485)/0.0105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45C028-BED6-B940-94D7-FAB98F05AB72}" name="Mean_Background_Absorbance" displayName="Mean_Background_Absorbance" ref="A1:A2" tableType="queryTable" totalsRowShown="0">
  <autoFilter ref="A1:A2" xr:uid="{4C45C028-BED6-B940-94D7-FAB98F05AB72}"/>
  <tableColumns count="1">
    <tableColumn id="1" xr3:uid="{18630E00-38B0-7048-BCAA-0AC28D4979B6}" uniqueName="1" name="Mean Background Absorbance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2A4C38-2FFC-4E49-92EA-BC145EF04288}" name="Bradford_Assay___BSA" displayName="Bradford_Assay___BSA" ref="B2:K18" tableType="queryTable" totalsRowCount="1">
  <autoFilter ref="B2:K17" xr:uid="{A12A4C38-2FFC-4E49-92EA-BC145EF04288}"/>
  <tableColumns count="10">
    <tableColumn id="1" xr3:uid="{89EBD553-4E72-F946-9274-631FCB7EB0CE}" uniqueName="1" name="Row" totalsRowLabel="Total" queryTableFieldId="1" dataDxfId="17"/>
    <tableColumn id="2" xr3:uid="{CE0CD887-ABCE-E844-A7EC-9632A0A47FC5}" uniqueName="2" name="Attribute" queryTableFieldId="2" dataDxfId="16"/>
    <tableColumn id="3" xr3:uid="{B1318C58-EA35-B848-9698-F26A8BC36C84}" uniqueName="3" name="Contents" queryTableFieldId="3" dataDxfId="15"/>
    <tableColumn id="4" xr3:uid="{30DE80E7-8F0A-674A-8529-973723058C4C}" uniqueName="4" name="Contents Conc." queryTableFieldId="4" dataDxfId="14"/>
    <tableColumn id="5" xr3:uid="{521C3FF0-56E4-EB4E-AD78-4202A511BF27}" uniqueName="5" name="Contents (microliters)" queryTableFieldId="5"/>
    <tableColumn id="6" xr3:uid="{D99FA865-3B39-3E4B-9544-079D9B6C55FB}" uniqueName="6" name="PBS" queryTableFieldId="6" dataDxfId="13"/>
    <tableColumn id="7" xr3:uid="{30EAAC4A-DDA3-9E4C-B7A9-559D0E2BB625}" uniqueName="7" name="PBS (microliters)" queryTableFieldId="7"/>
    <tableColumn id="8" xr3:uid="{A7E21C56-8634-384A-AAD2-73A2C3419C59}" uniqueName="8" name="Concentration" queryTableFieldId="8" dataDxfId="12" totalsRowDxfId="11" dataCellStyle="Percent"/>
    <tableColumn id="9" xr3:uid="{04F9714F-A67D-184C-85B5-BCFEAAB4F591}" uniqueName="9" name="BA Value" totalsRowFunction="average" queryTableFieldId="9" dataDxfId="10" totalsRowDxfId="9"/>
    <tableColumn id="10" xr3:uid="{8B8EA09B-CAE7-EA47-BDE8-661DA9125126}" uniqueName="10" name="Final BA Value" totalsRowFunction="average" queryTableFieldId="10" totalsRow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E02E8-4D42-774B-A241-95383E341172}" name="ba_conc" displayName="ba_conc" ref="A1:H31" tableType="queryTable" totalsRowShown="0">
  <autoFilter ref="A1:H31" xr:uid="{A01E02E8-4D42-774B-A241-95383E341172}"/>
  <tableColumns count="8">
    <tableColumn id="1" xr3:uid="{FF90800A-AE0E-B342-A09B-6B94645C1885}" uniqueName="1" name="Row" queryTableFieldId="1" dataDxfId="7"/>
    <tableColumn id="8" xr3:uid="{BECFDAAF-B240-4745-890E-381D22774844}" uniqueName="8" name="Attribute" queryTableFieldId="8" dataDxfId="6"/>
    <tableColumn id="9" xr3:uid="{5F45004D-B809-AF4E-8E9C-B3A325D7D801}" uniqueName="9" name="Contents" queryTableFieldId="9" dataDxfId="5"/>
    <tableColumn id="10" xr3:uid="{1194BFFE-35AC-1443-BBBC-5D1157093EA4}" uniqueName="10" name="Contents Conc." queryTableFieldId="10" dataDxfId="4"/>
    <tableColumn id="11" xr3:uid="{B987A0A0-EE60-8F4F-8D84-12C931B9E866}" uniqueName="11" name="Contents (microliters)" queryTableFieldId="11"/>
    <tableColumn id="12" xr3:uid="{9FB4746E-EA99-B44B-9879-98CA8CA8F774}" uniqueName="12" name="PBS" queryTableFieldId="12" dataDxfId="3"/>
    <tableColumn id="13" xr3:uid="{687E2788-E2CC-BD4C-A91A-0C39173AB1A9}" uniqueName="13" name="PBS (microliters)" queryTableFieldId="13"/>
    <tableColumn id="14" xr3:uid="{57C6A994-DC6F-C24A-A943-76538C8AC5E9}" uniqueName="14" name="Concentration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75B026-DEEC-C34E-8007-8D93EB5A2927}" name="specific_activity" displayName="specific_activity" ref="B2:F4" tableType="queryTable" totalsRowShown="0">
  <autoFilter ref="B2:F4" xr:uid="{4A75B026-DEEC-C34E-8007-8D93EB5A2927}"/>
  <tableColumns count="5">
    <tableColumn id="1" xr3:uid="{8C78FE22-1B3A-BB47-9530-006C0B9B88AD}" uniqueName="1" name="Sample" queryTableFieldId="1" dataDxfId="2"/>
    <tableColumn id="2" xr3:uid="{DB865CF8-A3A4-704A-A97B-099EF363A035}" uniqueName="2" name="OD420" queryTableFieldId="2"/>
    <tableColumn id="3" xr3:uid="{443845DB-E611-2A43-ABD8-4D8B7ECED919}" uniqueName="3" name="Time (Minutes)" queryTableFieldId="3"/>
    <tableColumn id="4" xr3:uid="{F5693D21-0271-5844-8B52-2B0AF1BDFC37}" uniqueName="4" name="Volume (mL)" queryTableFieldId="9"/>
    <tableColumn id="5" xr3:uid="{D6E6B05D-8FA6-E144-83CF-1F7D899C9A0F}" uniqueName="5" name="miller_enzymatic_activity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56402-730C-0A49-86F4-70639B8A40D3}" name="matrix_data" displayName="matrix_data" ref="A1:C37" tableType="queryTable" totalsRowShown="0">
  <autoFilter ref="A1:C37" xr:uid="{C1656402-730C-0A49-86F4-70639B8A40D3}"/>
  <tableColumns count="3">
    <tableColumn id="1" xr3:uid="{A95C0068-33B5-594F-866F-A4004246610A}" uniqueName="1" name="Row" queryTableFieldId="1" dataDxfId="1"/>
    <tableColumn id="14" xr3:uid="{204163F4-E1FF-F847-B101-3782F9AFB26D}" uniqueName="14" name="Attribute" queryTableFieldId="14" dataDxfId="0"/>
    <tableColumn id="15" xr3:uid="{51656ADD-5114-3942-A029-8BB5B4603ADD}" uniqueName="15" name="Valu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808E-E283-3B42-97FC-A83F1482089D}">
  <dimension ref="B2:O15"/>
  <sheetViews>
    <sheetView tabSelected="1" workbookViewId="0">
      <selection activeCell="E34" sqref="E34"/>
    </sheetView>
  </sheetViews>
  <sheetFormatPr baseColWidth="10" defaultRowHeight="16" x14ac:dyDescent="0.2"/>
  <cols>
    <col min="2" max="2" width="7.1640625" bestFit="1" customWidth="1"/>
    <col min="3" max="3" width="11" bestFit="1" customWidth="1"/>
    <col min="4" max="4" width="11.33203125" bestFit="1" customWidth="1"/>
    <col min="5" max="5" width="16.5" bestFit="1" customWidth="1"/>
    <col min="6" max="6" width="22.33203125" hidden="1" customWidth="1"/>
    <col min="7" max="7" width="7" hidden="1" customWidth="1"/>
    <col min="8" max="8" width="15.6640625" hidden="1" customWidth="1"/>
    <col min="9" max="9" width="15.5" hidden="1" customWidth="1"/>
    <col min="10" max="10" width="11" hidden="1" customWidth="1"/>
    <col min="11" max="11" width="15.33203125" bestFit="1" customWidth="1"/>
    <col min="12" max="12" width="26.5" bestFit="1" customWidth="1"/>
    <col min="14" max="14" width="13" bestFit="1" customWidth="1"/>
    <col min="15" max="15" width="28.5" bestFit="1" customWidth="1"/>
  </cols>
  <sheetData>
    <row r="2" spans="2:15" x14ac:dyDescent="0.2">
      <c r="B2" t="s">
        <v>0</v>
      </c>
      <c r="C2" t="s">
        <v>18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33</v>
      </c>
      <c r="L2" t="s">
        <v>36</v>
      </c>
      <c r="N2" s="4" t="s">
        <v>39</v>
      </c>
      <c r="O2" t="s">
        <v>38</v>
      </c>
    </row>
    <row r="3" spans="2:15" x14ac:dyDescent="0.2">
      <c r="B3" t="s">
        <v>7</v>
      </c>
      <c r="C3" t="s">
        <v>4</v>
      </c>
      <c r="D3" t="s">
        <v>16</v>
      </c>
      <c r="E3">
        <v>1</v>
      </c>
      <c r="F3">
        <v>5</v>
      </c>
      <c r="G3" t="s">
        <v>30</v>
      </c>
      <c r="H3">
        <v>25</v>
      </c>
      <c r="I3" s="1">
        <v>0.16666666666666699</v>
      </c>
      <c r="J3">
        <v>0.68799999999999994</v>
      </c>
      <c r="K3">
        <v>0.38599999999999995</v>
      </c>
      <c r="L3" s="3">
        <f>(Bradford_Assay___Lac[[#This Row],[BA Final Value]]-0.0485)/0.0105</f>
        <v>32.142857142857139</v>
      </c>
      <c r="N3" s="7" t="s">
        <v>17</v>
      </c>
      <c r="O3" s="8">
        <v>21.19047619047619</v>
      </c>
    </row>
    <row r="4" spans="2:15" x14ac:dyDescent="0.2">
      <c r="B4" t="s">
        <v>7</v>
      </c>
      <c r="C4" t="s">
        <v>5</v>
      </c>
      <c r="D4" t="s">
        <v>16</v>
      </c>
      <c r="E4">
        <v>1</v>
      </c>
      <c r="F4">
        <v>5</v>
      </c>
      <c r="G4" t="s">
        <v>30</v>
      </c>
      <c r="H4">
        <v>25</v>
      </c>
      <c r="I4" s="1">
        <v>0.16666666666666699</v>
      </c>
      <c r="J4">
        <v>0.72799999999999998</v>
      </c>
      <c r="K4">
        <v>0.42599999999999999</v>
      </c>
      <c r="L4" s="3">
        <f>(Bradford_Assay___Lac[[#This Row],[BA Final Value]]-0.0485)/0.0105</f>
        <v>35.952380952380949</v>
      </c>
      <c r="N4" s="6">
        <v>1</v>
      </c>
      <c r="O4" s="2">
        <v>39.634920634920633</v>
      </c>
    </row>
    <row r="5" spans="2:15" x14ac:dyDescent="0.2">
      <c r="B5" t="s">
        <v>7</v>
      </c>
      <c r="C5" t="s">
        <v>6</v>
      </c>
      <c r="D5" t="s">
        <v>16</v>
      </c>
      <c r="E5">
        <v>1</v>
      </c>
      <c r="F5">
        <v>5</v>
      </c>
      <c r="G5" t="s">
        <v>30</v>
      </c>
      <c r="H5">
        <v>25</v>
      </c>
      <c r="I5" s="1">
        <v>0.16666666666666699</v>
      </c>
      <c r="J5">
        <v>0.72099999999999997</v>
      </c>
      <c r="K5">
        <v>0.41899999999999998</v>
      </c>
      <c r="L5" s="3">
        <f>(Bradford_Assay___Lac[[#This Row],[BA Final Value]]-0.0485)/0.0105</f>
        <v>35.285714285714285</v>
      </c>
      <c r="N5" s="6">
        <v>10</v>
      </c>
      <c r="O5" s="2">
        <v>2.7460317460317469</v>
      </c>
    </row>
    <row r="6" spans="2:15" x14ac:dyDescent="0.2">
      <c r="B6" t="s">
        <v>8</v>
      </c>
      <c r="C6" t="s">
        <v>4</v>
      </c>
      <c r="D6" t="s">
        <v>16</v>
      </c>
      <c r="E6">
        <v>10</v>
      </c>
      <c r="F6">
        <v>5</v>
      </c>
      <c r="G6" t="s">
        <v>28</v>
      </c>
      <c r="H6">
        <v>25</v>
      </c>
      <c r="I6" s="1">
        <v>0.16666666666666699</v>
      </c>
      <c r="J6">
        <v>0.36299999999999999</v>
      </c>
      <c r="K6">
        <v>6.0999999999999999E-2</v>
      </c>
      <c r="L6" s="3">
        <f>(Bradford_Assay___Lac[[#This Row],[BA Final Value]]-0.0485)/0.0105</f>
        <v>1.1904761904761902</v>
      </c>
      <c r="N6" s="7" t="s">
        <v>16</v>
      </c>
      <c r="O6" s="8">
        <v>18.031746031746032</v>
      </c>
    </row>
    <row r="7" spans="2:15" x14ac:dyDescent="0.2">
      <c r="B7" t="s">
        <v>8</v>
      </c>
      <c r="C7" t="s">
        <v>5</v>
      </c>
      <c r="D7" t="s">
        <v>16</v>
      </c>
      <c r="E7">
        <v>10</v>
      </c>
      <c r="F7">
        <v>5</v>
      </c>
      <c r="G7" t="s">
        <v>28</v>
      </c>
      <c r="H7">
        <v>25</v>
      </c>
      <c r="I7" s="1">
        <v>0.16666666666666699</v>
      </c>
      <c r="J7">
        <v>0.371</v>
      </c>
      <c r="K7">
        <v>6.9000000000000006E-2</v>
      </c>
      <c r="L7" s="3">
        <f>(Bradford_Assay___Lac[[#This Row],[BA Final Value]]-0.0485)/0.0105</f>
        <v>1.9523809523809528</v>
      </c>
      <c r="N7" s="6">
        <v>1</v>
      </c>
      <c r="O7" s="2">
        <v>34.460317460317462</v>
      </c>
    </row>
    <row r="8" spans="2:15" x14ac:dyDescent="0.2">
      <c r="B8" t="s">
        <v>8</v>
      </c>
      <c r="C8" t="s">
        <v>6</v>
      </c>
      <c r="D8" t="s">
        <v>16</v>
      </c>
      <c r="E8">
        <v>10</v>
      </c>
      <c r="F8">
        <v>5</v>
      </c>
      <c r="G8" t="s">
        <v>28</v>
      </c>
      <c r="H8">
        <v>25</v>
      </c>
      <c r="I8" s="1">
        <v>0.16666666666666699</v>
      </c>
      <c r="J8">
        <v>0.36799999999999999</v>
      </c>
      <c r="K8">
        <v>6.6000000000000003E-2</v>
      </c>
      <c r="L8" s="3">
        <f>(Bradford_Assay___Lac[[#This Row],[BA Final Value]]-0.0485)/0.0105</f>
        <v>1.6666666666666667</v>
      </c>
      <c r="N8" s="6">
        <v>10</v>
      </c>
      <c r="O8" s="2">
        <v>1.6031746031746035</v>
      </c>
    </row>
    <row r="9" spans="2:15" x14ac:dyDescent="0.2">
      <c r="B9" t="s">
        <v>9</v>
      </c>
      <c r="C9" t="s">
        <v>4</v>
      </c>
      <c r="D9" t="s">
        <v>17</v>
      </c>
      <c r="E9">
        <v>1</v>
      </c>
      <c r="F9">
        <v>5</v>
      </c>
      <c r="G9" t="s">
        <v>28</v>
      </c>
      <c r="H9">
        <v>25</v>
      </c>
      <c r="I9" s="1">
        <v>0.16666666666666699</v>
      </c>
      <c r="J9">
        <v>0.72799999999999998</v>
      </c>
      <c r="K9">
        <v>0.42599999999999999</v>
      </c>
      <c r="L9" s="3">
        <f>(Bradford_Assay___Lac[[#This Row],[BA Final Value]]-0.0485)/0.0105</f>
        <v>35.952380952380949</v>
      </c>
      <c r="N9" s="5" t="s">
        <v>37</v>
      </c>
      <c r="O9" s="2">
        <v>19.611111111111111</v>
      </c>
    </row>
    <row r="10" spans="2:15" x14ac:dyDescent="0.2">
      <c r="B10" t="s">
        <v>9</v>
      </c>
      <c r="C10" t="s">
        <v>5</v>
      </c>
      <c r="D10" t="s">
        <v>17</v>
      </c>
      <c r="E10">
        <v>1</v>
      </c>
      <c r="F10">
        <v>5</v>
      </c>
      <c r="G10" t="s">
        <v>28</v>
      </c>
      <c r="H10">
        <v>25</v>
      </c>
      <c r="I10" s="1">
        <v>0.16666666666666699</v>
      </c>
      <c r="J10">
        <v>0.79800000000000004</v>
      </c>
      <c r="K10">
        <v>0.49600000000000005</v>
      </c>
      <c r="L10" s="3">
        <f>(Bradford_Assay___Lac[[#This Row],[BA Final Value]]-0.0485)/0.0105</f>
        <v>42.61904761904762</v>
      </c>
    </row>
    <row r="11" spans="2:15" x14ac:dyDescent="0.2">
      <c r="B11" t="s">
        <v>9</v>
      </c>
      <c r="C11" t="s">
        <v>6</v>
      </c>
      <c r="D11" t="s">
        <v>17</v>
      </c>
      <c r="E11">
        <v>1</v>
      </c>
      <c r="F11">
        <v>5</v>
      </c>
      <c r="G11" t="s">
        <v>28</v>
      </c>
      <c r="H11">
        <v>25</v>
      </c>
      <c r="I11" s="1">
        <v>0.16666666666666699</v>
      </c>
      <c r="J11">
        <v>0.77400000000000002</v>
      </c>
      <c r="K11">
        <v>0.47200000000000003</v>
      </c>
      <c r="L11" s="3">
        <f>(Bradford_Assay___Lac[[#This Row],[BA Final Value]]-0.0485)/0.0105</f>
        <v>40.333333333333336</v>
      </c>
    </row>
    <row r="12" spans="2:15" x14ac:dyDescent="0.2">
      <c r="B12" t="s">
        <v>10</v>
      </c>
      <c r="C12" t="s">
        <v>4</v>
      </c>
      <c r="D12" t="s">
        <v>17</v>
      </c>
      <c r="E12">
        <v>10</v>
      </c>
      <c r="F12">
        <v>5</v>
      </c>
      <c r="G12" t="s">
        <v>28</v>
      </c>
      <c r="H12">
        <v>25</v>
      </c>
      <c r="I12" s="1">
        <v>0.16666666666666699</v>
      </c>
      <c r="J12">
        <v>0.38600000000000001</v>
      </c>
      <c r="K12">
        <v>8.4000000000000019E-2</v>
      </c>
      <c r="L12" s="3">
        <f>(Bradford_Assay___Lac[[#This Row],[BA Final Value]]-0.0485)/0.0105</f>
        <v>3.3809523809523823</v>
      </c>
    </row>
    <row r="13" spans="2:15" x14ac:dyDescent="0.2">
      <c r="B13" t="s">
        <v>10</v>
      </c>
      <c r="C13" t="s">
        <v>5</v>
      </c>
      <c r="D13" t="s">
        <v>17</v>
      </c>
      <c r="E13">
        <v>10</v>
      </c>
      <c r="F13">
        <v>5</v>
      </c>
      <c r="G13" t="s">
        <v>28</v>
      </c>
      <c r="H13">
        <v>25</v>
      </c>
      <c r="I13" s="1">
        <v>0.16666666666666699</v>
      </c>
      <c r="J13">
        <v>0.374</v>
      </c>
      <c r="K13">
        <v>7.2000000000000008E-2</v>
      </c>
      <c r="L13" s="3">
        <f>(Bradford_Assay___Lac[[#This Row],[BA Final Value]]-0.0485)/0.0105</f>
        <v>2.2380952380952386</v>
      </c>
    </row>
    <row r="14" spans="2:15" x14ac:dyDescent="0.2">
      <c r="B14" t="s">
        <v>10</v>
      </c>
      <c r="C14" t="s">
        <v>6</v>
      </c>
      <c r="D14" t="s">
        <v>17</v>
      </c>
      <c r="E14">
        <v>10</v>
      </c>
      <c r="F14">
        <v>5</v>
      </c>
      <c r="G14" t="s">
        <v>28</v>
      </c>
      <c r="H14">
        <v>25</v>
      </c>
      <c r="I14" s="1">
        <v>0.16666666666666699</v>
      </c>
      <c r="J14">
        <v>0.378</v>
      </c>
      <c r="K14">
        <v>7.6000000000000012E-2</v>
      </c>
      <c r="L14" s="3">
        <f>(Bradford_Assay___Lac[[#This Row],[BA Final Value]]-0.0485)/0.0105</f>
        <v>2.61904761904762</v>
      </c>
    </row>
    <row r="15" spans="2:15" x14ac:dyDescent="0.2">
      <c r="B15" t="s">
        <v>32</v>
      </c>
      <c r="J15" s="2">
        <f>SUBTOTAL(101,Bradford_Assay___Lac[BA Value])</f>
        <v>0.55641666666666667</v>
      </c>
      <c r="K15" s="2">
        <f>SUBTOTAL(101,Bradford_Assay___Lac[BA Final Value])</f>
        <v>0.25441666666666668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27F1-D3A7-1B45-B4C0-E87AB46FEB1D}">
  <dimension ref="A1:A2"/>
  <sheetViews>
    <sheetView workbookViewId="0"/>
  </sheetViews>
  <sheetFormatPr baseColWidth="10" defaultRowHeight="16" x14ac:dyDescent="0.2"/>
  <cols>
    <col min="1" max="1" width="28.83203125" bestFit="1" customWidth="1"/>
  </cols>
  <sheetData>
    <row r="1" spans="1:1" x14ac:dyDescent="0.2">
      <c r="A1" t="s">
        <v>34</v>
      </c>
    </row>
    <row r="2" spans="1:1" x14ac:dyDescent="0.2">
      <c r="A2">
        <v>0.30199999999999999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A921-634A-4649-9AF2-91132F70BF3D}">
  <dimension ref="B2:K18"/>
  <sheetViews>
    <sheetView workbookViewId="0">
      <selection activeCell="M32" sqref="M32"/>
    </sheetView>
  </sheetViews>
  <sheetFormatPr baseColWidth="10" defaultRowHeight="16" x14ac:dyDescent="0.2"/>
  <cols>
    <col min="1" max="1" width="4.83203125" customWidth="1"/>
    <col min="2" max="2" width="7.1640625" bestFit="1" customWidth="1"/>
    <col min="3" max="3" width="11" bestFit="1" customWidth="1"/>
    <col min="4" max="4" width="11.33203125" bestFit="1" customWidth="1"/>
    <col min="5" max="5" width="16.5" hidden="1" customWidth="1"/>
    <col min="6" max="6" width="9.1640625" customWidth="1"/>
    <col min="7" max="7" width="7" bestFit="1" customWidth="1"/>
    <col min="8" max="8" width="17.83203125" bestFit="1" customWidth="1"/>
    <col min="9" max="9" width="15.5" bestFit="1" customWidth="1"/>
    <col min="10" max="10" width="11" bestFit="1" customWidth="1"/>
    <col min="11" max="11" width="15.33203125" bestFit="1" customWidth="1"/>
  </cols>
  <sheetData>
    <row r="2" spans="2:11" x14ac:dyDescent="0.2">
      <c r="B2" t="s">
        <v>0</v>
      </c>
      <c r="C2" t="s">
        <v>18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35</v>
      </c>
    </row>
    <row r="3" spans="2:11" x14ac:dyDescent="0.2">
      <c r="B3" t="s">
        <v>8</v>
      </c>
      <c r="C3" t="s">
        <v>1</v>
      </c>
      <c r="D3" t="s">
        <v>27</v>
      </c>
      <c r="F3">
        <v>5</v>
      </c>
      <c r="G3" t="s">
        <v>28</v>
      </c>
      <c r="H3">
        <v>25</v>
      </c>
      <c r="I3" s="1">
        <v>0.16666666666666699</v>
      </c>
      <c r="J3" s="2">
        <v>0.38</v>
      </c>
      <c r="K3">
        <v>7.8000000000000014E-2</v>
      </c>
    </row>
    <row r="4" spans="2:11" x14ac:dyDescent="0.2">
      <c r="B4" t="s">
        <v>8</v>
      </c>
      <c r="C4" t="s">
        <v>2</v>
      </c>
      <c r="D4" t="s">
        <v>27</v>
      </c>
      <c r="F4">
        <v>5</v>
      </c>
      <c r="G4" t="s">
        <v>28</v>
      </c>
      <c r="H4">
        <v>25</v>
      </c>
      <c r="I4" s="1">
        <v>0.16666666666666699</v>
      </c>
      <c r="J4" s="2">
        <v>0.39400000000000002</v>
      </c>
      <c r="K4">
        <v>9.2000000000000026E-2</v>
      </c>
    </row>
    <row r="5" spans="2:11" x14ac:dyDescent="0.2">
      <c r="B5" t="s">
        <v>8</v>
      </c>
      <c r="C5" t="s">
        <v>3</v>
      </c>
      <c r="D5" t="s">
        <v>27</v>
      </c>
      <c r="F5">
        <v>5</v>
      </c>
      <c r="G5" t="s">
        <v>28</v>
      </c>
      <c r="H5">
        <v>25</v>
      </c>
      <c r="I5" s="1">
        <v>0.16666666666666699</v>
      </c>
      <c r="J5" s="2">
        <v>0.29599999999999999</v>
      </c>
      <c r="K5">
        <v>-6.0000000000000053E-3</v>
      </c>
    </row>
    <row r="6" spans="2:11" x14ac:dyDescent="0.2">
      <c r="B6" t="s">
        <v>9</v>
      </c>
      <c r="C6" t="s">
        <v>1</v>
      </c>
      <c r="D6" t="s">
        <v>27</v>
      </c>
      <c r="F6">
        <v>10</v>
      </c>
      <c r="G6" t="s">
        <v>28</v>
      </c>
      <c r="H6">
        <v>20</v>
      </c>
      <c r="I6" s="1">
        <v>0.33333333333333298</v>
      </c>
      <c r="J6" s="2">
        <v>0.46100000000000002</v>
      </c>
      <c r="K6">
        <v>0.15900000000000003</v>
      </c>
    </row>
    <row r="7" spans="2:11" x14ac:dyDescent="0.2">
      <c r="B7" t="s">
        <v>9</v>
      </c>
      <c r="C7" t="s">
        <v>2</v>
      </c>
      <c r="D7" t="s">
        <v>27</v>
      </c>
      <c r="F7">
        <v>10</v>
      </c>
      <c r="G7" t="s">
        <v>28</v>
      </c>
      <c r="H7">
        <v>20</v>
      </c>
      <c r="I7" s="1">
        <v>0.33333333333333298</v>
      </c>
      <c r="J7" s="2">
        <v>0.48</v>
      </c>
      <c r="K7">
        <v>0.17799999999999999</v>
      </c>
    </row>
    <row r="8" spans="2:11" x14ac:dyDescent="0.2">
      <c r="B8" t="s">
        <v>9</v>
      </c>
      <c r="C8" t="s">
        <v>3</v>
      </c>
      <c r="D8" t="s">
        <v>27</v>
      </c>
      <c r="F8">
        <v>10</v>
      </c>
      <c r="G8" t="s">
        <v>28</v>
      </c>
      <c r="H8">
        <v>20</v>
      </c>
      <c r="I8" s="1">
        <v>0.33333333333333298</v>
      </c>
      <c r="J8" s="2">
        <v>0.47199999999999998</v>
      </c>
      <c r="K8">
        <v>0.16999999999999998</v>
      </c>
    </row>
    <row r="9" spans="2:11" x14ac:dyDescent="0.2">
      <c r="B9" t="s">
        <v>10</v>
      </c>
      <c r="C9" t="s">
        <v>1</v>
      </c>
      <c r="D9" t="s">
        <v>27</v>
      </c>
      <c r="F9">
        <v>15</v>
      </c>
      <c r="G9" t="s">
        <v>28</v>
      </c>
      <c r="H9">
        <v>15</v>
      </c>
      <c r="I9" s="1">
        <v>0.5</v>
      </c>
      <c r="J9" s="2">
        <v>0.53600000000000003</v>
      </c>
      <c r="K9">
        <v>0.23400000000000004</v>
      </c>
    </row>
    <row r="10" spans="2:11" x14ac:dyDescent="0.2">
      <c r="B10" t="s">
        <v>10</v>
      </c>
      <c r="C10" t="s">
        <v>2</v>
      </c>
      <c r="D10" t="s">
        <v>27</v>
      </c>
      <c r="F10">
        <v>15</v>
      </c>
      <c r="G10" t="s">
        <v>28</v>
      </c>
      <c r="H10">
        <v>15</v>
      </c>
      <c r="I10" s="1">
        <v>0.5</v>
      </c>
      <c r="J10" s="2">
        <v>0.55800000000000005</v>
      </c>
      <c r="K10">
        <v>0.25600000000000006</v>
      </c>
    </row>
    <row r="11" spans="2:11" x14ac:dyDescent="0.2">
      <c r="B11" t="s">
        <v>10</v>
      </c>
      <c r="C11" t="s">
        <v>3</v>
      </c>
      <c r="D11" t="s">
        <v>27</v>
      </c>
      <c r="F11">
        <v>15</v>
      </c>
      <c r="G11" t="s">
        <v>28</v>
      </c>
      <c r="H11">
        <v>15</v>
      </c>
      <c r="I11" s="1">
        <v>0.5</v>
      </c>
      <c r="J11" s="2">
        <v>0.54300000000000004</v>
      </c>
      <c r="K11">
        <v>0.24100000000000005</v>
      </c>
    </row>
    <row r="12" spans="2:11" x14ac:dyDescent="0.2">
      <c r="B12" t="s">
        <v>11</v>
      </c>
      <c r="C12" t="s">
        <v>1</v>
      </c>
      <c r="D12" t="s">
        <v>27</v>
      </c>
      <c r="F12">
        <v>20</v>
      </c>
      <c r="G12" t="s">
        <v>28</v>
      </c>
      <c r="H12">
        <v>10</v>
      </c>
      <c r="I12" s="1">
        <v>0.66666666666666696</v>
      </c>
      <c r="J12" s="2">
        <v>0.57499999999999996</v>
      </c>
      <c r="K12">
        <v>0.27299999999999996</v>
      </c>
    </row>
    <row r="13" spans="2:11" x14ac:dyDescent="0.2">
      <c r="B13" t="s">
        <v>11</v>
      </c>
      <c r="C13" t="s">
        <v>2</v>
      </c>
      <c r="D13" t="s">
        <v>27</v>
      </c>
      <c r="F13">
        <v>20</v>
      </c>
      <c r="G13" t="s">
        <v>28</v>
      </c>
      <c r="H13">
        <v>10</v>
      </c>
      <c r="I13" s="1">
        <v>0.66666666666666696</v>
      </c>
      <c r="J13" s="2">
        <v>0.60499999999999998</v>
      </c>
      <c r="K13">
        <v>0.30299999999999999</v>
      </c>
    </row>
    <row r="14" spans="2:11" x14ac:dyDescent="0.2">
      <c r="B14" t="s">
        <v>11</v>
      </c>
      <c r="C14" t="s">
        <v>3</v>
      </c>
      <c r="D14" t="s">
        <v>27</v>
      </c>
      <c r="F14">
        <v>20</v>
      </c>
      <c r="G14" t="s">
        <v>28</v>
      </c>
      <c r="H14">
        <v>10</v>
      </c>
      <c r="I14" s="1">
        <v>0.66666666666666696</v>
      </c>
      <c r="J14" s="2">
        <v>0.58599999999999997</v>
      </c>
      <c r="K14">
        <v>0.28399999999999997</v>
      </c>
    </row>
    <row r="15" spans="2:11" x14ac:dyDescent="0.2">
      <c r="B15" t="s">
        <v>12</v>
      </c>
      <c r="C15" t="s">
        <v>1</v>
      </c>
      <c r="D15" t="s">
        <v>27</v>
      </c>
      <c r="F15">
        <v>30</v>
      </c>
      <c r="G15" t="s">
        <v>28</v>
      </c>
      <c r="H15">
        <v>0</v>
      </c>
      <c r="I15" s="1">
        <v>1</v>
      </c>
      <c r="J15" s="2">
        <v>0.63100000000000001</v>
      </c>
      <c r="K15">
        <v>0.32900000000000001</v>
      </c>
    </row>
    <row r="16" spans="2:11" x14ac:dyDescent="0.2">
      <c r="B16" t="s">
        <v>12</v>
      </c>
      <c r="C16" t="s">
        <v>2</v>
      </c>
      <c r="D16" t="s">
        <v>27</v>
      </c>
      <c r="F16">
        <v>30</v>
      </c>
      <c r="G16" t="s">
        <v>28</v>
      </c>
      <c r="H16">
        <v>0</v>
      </c>
      <c r="I16" s="1">
        <v>1</v>
      </c>
      <c r="J16" s="2">
        <v>0.63900000000000001</v>
      </c>
      <c r="K16">
        <v>0.33700000000000002</v>
      </c>
    </row>
    <row r="17" spans="2:11" x14ac:dyDescent="0.2">
      <c r="B17" t="s">
        <v>12</v>
      </c>
      <c r="C17" t="s">
        <v>3</v>
      </c>
      <c r="D17" t="s">
        <v>27</v>
      </c>
      <c r="F17">
        <v>30</v>
      </c>
      <c r="G17" t="s">
        <v>28</v>
      </c>
      <c r="H17">
        <v>0</v>
      </c>
      <c r="I17" s="1">
        <v>1</v>
      </c>
      <c r="J17" s="2">
        <v>0.621</v>
      </c>
      <c r="K17">
        <v>0.31900000000000001</v>
      </c>
    </row>
    <row r="18" spans="2:11" x14ac:dyDescent="0.2">
      <c r="B18" t="s">
        <v>32</v>
      </c>
      <c r="J18" s="2">
        <f>SUBTOTAL(101,Bradford_Assay___BSA[BA Value])</f>
        <v>0.51846666666666674</v>
      </c>
      <c r="K18" s="2">
        <f>SUBTOTAL(101,Bradford_Assay___BSA[Final BA Value])</f>
        <v>0.2164666666666667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8839-C2FA-D34C-9084-FDCD70561CA1}">
  <dimension ref="A1:H31"/>
  <sheetViews>
    <sheetView workbookViewId="0">
      <selection activeCell="F8" sqref="F8"/>
    </sheetView>
  </sheetViews>
  <sheetFormatPr baseColWidth="10" defaultRowHeight="16" x14ac:dyDescent="0.2"/>
  <cols>
    <col min="1" max="1" width="7.1640625" bestFit="1" customWidth="1"/>
    <col min="2" max="2" width="11" bestFit="1" customWidth="1"/>
    <col min="3" max="3" width="11.33203125" bestFit="1" customWidth="1"/>
    <col min="4" max="4" width="16.5" bestFit="1" customWidth="1"/>
    <col min="5" max="5" width="22.33203125" bestFit="1" customWidth="1"/>
    <col min="6" max="6" width="7" bestFit="1" customWidth="1"/>
    <col min="7" max="7" width="17.83203125" bestFit="1" customWidth="1"/>
    <col min="8" max="8" width="15.5" bestFit="1" customWidth="1"/>
    <col min="9" max="11" width="11.5" bestFit="1" customWidth="1"/>
    <col min="12" max="14" width="13.1640625" bestFit="1" customWidth="1"/>
  </cols>
  <sheetData>
    <row r="1" spans="1:8" x14ac:dyDescent="0.2">
      <c r="A1" t="s">
        <v>0</v>
      </c>
      <c r="B1" t="s">
        <v>18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">
      <c r="A2" t="s">
        <v>7</v>
      </c>
      <c r="B2" t="s">
        <v>1</v>
      </c>
      <c r="C2" t="s">
        <v>27</v>
      </c>
      <c r="E2">
        <v>0</v>
      </c>
      <c r="F2" t="s">
        <v>28</v>
      </c>
      <c r="G2">
        <v>30</v>
      </c>
      <c r="H2">
        <v>0</v>
      </c>
    </row>
    <row r="3" spans="1:8" x14ac:dyDescent="0.2">
      <c r="A3" t="s">
        <v>7</v>
      </c>
      <c r="B3" t="s">
        <v>2</v>
      </c>
      <c r="C3" t="s">
        <v>27</v>
      </c>
      <c r="E3">
        <v>0</v>
      </c>
      <c r="F3" t="s">
        <v>28</v>
      </c>
      <c r="G3">
        <v>30</v>
      </c>
      <c r="H3">
        <v>0</v>
      </c>
    </row>
    <row r="4" spans="1:8" x14ac:dyDescent="0.2">
      <c r="A4" t="s">
        <v>7</v>
      </c>
      <c r="B4" t="s">
        <v>3</v>
      </c>
      <c r="C4" t="s">
        <v>27</v>
      </c>
      <c r="E4">
        <v>0</v>
      </c>
      <c r="F4" t="s">
        <v>28</v>
      </c>
      <c r="G4">
        <v>30</v>
      </c>
      <c r="H4">
        <v>0</v>
      </c>
    </row>
    <row r="5" spans="1:8" x14ac:dyDescent="0.2">
      <c r="A5" t="s">
        <v>7</v>
      </c>
      <c r="B5" t="s">
        <v>4</v>
      </c>
      <c r="C5" t="s">
        <v>16</v>
      </c>
      <c r="D5" t="s">
        <v>29</v>
      </c>
      <c r="E5">
        <v>5</v>
      </c>
      <c r="F5" t="s">
        <v>30</v>
      </c>
      <c r="G5">
        <v>25</v>
      </c>
      <c r="H5">
        <v>0.16666666666666699</v>
      </c>
    </row>
    <row r="6" spans="1:8" x14ac:dyDescent="0.2">
      <c r="A6" t="s">
        <v>7</v>
      </c>
      <c r="B6" t="s">
        <v>5</v>
      </c>
      <c r="C6" t="s">
        <v>16</v>
      </c>
      <c r="D6" t="s">
        <v>29</v>
      </c>
      <c r="E6">
        <v>5</v>
      </c>
      <c r="F6" t="s">
        <v>30</v>
      </c>
      <c r="G6">
        <v>25</v>
      </c>
      <c r="H6">
        <v>0.16666666666666699</v>
      </c>
    </row>
    <row r="7" spans="1:8" x14ac:dyDescent="0.2">
      <c r="A7" t="s">
        <v>7</v>
      </c>
      <c r="B7" t="s">
        <v>6</v>
      </c>
      <c r="C7" t="s">
        <v>16</v>
      </c>
      <c r="D7" t="s">
        <v>29</v>
      </c>
      <c r="E7">
        <v>5</v>
      </c>
      <c r="F7" t="s">
        <v>30</v>
      </c>
      <c r="G7">
        <v>25</v>
      </c>
      <c r="H7">
        <v>0.16666666666666699</v>
      </c>
    </row>
    <row r="8" spans="1:8" x14ac:dyDescent="0.2">
      <c r="A8" t="s">
        <v>8</v>
      </c>
      <c r="B8" t="s">
        <v>1</v>
      </c>
      <c r="C8" t="s">
        <v>27</v>
      </c>
      <c r="E8">
        <v>5</v>
      </c>
      <c r="F8" t="s">
        <v>28</v>
      </c>
      <c r="G8">
        <v>25</v>
      </c>
      <c r="H8">
        <v>0.16666666666666699</v>
      </c>
    </row>
    <row r="9" spans="1:8" x14ac:dyDescent="0.2">
      <c r="A9" t="s">
        <v>8</v>
      </c>
      <c r="B9" t="s">
        <v>2</v>
      </c>
      <c r="C9" t="s">
        <v>27</v>
      </c>
      <c r="E9">
        <v>5</v>
      </c>
      <c r="F9" t="s">
        <v>28</v>
      </c>
      <c r="G9">
        <v>25</v>
      </c>
      <c r="H9">
        <v>0.16666666666666699</v>
      </c>
    </row>
    <row r="10" spans="1:8" x14ac:dyDescent="0.2">
      <c r="A10" t="s">
        <v>8</v>
      </c>
      <c r="B10" t="s">
        <v>3</v>
      </c>
      <c r="C10" t="s">
        <v>27</v>
      </c>
      <c r="E10">
        <v>5</v>
      </c>
      <c r="F10" t="s">
        <v>28</v>
      </c>
      <c r="G10">
        <v>25</v>
      </c>
      <c r="H10">
        <v>0.16666666666666699</v>
      </c>
    </row>
    <row r="11" spans="1:8" x14ac:dyDescent="0.2">
      <c r="A11" t="s">
        <v>8</v>
      </c>
      <c r="B11" t="s">
        <v>4</v>
      </c>
      <c r="C11" t="s">
        <v>16</v>
      </c>
      <c r="D11" t="s">
        <v>31</v>
      </c>
      <c r="E11">
        <v>5</v>
      </c>
      <c r="F11" t="s">
        <v>28</v>
      </c>
      <c r="G11">
        <v>25</v>
      </c>
      <c r="H11">
        <v>0.16666666666666699</v>
      </c>
    </row>
    <row r="12" spans="1:8" x14ac:dyDescent="0.2">
      <c r="A12" t="s">
        <v>8</v>
      </c>
      <c r="B12" t="s">
        <v>5</v>
      </c>
      <c r="C12" t="s">
        <v>16</v>
      </c>
      <c r="D12" t="s">
        <v>31</v>
      </c>
      <c r="E12">
        <v>5</v>
      </c>
      <c r="F12" t="s">
        <v>28</v>
      </c>
      <c r="G12">
        <v>25</v>
      </c>
      <c r="H12">
        <v>0.16666666666666699</v>
      </c>
    </row>
    <row r="13" spans="1:8" x14ac:dyDescent="0.2">
      <c r="A13" t="s">
        <v>8</v>
      </c>
      <c r="B13" t="s">
        <v>6</v>
      </c>
      <c r="C13" t="s">
        <v>16</v>
      </c>
      <c r="D13" t="s">
        <v>31</v>
      </c>
      <c r="E13">
        <v>5</v>
      </c>
      <c r="F13" t="s">
        <v>28</v>
      </c>
      <c r="G13">
        <v>25</v>
      </c>
      <c r="H13">
        <v>0.16666666666666699</v>
      </c>
    </row>
    <row r="14" spans="1:8" x14ac:dyDescent="0.2">
      <c r="A14" t="s">
        <v>9</v>
      </c>
      <c r="B14" t="s">
        <v>1</v>
      </c>
      <c r="C14" t="s">
        <v>27</v>
      </c>
      <c r="E14">
        <v>10</v>
      </c>
      <c r="F14" t="s">
        <v>28</v>
      </c>
      <c r="G14">
        <v>20</v>
      </c>
      <c r="H14">
        <v>0.33333333333333298</v>
      </c>
    </row>
    <row r="15" spans="1:8" x14ac:dyDescent="0.2">
      <c r="A15" t="s">
        <v>9</v>
      </c>
      <c r="B15" t="s">
        <v>2</v>
      </c>
      <c r="C15" t="s">
        <v>27</v>
      </c>
      <c r="E15">
        <v>10</v>
      </c>
      <c r="F15" t="s">
        <v>28</v>
      </c>
      <c r="G15">
        <v>20</v>
      </c>
      <c r="H15">
        <v>0.33333333333333298</v>
      </c>
    </row>
    <row r="16" spans="1:8" x14ac:dyDescent="0.2">
      <c r="A16" t="s">
        <v>9</v>
      </c>
      <c r="B16" t="s">
        <v>3</v>
      </c>
      <c r="C16" t="s">
        <v>27</v>
      </c>
      <c r="E16">
        <v>10</v>
      </c>
      <c r="F16" t="s">
        <v>28</v>
      </c>
      <c r="G16">
        <v>20</v>
      </c>
      <c r="H16">
        <v>0.33333333333333298</v>
      </c>
    </row>
    <row r="17" spans="1:8" x14ac:dyDescent="0.2">
      <c r="A17" t="s">
        <v>9</v>
      </c>
      <c r="B17" t="s">
        <v>4</v>
      </c>
      <c r="C17" t="s">
        <v>17</v>
      </c>
      <c r="D17" t="s">
        <v>29</v>
      </c>
      <c r="E17">
        <v>5</v>
      </c>
      <c r="F17" t="s">
        <v>28</v>
      </c>
      <c r="G17">
        <v>25</v>
      </c>
      <c r="H17">
        <v>0.16666666666666699</v>
      </c>
    </row>
    <row r="18" spans="1:8" x14ac:dyDescent="0.2">
      <c r="A18" t="s">
        <v>9</v>
      </c>
      <c r="B18" t="s">
        <v>5</v>
      </c>
      <c r="C18" t="s">
        <v>17</v>
      </c>
      <c r="D18" t="s">
        <v>29</v>
      </c>
      <c r="E18">
        <v>5</v>
      </c>
      <c r="F18" t="s">
        <v>28</v>
      </c>
      <c r="G18">
        <v>25</v>
      </c>
      <c r="H18">
        <v>0.16666666666666699</v>
      </c>
    </row>
    <row r="19" spans="1:8" x14ac:dyDescent="0.2">
      <c r="A19" t="s">
        <v>9</v>
      </c>
      <c r="B19" t="s">
        <v>6</v>
      </c>
      <c r="C19" t="s">
        <v>17</v>
      </c>
      <c r="D19" t="s">
        <v>29</v>
      </c>
      <c r="E19">
        <v>5</v>
      </c>
      <c r="F19" t="s">
        <v>28</v>
      </c>
      <c r="G19">
        <v>25</v>
      </c>
      <c r="H19">
        <v>0.16666666666666699</v>
      </c>
    </row>
    <row r="20" spans="1:8" x14ac:dyDescent="0.2">
      <c r="A20" t="s">
        <v>10</v>
      </c>
      <c r="B20" t="s">
        <v>1</v>
      </c>
      <c r="C20" t="s">
        <v>27</v>
      </c>
      <c r="E20">
        <v>15</v>
      </c>
      <c r="F20" t="s">
        <v>28</v>
      </c>
      <c r="G20">
        <v>15</v>
      </c>
      <c r="H20">
        <v>0.5</v>
      </c>
    </row>
    <row r="21" spans="1:8" x14ac:dyDescent="0.2">
      <c r="A21" t="s">
        <v>10</v>
      </c>
      <c r="B21" t="s">
        <v>2</v>
      </c>
      <c r="C21" t="s">
        <v>27</v>
      </c>
      <c r="E21">
        <v>15</v>
      </c>
      <c r="F21" t="s">
        <v>28</v>
      </c>
      <c r="G21">
        <v>15</v>
      </c>
      <c r="H21">
        <v>0.5</v>
      </c>
    </row>
    <row r="22" spans="1:8" x14ac:dyDescent="0.2">
      <c r="A22" t="s">
        <v>10</v>
      </c>
      <c r="B22" t="s">
        <v>3</v>
      </c>
      <c r="C22" t="s">
        <v>27</v>
      </c>
      <c r="E22">
        <v>15</v>
      </c>
      <c r="F22" t="s">
        <v>28</v>
      </c>
      <c r="G22">
        <v>15</v>
      </c>
      <c r="H22">
        <v>0.5</v>
      </c>
    </row>
    <row r="23" spans="1:8" x14ac:dyDescent="0.2">
      <c r="A23" t="s">
        <v>10</v>
      </c>
      <c r="B23" t="s">
        <v>4</v>
      </c>
      <c r="C23" t="s">
        <v>17</v>
      </c>
      <c r="D23" t="s">
        <v>31</v>
      </c>
      <c r="E23">
        <v>5</v>
      </c>
      <c r="F23" t="s">
        <v>28</v>
      </c>
      <c r="G23">
        <v>25</v>
      </c>
      <c r="H23">
        <v>0.16666666666666699</v>
      </c>
    </row>
    <row r="24" spans="1:8" x14ac:dyDescent="0.2">
      <c r="A24" t="s">
        <v>10</v>
      </c>
      <c r="B24" t="s">
        <v>5</v>
      </c>
      <c r="C24" t="s">
        <v>17</v>
      </c>
      <c r="D24" t="s">
        <v>31</v>
      </c>
      <c r="E24">
        <v>5</v>
      </c>
      <c r="F24" t="s">
        <v>28</v>
      </c>
      <c r="G24">
        <v>25</v>
      </c>
      <c r="H24">
        <v>0.16666666666666699</v>
      </c>
    </row>
    <row r="25" spans="1:8" x14ac:dyDescent="0.2">
      <c r="A25" t="s">
        <v>10</v>
      </c>
      <c r="B25" t="s">
        <v>6</v>
      </c>
      <c r="C25" t="s">
        <v>17</v>
      </c>
      <c r="D25" t="s">
        <v>31</v>
      </c>
      <c r="E25">
        <v>5</v>
      </c>
      <c r="F25" t="s">
        <v>28</v>
      </c>
      <c r="G25">
        <v>25</v>
      </c>
      <c r="H25">
        <v>0.16666666666666699</v>
      </c>
    </row>
    <row r="26" spans="1:8" x14ac:dyDescent="0.2">
      <c r="A26" t="s">
        <v>11</v>
      </c>
      <c r="B26" t="s">
        <v>1</v>
      </c>
      <c r="C26" t="s">
        <v>27</v>
      </c>
      <c r="E26">
        <v>20</v>
      </c>
      <c r="F26" t="s">
        <v>28</v>
      </c>
      <c r="G26">
        <v>10</v>
      </c>
      <c r="H26">
        <v>0.66666666666666696</v>
      </c>
    </row>
    <row r="27" spans="1:8" x14ac:dyDescent="0.2">
      <c r="A27" t="s">
        <v>11</v>
      </c>
      <c r="B27" t="s">
        <v>2</v>
      </c>
      <c r="C27" t="s">
        <v>27</v>
      </c>
      <c r="E27">
        <v>20</v>
      </c>
      <c r="F27" t="s">
        <v>28</v>
      </c>
      <c r="G27">
        <v>10</v>
      </c>
      <c r="H27">
        <v>0.66666666666666696</v>
      </c>
    </row>
    <row r="28" spans="1:8" x14ac:dyDescent="0.2">
      <c r="A28" t="s">
        <v>11</v>
      </c>
      <c r="B28" t="s">
        <v>3</v>
      </c>
      <c r="C28" t="s">
        <v>27</v>
      </c>
      <c r="E28">
        <v>20</v>
      </c>
      <c r="F28" t="s">
        <v>28</v>
      </c>
      <c r="G28">
        <v>10</v>
      </c>
      <c r="H28">
        <v>0.66666666666666696</v>
      </c>
    </row>
    <row r="29" spans="1:8" x14ac:dyDescent="0.2">
      <c r="A29" t="s">
        <v>12</v>
      </c>
      <c r="B29" t="s">
        <v>1</v>
      </c>
      <c r="C29" t="s">
        <v>27</v>
      </c>
      <c r="E29">
        <v>30</v>
      </c>
      <c r="F29" t="s">
        <v>28</v>
      </c>
      <c r="G29">
        <v>0</v>
      </c>
      <c r="H29">
        <v>1</v>
      </c>
    </row>
    <row r="30" spans="1:8" x14ac:dyDescent="0.2">
      <c r="A30" t="s">
        <v>12</v>
      </c>
      <c r="B30" t="s">
        <v>2</v>
      </c>
      <c r="C30" t="s">
        <v>27</v>
      </c>
      <c r="E30">
        <v>30</v>
      </c>
      <c r="F30" t="s">
        <v>28</v>
      </c>
      <c r="G30">
        <v>0</v>
      </c>
      <c r="H30">
        <v>1</v>
      </c>
    </row>
    <row r="31" spans="1:8" x14ac:dyDescent="0.2">
      <c r="A31" t="s">
        <v>12</v>
      </c>
      <c r="B31" t="s">
        <v>3</v>
      </c>
      <c r="C31" t="s">
        <v>27</v>
      </c>
      <c r="E31">
        <v>30</v>
      </c>
      <c r="F31" t="s">
        <v>28</v>
      </c>
      <c r="G31">
        <v>0</v>
      </c>
      <c r="H31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D2DB-2E6E-3344-909B-F0632E0C6FE5}">
  <dimension ref="B2:F4"/>
  <sheetViews>
    <sheetView workbookViewId="0">
      <selection activeCell="D7" sqref="D7"/>
    </sheetView>
  </sheetViews>
  <sheetFormatPr baseColWidth="10" defaultRowHeight="16" x14ac:dyDescent="0.2"/>
  <cols>
    <col min="1" max="1" width="5.5" customWidth="1"/>
    <col min="2" max="2" width="9.83203125" bestFit="1" customWidth="1"/>
    <col min="3" max="3" width="9.33203125" bestFit="1" customWidth="1"/>
    <col min="4" max="4" width="16" bestFit="1" customWidth="1"/>
    <col min="5" max="5" width="14.33203125" bestFit="1" customWidth="1"/>
    <col min="6" max="7" width="25" bestFit="1" customWidth="1"/>
    <col min="8" max="8" width="9.33203125" bestFit="1" customWidth="1"/>
  </cols>
  <sheetData>
    <row r="2" spans="2:6" x14ac:dyDescent="0.2">
      <c r="B2" t="s">
        <v>13</v>
      </c>
      <c r="C2" t="s">
        <v>14</v>
      </c>
      <c r="D2" t="s">
        <v>15</v>
      </c>
      <c r="E2" t="s">
        <v>41</v>
      </c>
      <c r="F2" t="s">
        <v>40</v>
      </c>
    </row>
    <row r="3" spans="2:6" x14ac:dyDescent="0.2">
      <c r="B3" t="s">
        <v>16</v>
      </c>
      <c r="C3">
        <v>1.8680000000000001</v>
      </c>
      <c r="D3">
        <v>3</v>
      </c>
      <c r="E3">
        <v>1.425</v>
      </c>
      <c r="F3">
        <v>0.193</v>
      </c>
    </row>
    <row r="4" spans="2:6" x14ac:dyDescent="0.2">
      <c r="B4" t="s">
        <v>17</v>
      </c>
      <c r="C4">
        <v>0.39600000000000002</v>
      </c>
      <c r="D4">
        <v>3</v>
      </c>
      <c r="E4">
        <v>1.425</v>
      </c>
      <c r="F4">
        <v>4.1000000000000002E-2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371F-3225-0D48-BAD1-7BA0DE5AFEF9}">
  <dimension ref="A1:C37"/>
  <sheetViews>
    <sheetView workbookViewId="0">
      <selection activeCell="F8" sqref="F8"/>
    </sheetView>
  </sheetViews>
  <sheetFormatPr baseColWidth="10" defaultRowHeight="16" x14ac:dyDescent="0.2"/>
  <cols>
    <col min="1" max="1" width="7.1640625" bestFit="1" customWidth="1"/>
    <col min="2" max="2" width="11" bestFit="1" customWidth="1"/>
    <col min="3" max="3" width="8.33203125" bestFit="1" customWidth="1"/>
    <col min="4" max="12" width="11.5" bestFit="1" customWidth="1"/>
    <col min="13" max="15" width="12.5" bestFit="1" customWidth="1"/>
  </cols>
  <sheetData>
    <row r="1" spans="1:3" x14ac:dyDescent="0.2">
      <c r="A1" t="s">
        <v>0</v>
      </c>
      <c r="B1" t="s">
        <v>18</v>
      </c>
      <c r="C1" t="s">
        <v>19</v>
      </c>
    </row>
    <row r="2" spans="1:3" x14ac:dyDescent="0.2">
      <c r="A2" t="s">
        <v>7</v>
      </c>
      <c r="B2" t="s">
        <v>1</v>
      </c>
      <c r="C2">
        <v>0.30199999999999999</v>
      </c>
    </row>
    <row r="3" spans="1:3" x14ac:dyDescent="0.2">
      <c r="A3" t="s">
        <v>7</v>
      </c>
      <c r="B3" t="s">
        <v>2</v>
      </c>
      <c r="C3">
        <v>0.30499999999999999</v>
      </c>
    </row>
    <row r="4" spans="1:3" x14ac:dyDescent="0.2">
      <c r="A4" t="s">
        <v>7</v>
      </c>
      <c r="B4" t="s">
        <v>3</v>
      </c>
      <c r="C4">
        <v>0.29899999999999999</v>
      </c>
    </row>
    <row r="5" spans="1:3" x14ac:dyDescent="0.2">
      <c r="A5" t="s">
        <v>7</v>
      </c>
      <c r="B5" t="s">
        <v>4</v>
      </c>
      <c r="C5">
        <v>0.68799999999999994</v>
      </c>
    </row>
    <row r="6" spans="1:3" x14ac:dyDescent="0.2">
      <c r="A6" t="s">
        <v>7</v>
      </c>
      <c r="B6" t="s">
        <v>5</v>
      </c>
      <c r="C6">
        <v>0.72799999999999998</v>
      </c>
    </row>
    <row r="7" spans="1:3" x14ac:dyDescent="0.2">
      <c r="A7" t="s">
        <v>7</v>
      </c>
      <c r="B7" t="s">
        <v>6</v>
      </c>
      <c r="C7">
        <v>0.72099999999999997</v>
      </c>
    </row>
    <row r="8" spans="1:3" x14ac:dyDescent="0.2">
      <c r="A8" t="s">
        <v>8</v>
      </c>
      <c r="B8" t="s">
        <v>1</v>
      </c>
      <c r="C8">
        <v>0.38</v>
      </c>
    </row>
    <row r="9" spans="1:3" x14ac:dyDescent="0.2">
      <c r="A9" t="s">
        <v>8</v>
      </c>
      <c r="B9" t="s">
        <v>2</v>
      </c>
      <c r="C9">
        <v>0.39400000000000002</v>
      </c>
    </row>
    <row r="10" spans="1:3" x14ac:dyDescent="0.2">
      <c r="A10" t="s">
        <v>8</v>
      </c>
      <c r="B10" t="s">
        <v>3</v>
      </c>
      <c r="C10">
        <v>0.29599999999999999</v>
      </c>
    </row>
    <row r="11" spans="1:3" x14ac:dyDescent="0.2">
      <c r="A11" t="s">
        <v>8</v>
      </c>
      <c r="B11" t="s">
        <v>4</v>
      </c>
      <c r="C11">
        <v>0.36299999999999999</v>
      </c>
    </row>
    <row r="12" spans="1:3" x14ac:dyDescent="0.2">
      <c r="A12" t="s">
        <v>8</v>
      </c>
      <c r="B12" t="s">
        <v>5</v>
      </c>
      <c r="C12">
        <v>0.371</v>
      </c>
    </row>
    <row r="13" spans="1:3" x14ac:dyDescent="0.2">
      <c r="A13" t="s">
        <v>8</v>
      </c>
      <c r="B13" t="s">
        <v>6</v>
      </c>
      <c r="C13">
        <v>0.36799999999999999</v>
      </c>
    </row>
    <row r="14" spans="1:3" x14ac:dyDescent="0.2">
      <c r="A14" t="s">
        <v>9</v>
      </c>
      <c r="B14" t="s">
        <v>1</v>
      </c>
      <c r="C14">
        <v>0.46100000000000002</v>
      </c>
    </row>
    <row r="15" spans="1:3" x14ac:dyDescent="0.2">
      <c r="A15" t="s">
        <v>9</v>
      </c>
      <c r="B15" t="s">
        <v>2</v>
      </c>
      <c r="C15">
        <v>0.48</v>
      </c>
    </row>
    <row r="16" spans="1:3" x14ac:dyDescent="0.2">
      <c r="A16" t="s">
        <v>9</v>
      </c>
      <c r="B16" t="s">
        <v>3</v>
      </c>
      <c r="C16">
        <v>0.47199999999999998</v>
      </c>
    </row>
    <row r="17" spans="1:3" x14ac:dyDescent="0.2">
      <c r="A17" t="s">
        <v>9</v>
      </c>
      <c r="B17" t="s">
        <v>4</v>
      </c>
      <c r="C17">
        <v>0.72799999999999998</v>
      </c>
    </row>
    <row r="18" spans="1:3" x14ac:dyDescent="0.2">
      <c r="A18" t="s">
        <v>9</v>
      </c>
      <c r="B18" t="s">
        <v>5</v>
      </c>
      <c r="C18">
        <v>0.79800000000000004</v>
      </c>
    </row>
    <row r="19" spans="1:3" x14ac:dyDescent="0.2">
      <c r="A19" t="s">
        <v>9</v>
      </c>
      <c r="B19" t="s">
        <v>6</v>
      </c>
      <c r="C19">
        <v>0.77400000000000002</v>
      </c>
    </row>
    <row r="20" spans="1:3" x14ac:dyDescent="0.2">
      <c r="A20" t="s">
        <v>10</v>
      </c>
      <c r="B20" t="s">
        <v>1</v>
      </c>
      <c r="C20">
        <v>0.53600000000000003</v>
      </c>
    </row>
    <row r="21" spans="1:3" x14ac:dyDescent="0.2">
      <c r="A21" t="s">
        <v>10</v>
      </c>
      <c r="B21" t="s">
        <v>2</v>
      </c>
      <c r="C21">
        <v>0.55800000000000005</v>
      </c>
    </row>
    <row r="22" spans="1:3" x14ac:dyDescent="0.2">
      <c r="A22" t="s">
        <v>10</v>
      </c>
      <c r="B22" t="s">
        <v>3</v>
      </c>
      <c r="C22">
        <v>0.54300000000000004</v>
      </c>
    </row>
    <row r="23" spans="1:3" x14ac:dyDescent="0.2">
      <c r="A23" t="s">
        <v>10</v>
      </c>
      <c r="B23" t="s">
        <v>4</v>
      </c>
      <c r="C23">
        <v>0.38600000000000001</v>
      </c>
    </row>
    <row r="24" spans="1:3" x14ac:dyDescent="0.2">
      <c r="A24" t="s">
        <v>10</v>
      </c>
      <c r="B24" t="s">
        <v>5</v>
      </c>
      <c r="C24">
        <v>0.374</v>
      </c>
    </row>
    <row r="25" spans="1:3" x14ac:dyDescent="0.2">
      <c r="A25" t="s">
        <v>10</v>
      </c>
      <c r="B25" t="s">
        <v>6</v>
      </c>
      <c r="C25">
        <v>0.378</v>
      </c>
    </row>
    <row r="26" spans="1:3" x14ac:dyDescent="0.2">
      <c r="A26" t="s">
        <v>11</v>
      </c>
      <c r="B26" t="s">
        <v>1</v>
      </c>
      <c r="C26">
        <v>0.57499999999999996</v>
      </c>
    </row>
    <row r="27" spans="1:3" x14ac:dyDescent="0.2">
      <c r="A27" t="s">
        <v>11</v>
      </c>
      <c r="B27" t="s">
        <v>2</v>
      </c>
      <c r="C27">
        <v>0.60499999999999998</v>
      </c>
    </row>
    <row r="28" spans="1:3" x14ac:dyDescent="0.2">
      <c r="A28" t="s">
        <v>11</v>
      </c>
      <c r="B28" t="s">
        <v>3</v>
      </c>
      <c r="C28">
        <v>0.58599999999999997</v>
      </c>
    </row>
    <row r="29" spans="1:3" x14ac:dyDescent="0.2">
      <c r="A29" t="s">
        <v>11</v>
      </c>
      <c r="B29" t="s">
        <v>4</v>
      </c>
      <c r="C29">
        <v>0.26</v>
      </c>
    </row>
    <row r="30" spans="1:3" x14ac:dyDescent="0.2">
      <c r="A30" t="s">
        <v>11</v>
      </c>
      <c r="B30" t="s">
        <v>5</v>
      </c>
      <c r="C30">
        <v>0.25900000000000001</v>
      </c>
    </row>
    <row r="31" spans="1:3" x14ac:dyDescent="0.2">
      <c r="A31" t="s">
        <v>11</v>
      </c>
      <c r="B31" t="s">
        <v>6</v>
      </c>
      <c r="C31">
        <v>0.26200000000000001</v>
      </c>
    </row>
    <row r="32" spans="1:3" x14ac:dyDescent="0.2">
      <c r="A32" t="s">
        <v>12</v>
      </c>
      <c r="B32" t="s">
        <v>1</v>
      </c>
      <c r="C32">
        <v>0.63100000000000001</v>
      </c>
    </row>
    <row r="33" spans="1:3" x14ac:dyDescent="0.2">
      <c r="A33" t="s">
        <v>12</v>
      </c>
      <c r="B33" t="s">
        <v>2</v>
      </c>
      <c r="C33">
        <v>0.63900000000000001</v>
      </c>
    </row>
    <row r="34" spans="1:3" x14ac:dyDescent="0.2">
      <c r="A34" t="s">
        <v>12</v>
      </c>
      <c r="B34" t="s">
        <v>3</v>
      </c>
      <c r="C34">
        <v>0.621</v>
      </c>
    </row>
    <row r="35" spans="1:3" x14ac:dyDescent="0.2">
      <c r="A35" t="s">
        <v>12</v>
      </c>
      <c r="B35" t="s">
        <v>4</v>
      </c>
      <c r="C35">
        <v>0.254</v>
      </c>
    </row>
    <row r="36" spans="1:3" x14ac:dyDescent="0.2">
      <c r="A36" t="s">
        <v>12</v>
      </c>
      <c r="B36" t="s">
        <v>5</v>
      </c>
      <c r="C36">
        <v>0.308</v>
      </c>
    </row>
    <row r="37" spans="1:3" x14ac:dyDescent="0.2">
      <c r="A37" t="s">
        <v>12</v>
      </c>
      <c r="B37" t="s">
        <v>6</v>
      </c>
      <c r="C37">
        <v>0.26300000000000001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3D67-B895-4541-B28F-BEDDE67A05B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f 5 f 8 e 8 - d 6 2 9 - 4 c 2 c - 9 d 9 a - 8 9 2 c 4 f 0 8 5 a 1 5 "   x m l n s = " h t t p : / / s c h e m a s . m i c r o s o f t . c o m / D a t a M a s h u p " > A A A A A F A J A A B Q S w M E F A A A C A g A Q p 9 Y W d X C W T u l A A A A 9 g A A A B I A A A B D b 2 5 m a W c v U G F j a 2 F n Z S 5 4 b W y F j 0 s O g j A Y h K 9 C u q c P M F H J T 1 m 4 l c S E a N w 2 t U I j F E O L 5 W 4 u P J J X E K O o O 5 c z 8 0 0 y c 7 / e I B u a O r i o z u r W p I h h i g J l Z H v Q p k x R 7 4 7 h A m U c N k K e R K m C E T Y 2 G a x O U e X c O S H E e 4 9 9 j N u u J B G l j O z z d S E r 1 Y h Q G + u E k Q p 9 W o f / L c R h 9 x r D I 8 z i G W b z J a Z A J h N y b b 5 A N O 5 9 p j 8 m r P r a 9 Z 3 i y o T b A s g k g b w / 8 A d Q S w M E F A A A C A g A Q p 9 Y W Q R 7 2 5 e d B g A A s h o A A B M A A A B G b 3 J t d W x h c y 9 T Z W N 0 a W 9 u M S 5 t 7 V h Z U y J J E H 4 3 Y v 5 D R f v S v b I N K K L u 7 G x E A 9 6 I B + h 4 B E E U 3 Y W U 9 m V V A 4 L h f 9 + q v k 9 w 1 p n Y l 3 m C z q y u / P L O b I p U B 1 s m 6 H q / 1 a 9 f 1 r 6 s 0 T E k S A M G d A h + H W j Q g e A b 0 J G z B k D X m h A V s c c m n c o t S 5 0 Y y H T E A 6 w j u W m Z D n u g o l C + p o j Q s j 4 3 D V i p l o N j t G w T 6 4 k J Y i w 4 H B B k W 8 T / D 2 0 7 f B 4 S q I 0 s o g 0 g p X B e 5 u L L M S i y S q e C V A I P L a R j A z u I M D R C S S i B p q V P D J O y x + p W C V x O L A d 1 n b n O 0 U Y P c s c y U V 8 q M V 3 W h Q t i G Y y h g T G C G o M s s K M 9 O G S n f M 6 R R x c 9 t Z l Q n 6 7 o e l e F O i R c m k M m 4 Y 3 N M T Q f 2 Y W q i w U 4 c x t F l / Y I N C l T z f C Q 9 h i T i j k o S u D t T b i y Z u w P v w A 4 6 N V 5 Z 0 T B e w 9 U A 4 Y 5 M Y a I x F m b x a y t Y l a t m L V d z K o X s 3 a K W b v F r L 1 i V r W y h L f E H t W 0 Q d 5 9 R 1 0 h w 5 q G j o p 5 3 m P 4 s S T m e z S l a V y 1 u C 4 J 8 A m 0 M X g B o G v T x l M 3 D C x T n w O K d J Y p e Q D 9 g 2 J W h 1 S I x G M i H g R x r 8 f d H P m V W V B Q H J Z y w 4 n D t R V u o D 5 B g o + U Z T v L O i a X W L M Y r q 6 L m I U t t 9 o q b U o A Q X U M x A d 2 v g / + / g c I h w K A p g Y i w p E g S W v Y z B E Z L 1 J D O F A t U 8 0 W K A / U A c s t F 9 I J t c y o Y D W w C c l c b i H V M m y C K A 0 o / H y P p Z s o m O r u T p O e z V r H r f H L D E + 1 6 8 P 5 r t b u 7 O C z e 2 X 8 X D 9 8 3 N C n o 9 3 7 7 2 N 6 Y i 8 u L z v 3 r Y O j j Z N b v X 1 + 8 m r b l a e a 8 v 3 2 5 X w 4 g 2 e n N h 0 t l K N L 3 N y v X N 1 e j N t 4 t 2 K o v f F s o l S n j x t X s 4 u 9 k X O / W e 9 t n d 9 c n t 6 X n 9 X b g 4 v b e u 9 6 M q 3 g + 9 v 9 0 6 5 9 h H e 2 q y / k a W + 2 P c S 9 y g z f z P S N z t b R k z K f N V / u D v b v N q Y X 7 d f F 9 X Q 4 + / a N m d f T Z 9 9 U L Q 2 b j 3 I D U l S v S b x I e g p j b g 4 0 0 q G D J E Z m x g M D h 5 l N F P 1 s 0 X V u Q L f 2 S M B A r A c 8 d B H B U M c L p M n c R m H p A 9 j 0 C 5 X 7 C n c h 4 w 2 c E i + I Q T y m K Z s Z y l a G U s t Q t j O U u k f p Z 9 K o K H H O n T E i Q X 4 H h d 2 r t 8 v j v m v r 2 A n q w H A O t K A B x X K A H / H u F v O w h F e W g H u U v e y 9 w + 3 Z m I c t T W Q N T e K o 3 N N y N X x R j g r G f 2 k 1 x S o U 9 p w I Q R 5 9 M 0 G P i q s J j f z i y h k r i 2 t C 7 2 C u E F J i h Y t G V w h F 9 g g 2 u E i O o 9 A M V M x i c 8 W F M v y 6 x N 0 h 8 y v F g R T 2 j 1 h G u F C 4 / I + e D 2 B S 1 w H 2 k B b F T E I P X 8 m V w Q K 8 Y P H O 8 h 8 g G l g l l s 7 Z V B K S 0 t V A 2 Q I I E c a 4 9 f N B 7 D P t I y B v D M l 7 f P S S 2 Z h Y c q u E 5 D W n 8 L L w / y q o 6 n K Y a s 6 V v w 4 r + 6 P K y z L Q K 3 R L c z C m m R t 7 W X e V w L H p 1 G s y f + M 9 j m X Z u Q C U o m k c 0 o Q 6 l r E C i 8 d i L 4 Q 2 z d f I s 4 D K E B D I t 4 Q g 6 h / W i 5 D 1 y + I S 5 g b j Z b X u 8 z 7 k 5 W J C 1 A U i / B k + o q S i H x l D E s Y I Z 4 4 A l z d n s D G j 2 J 2 b K 9 2 Z h J G u J u n 5 P R F H a b a X v / F y G s w / + d D i c x C 1 k Y p H W B 1 A t s h N s T P / + R M R r m 1 / 3 3 3 W z 6 r 6 s H v d a 1 / T R X O h d N q H x 2 1 4 8 g z 1 L l G 2 7 3 r j 0 X F n T 1 k 4 T 1 e t 5 z t 6 o C j / + z T S h Y b t L o F 8 b D h v 1 T Y r 4 Q j R w w Y C 4 h k 2 W b t n E R j S b 7 i Z U S o + E 2 P G j z f f c N J 4 E z x E G f e 7 2 H J W m R T K T H X I R Z t b G 1 o s M r Q Q 9 d I 2 W d y Z 8 6 W 5 q T U A Z b b s V C r 5 K 9 e n K l M K O i t J B t Z 1 R A b I X M w N V i u i y I 8 S 3 b V o / 4 + H A o / 2 p b J Y k + u c n 7 J x U I u W y c j d K q 2 J y V F a o 9 F S 6 6 b q 0 g p J r j Y d V 5 L s S h A H J b A l F S 2 2 H 5 y 9 4 l i X e T a i t y U h V p P S g u L V a F 1 o + F 9 x g M K / 4 o A / Q a O r C E U 1 q Y M o m 5 J P L G y K / j 4 X T O S J g Z x F e + x D U N E R I X a G M f m t p 9 j U 5 D Y a O e f s D P E N t f 9 q Q 9 c A 8 f M h J I / r / v d j M E j g 1 P 3 + S O p N p w 0 F + E 8 / 0 K R y g e Q 0 q 2 9 A 4 E a U 3 D 1 5 W X / l b a 0 i / Y y s S z c 3 R j C h D k I 1 g 0 E g I P S Z o 9 e F M w R N 0 I D q 8 y P h M Q a U I b X I E L K 2 L n h p l b k l G c h B h C W g r w i v N l R / h 9 e n w o v P Q m 5 8 / Z L A Y d A 9 r 3 8 q c D K 3 5 F X A H 9 7 T U 9 U 4 O 6 a t W L / + E q T s d J d c X n 1 a t L 1 / + P v j 0 p U 9 K / M z X w d y v i d m J G z m T x a f 3 / h z 5 G T 2 r o 8 2 n y V x 9 L t G / M Q W l F j V O D f s O k 2 o q x M + z m s A T h F h y x u X 3 M b U k R X v O V M k o l o Q r T 3 Z W 7 7 + C 1 B L A w Q U A A A I C A B C n 1 h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K f W F n V w l k 7 p Q A A A P Y A A A A S A A A A A A A A A A A A A A C k g Q A A A A B D b 2 5 m a W c v U G F j a 2 F n Z S 5 4 b W x Q S w E C F A M U A A A I C A B C n 1 h Z B H v b l 5 0 G A A C y G g A A E w A A A A A A A A A A A A A A p I H V A A A A R m 9 y b X V s Y X M v U 2 V j d G l v b j E u b V B L A Q I U A x Q A A A g I A E K f W F k P y u m r p A A A A O k A A A A T A A A A A A A A A A A A A A C k g a M H A A B b Q 2 9 u d G V u d F 9 U e X B l c 1 0 u e G 1 s U E s F B g A A A A A D A A M A w g A A A H g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V A A A A A A A A P l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F 1 Z X J 5 R 3 J v d X B z I i B W Y W x 1 Z T 0 i c 0 F n Q U F B Q U F B Q U F B e n J H Q z N k S E M v V E p i c H Z z U U Y x Z F J i Q m 5 O d m R Y S m p a U U F B Q U F B Q U F B Q U F B Q U F 0 S z h Q c G 1 P Z k R S N 0 5 S Q m 8 v c E 1 J a U N D R 0 Z 1 W V d 4 N W M y b H p B Q U F C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R y a X h f Z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m Z j U 3 O D k z L T Q 3 N G I t N D U 3 N S 0 4 Z m E 1 L W J j Z W Q 3 M W N k N W Z i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y a X h f Z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v d y Z x d W 9 0 O y w m c X V v d D t B d H R y a W J 1 d G U m c X V v d D s s J n F 1 b 3 Q 7 V m F s d W U m c X V v d D t d I i A v P j x F b n R y e S B U e X B l P S J G a W x s Q 2 9 s d W 1 u V H l w Z X M i I F Z h b H V l P S J z Q m d Z R i I g L z 4 8 R W 5 0 c n k g V H l w Z T 0 i R m l s b E x h c 3 R V c G R h d G V k I i B W Y W x 1 Z T 0 i Z D I w M j Q t M T A t M j J U M T k 6 M j k 6 M T Q u N T M 4 N z k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F 1 Z X J 5 R 3 J v d X B J R C I g V m F s d W U 9 I n N i N z Y w Y W M z M y 0 3 M D c 0 L T R j Y m Y t O T Z l O S 1 i Z W M 0 M D V k N W Q 0 N W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H J p e F 9 k Y X R h L 0 F 1 d G 9 S Z W 1 v d m V k Q 2 9 s d W 1 u c z E u e 1 J v d y w w f S Z x d W 9 0 O y w m c X V v d D t T Z W N 0 a W 9 u M S 9 t Y X R y a X h f Z G F 0 Y S 9 B d X R v U m V t b 3 Z l Z E N v b H V t b n M x L n t B d H R y a W J 1 d G U s M X 0 m c X V v d D s s J n F 1 b 3 Q 7 U 2 V j d G l v b j E v b W F 0 c m l 4 X 2 R h d G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0 c m l 4 X 2 R h d G E v Q X V 0 b 1 J l b W 9 2 Z W R D b 2 x 1 b W 5 z M S 5 7 U m 9 3 L D B 9 J n F 1 b 3 Q 7 L C Z x d W 9 0 O 1 N l Y 3 R p b 2 4 x L 2 1 h d H J p e F 9 k Y X R h L 0 F 1 d G 9 S Z W 1 v d m V k Q 2 9 s d W 1 u c z E u e 0 F 0 d H J p Y n V 0 Z S w x f S Z x d W 9 0 O y w m c X V v d D t T Z W N 0 a W 9 u M S 9 t Y X R y a X h f Z G F 0 Y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c m l 4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2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2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X h f Z G F 0 Y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j c z M G Q y Y S 0 1 M W V i L T R h N j A t Y j Y 2 M C 0 1 N D Y 5 M T E z N T Q z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f Y 2 9 u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l Q x O T o y O T o x N C 4 1 M j E 2 M j g w W i I g L z 4 8 R W 5 0 c n k g V H l w Z T 0 i R m l s b E N v b H V t b l R 5 c G V z I i B W Y W x 1 Z T 0 i c 0 J n W U d C Z 0 1 H Q X d R P S I g L z 4 8 R W 5 0 c n k g V H l w Z T 0 i R m l s b E N v b H V t b k 5 h b W V z I i B W Y W x 1 Z T 0 i c 1 s m c X V v d D t S b 3 c m c X V v d D s s J n F 1 b 3 Q 7 Q X R 0 c m l i d X R l J n F 1 b 3 Q 7 L C Z x d W 9 0 O 0 N v b n R l b n R z J n F 1 b 3 Q 7 L C Z x d W 9 0 O 0 N v b n R l b n R z I E N v b m M u J n F 1 b 3 Q 7 L C Z x d W 9 0 O 0 N v b n R l b n R z I C h t a W N y b 2 x p d G V y c y k m c X V v d D s s J n F 1 b 3 Q 7 U E J T J n F 1 b 3 Q 7 L C Z x d W 9 0 O 1 B C U y A o b W l j c m 9 s a X R l c n M p J n F 1 b 3 Q 7 L C Z x d W 9 0 O 0 N v b m N l b n R y Y X R p b 2 4 m c X V v d D t d I i A v P j x F b n R y e S B U e X B l P S J G a W x s U 3 R h d H V z I i B W Y W x 1 Z T 0 i c 0 N v b X B s Z X R l I i A v P j x F b n R y e S B U e X B l P S J R d W V y e U d y b 3 V w S U Q i I F Z h b H V l P S J z Y j c 2 M G F j M z M t N z A 3 N C 0 0 Y 2 J m L T k 2 Z T k t Y m V j N D A 1 Z D V k N D V i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V 9 j b 2 5 j L 0 F 1 d G 9 S Z W 1 v d m V k Q 2 9 s d W 1 u c z E u e 1 J v d y w w f S Z x d W 9 0 O y w m c X V v d D t T Z W N 0 a W 9 u M S 9 i Y V 9 j b 2 5 j L 0 F 1 d G 9 S Z W 1 v d m V k Q 2 9 s d W 1 u c z E u e 0 F 0 d H J p Y n V 0 Z S w x f S Z x d W 9 0 O y w m c X V v d D t T Z W N 0 a W 9 u M S 9 i Y V 9 j b 2 5 j L 0 F 1 d G 9 S Z W 1 v d m V k Q 2 9 s d W 1 u c z E u e 0 N v b n R l b n R z L D J 9 J n F 1 b 3 Q 7 L C Z x d W 9 0 O 1 N l Y 3 R p b 2 4 x L 2 J h X 2 N v b m M v Q X V 0 b 1 J l b W 9 2 Z W R D b 2 x 1 b W 5 z M S 5 7 Q 2 9 u d G V u d H M g Q 2 9 u Y y 4 s M 3 0 m c X V v d D s s J n F 1 b 3 Q 7 U 2 V j d G l v b j E v Y m F f Y 2 9 u Y y 9 B d X R v U m V t b 3 Z l Z E N v b H V t b n M x L n t D b 2 5 0 Z W 5 0 c y A o b W l j c m 9 s a X R l c n M p L D R 9 J n F 1 b 3 Q 7 L C Z x d W 9 0 O 1 N l Y 3 R p b 2 4 x L 2 J h X 2 N v b m M v Q X V 0 b 1 J l b W 9 2 Z W R D b 2 x 1 b W 5 z M S 5 7 U E J T L D V 9 J n F 1 b 3 Q 7 L C Z x d W 9 0 O 1 N l Y 3 R p b 2 4 x L 2 J h X 2 N v b m M v Q X V 0 b 1 J l b W 9 2 Z W R D b 2 x 1 b W 5 z M S 5 7 U E J T I C h t a W N y b 2 x p d G V y c y k s N n 0 m c X V v d D s s J n F 1 b 3 Q 7 U 2 V j d G l v b j E v Y m F f Y 2 9 u Y y 9 B d X R v U m V t b 3 Z l Z E N v b H V t b n M x L n t D b 2 5 j Z W 5 0 c m F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h X 2 N v b m M v Q X V 0 b 1 J l b W 9 2 Z W R D b 2 x 1 b W 5 z M S 5 7 U m 9 3 L D B 9 J n F 1 b 3 Q 7 L C Z x d W 9 0 O 1 N l Y 3 R p b 2 4 x L 2 J h X 2 N v b m M v Q X V 0 b 1 J l b W 9 2 Z W R D b 2 x 1 b W 5 z M S 5 7 Q X R 0 c m l i d X R l L D F 9 J n F 1 b 3 Q 7 L C Z x d W 9 0 O 1 N l Y 3 R p b 2 4 x L 2 J h X 2 N v b m M v Q X V 0 b 1 J l b W 9 2 Z W R D b 2 x 1 b W 5 z M S 5 7 Q 2 9 u d G V u d H M s M n 0 m c X V v d D s s J n F 1 b 3 Q 7 U 2 V j d G l v b j E v Y m F f Y 2 9 u Y y 9 B d X R v U m V t b 3 Z l Z E N v b H V t b n M x L n t D b 2 5 0 Z W 5 0 c y B D b 2 5 j L i w z f S Z x d W 9 0 O y w m c X V v d D t T Z W N 0 a W 9 u M S 9 i Y V 9 j b 2 5 j L 0 F 1 d G 9 S Z W 1 v d m V k Q 2 9 s d W 1 u c z E u e 0 N v b n R l b n R z I C h t a W N y b 2 x p d G V y c y k s N H 0 m c X V v d D s s J n F 1 b 3 Q 7 U 2 V j d G l v b j E v Y m F f Y 2 9 u Y y 9 B d X R v U m V t b 3 Z l Z E N v b H V t b n M x L n t Q Q l M s N X 0 m c X V v d D s s J n F 1 b 3 Q 7 U 2 V j d G l v b j E v Y m F f Y 2 9 u Y y 9 B d X R v U m V t b 3 Z l Z E N v b H V t b n M x L n t Q Q l M g K G 1 p Y 3 J v b G l 0 Z X J z K S w 2 f S Z x d W 9 0 O y w m c X V v d D t T Z W N 0 a W 9 u M S 9 i Y V 9 j b 2 5 j L 0 F 1 d G 9 S Z W 1 v d m V k Q 2 9 s d W 1 u c z E u e 0 N v b m N l b n R y Y X R p b 2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X 2 N v b m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N p Z m l j X 2 F j d G l 2 a X R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U 0 M 2 E 2 Z W E t N W I 1 Z C 0 0 M m Z i L W J m Z T g t Y T I 5 Y j U 0 Y W N i N T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Z W N p Z m l j X 2 F j d G l 2 a X R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F t c G x l J n F 1 b 3 Q 7 L C Z x d W 9 0 O 0 9 E N D I w J n F 1 b 3 Q 7 L C Z x d W 9 0 O 1 R p b W U g K E 1 p b n V 0 Z X M p J n F 1 b 3 Q 7 L C Z x d W 9 0 O 1 Z v b H V t Z S A o b U w p J n F 1 b 3 Q 7 L C Z x d W 9 0 O 2 1 p b G x l c l 9 l b n p 5 b W F 0 a W N f Y W N 0 a X Z p d H k m c X V v d D t d I i A v P j x F b n R y e S B U e X B l P S J G a W x s Q 2 9 s d W 1 u V H l w Z X M i I F Z h b H V l P S J z Q m d V R E J R V T 0 i I C 8 + P E V u d H J 5 I F R 5 c G U 9 I k Z p b G x M Y X N 0 V X B k Y X R l Z C I g V m F s d W U 9 I m Q y M D I 0 L T E w L T I 0 V D I w O j I w O j M w L j U 0 M T k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R d W V y e U d y b 3 V w S U Q i I F Z h b H V l P S J z Z T l j M z J i M m Q t Z T c 5 O C 0 0 N 2 M z L W I z N T E t M D Y 4 Z m U 5 M z A 4 O D g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V j a W Z p Y 1 9 h Y 3 R p d m l 0 e S 9 B d X R v U m V t b 3 Z l Z E N v b H V t b n M x L n t T Y W 1 w b G U s M H 0 m c X V v d D s s J n F 1 b 3 Q 7 U 2 V j d G l v b j E v c 3 B l Y 2 l m a W N f Y W N 0 a X Z p d H k v Q X V 0 b 1 J l b W 9 2 Z W R D b 2 x 1 b W 5 z M S 5 7 T 0 Q 0 M j A s M X 0 m c X V v d D s s J n F 1 b 3 Q 7 U 2 V j d G l v b j E v c 3 B l Y 2 l m a W N f Y W N 0 a X Z p d H k v Q X V 0 b 1 J l b W 9 2 Z W R D b 2 x 1 b W 5 z M S 5 7 V G l t Z S A o T W l u d X R l c y k s M n 0 m c X V v d D s s J n F 1 b 3 Q 7 U 2 V j d G l v b j E v c 3 B l Y 2 l m a W N f Y W N 0 a X Z p d H k v Q X V 0 b 1 J l b W 9 2 Z W R D b 2 x 1 b W 5 z M S 5 7 V m 9 s d W 1 l I C h t T C k s M 3 0 m c X V v d D s s J n F 1 b 3 Q 7 U 2 V j d G l v b j E v c 3 B l Y 2 l m a W N f Y W N 0 a X Z p d H k v Q X V 0 b 1 J l b W 9 2 Z W R D b 2 x 1 b W 5 z M S 5 7 b W l s b G V y X 2 V u e n l t Y X R p Y 1 9 h Y 3 R p d m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c G V j a W Z p Y 1 9 h Y 3 R p d m l 0 e S 9 B d X R v U m V t b 3 Z l Z E N v b H V t b n M x L n t T Y W 1 w b G U s M H 0 m c X V v d D s s J n F 1 b 3 Q 7 U 2 V j d G l v b j E v c 3 B l Y 2 l m a W N f Y W N 0 a X Z p d H k v Q X V 0 b 1 J l b W 9 2 Z W R D b 2 x 1 b W 5 z M S 5 7 T 0 Q 0 M j A s M X 0 m c X V v d D s s J n F 1 b 3 Q 7 U 2 V j d G l v b j E v c 3 B l Y 2 l m a W N f Y W N 0 a X Z p d H k v Q X V 0 b 1 J l b W 9 2 Z W R D b 2 x 1 b W 5 z M S 5 7 V G l t Z S A o T W l u d X R l c y k s M n 0 m c X V v d D s s J n F 1 b 3 Q 7 U 2 V j d G l v b j E v c 3 B l Y 2 l m a W N f Y W N 0 a X Z p d H k v Q X V 0 b 1 J l b W 9 2 Z W R D b 2 x 1 b W 5 z M S 5 7 V m 9 s d W 1 l I C h t T C k s M 3 0 m c X V v d D s s J n F 1 b 3 Q 7 U 2 V j d G l v b j E v c 3 B l Y 2 l m a W N f Y W N 0 a X Z p d H k v Q X V 0 b 1 J l b W 9 2 Z W R D b 2 x 1 b W 5 z M S 5 7 b W l s b G V y X 2 V u e n l t Y X R p Y 1 9 h Y 3 R p d m l 0 e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G V j a W Z p Y 1 9 h Y 3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j a W Z p Y 1 9 h Y 3 R p d m l 0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N p Z m l j X 2 F j d G l 2 a X R 5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2 l m a W N f Y W N 0 a X Z p d H k v U m 9 1 b m R l Z C U y M G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9 k Y X R h L 1 V u c G l 2 b 3 R l Z C U y M G 9 u b H k l M j B z Z W x l Y 3 R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X h f Z G F 0 Y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1 V u c G l 2 b 3 R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1 N w b G l 0 J T I w Y 2 9 s d W 1 u J T I w Y n k l M j B k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U c m l t b W V k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v c 3 B s a X Q l M j B w Y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3 N w b G l 0 J T I w Y 2 9 u d G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3 N w b G l 0 J T I w Y 2 9 u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D a G F u Z 2 V k J T I w Y 2 9 s d W 1 u J T I w d H l w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k Z m 9 y Z C U y M E F z c 2 F 5 J T I w L S U y M E J T Q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R d W V y e U d y b 3 V w S U Q i I F Z h b H V l P S J z Z T l j M z J i M m Q t Z T c 5 O C 0 0 N 2 M z L W I z N T E t M D Y 4 Z m U 5 M z A 4 O D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Y z h h M z A 5 L W U y Z D E t N D c 3 Y y 0 4 Y 2 Y z L T k 4 M D Z l M G N h M T R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c m F k Z m 9 y Z F 9 B c 3 N h e V 9 f X 0 J T Q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v d y Z x d W 9 0 O y w m c X V v d D t B d H R y a W J 1 d G U m c X V v d D s s J n F 1 b 3 Q 7 Q 2 9 u d G V u d H M m c X V v d D s s J n F 1 b 3 Q 7 Q 2 9 u d G V u d H M g Q 2 9 u Y y 4 m c X V v d D s s J n F 1 b 3 Q 7 Q 2 9 u d G V u d H M g K G 1 p Y 3 J v b G l 0 Z X J z K S Z x d W 9 0 O y w m c X V v d D t Q Q l M m c X V v d D s s J n F 1 b 3 Q 7 U E J T I C h t a W N y b 2 x p d G V y c y k m c X V v d D s s J n F 1 b 3 Q 7 Q 2 9 u Y 2 V u d H J h d G l v b i Z x d W 9 0 O y w m c X V v d D t C Q S B W Y W x 1 Z S Z x d W 9 0 O y w m c X V v d D t G a W 5 h b C B C Q S B W Y W x 1 Z S Z x d W 9 0 O 1 0 i I C 8 + P E V u d H J 5 I F R 5 c G U 9 I k Z p b G x D b 2 x 1 b W 5 U e X B l c y I g V m F s d W U 9 I n N C Z 1 l H Q m d N R 0 F 3 U U Z C U T 0 9 I i A v P j x F b n R y e S B U e X B l P S J G a W x s T G F z d F V w Z G F 0 Z W Q i I F Z h b H V l P S J k M j A y N C 0 x M C 0 y M l Q x O T o y O T o x N S 4 1 N j E 4 M z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Y W R m b 3 J k I E F z c 2 F 5 I C 0 g Q l N B L 0 F 1 d G 9 S Z W 1 v d m V k Q 2 9 s d W 1 u c z E u e 1 J v d y w w f S Z x d W 9 0 O y w m c X V v d D t T Z W N 0 a W 9 u M S 9 C c m F k Z m 9 y Z C B B c 3 N h e S A t I E J T Q S 9 B d X R v U m V t b 3 Z l Z E N v b H V t b n M x L n t B d H R y a W J 1 d G U s M X 0 m c X V v d D s s J n F 1 b 3 Q 7 U 2 V j d G l v b j E v Q n J h Z G Z v c m Q g Q X N z Y X k g L S B C U 0 E v Q X V 0 b 1 J l b W 9 2 Z W R D b 2 x 1 b W 5 z M S 5 7 Q 2 9 u d G V u d H M s M n 0 m c X V v d D s s J n F 1 b 3 Q 7 U 2 V j d G l v b j E v Q n J h Z G Z v c m Q g Q X N z Y X k g L S B C U 0 E v Q X V 0 b 1 J l b W 9 2 Z W R D b 2 x 1 b W 5 z M S 5 7 Q 2 9 u d G V u d H M g Q 2 9 u Y y 4 s M 3 0 m c X V v d D s s J n F 1 b 3 Q 7 U 2 V j d G l v b j E v Q n J h Z G Z v c m Q g Q X N z Y X k g L S B C U 0 E v Q X V 0 b 1 J l b W 9 2 Z W R D b 2 x 1 b W 5 z M S 5 7 Q 2 9 u d G V u d H M g K G 1 p Y 3 J v b G l 0 Z X J z K S w 0 f S Z x d W 9 0 O y w m c X V v d D t T Z W N 0 a W 9 u M S 9 C c m F k Z m 9 y Z C B B c 3 N h e S A t I E J T Q S 9 B d X R v U m V t b 3 Z l Z E N v b H V t b n M x L n t Q Q l M s N X 0 m c X V v d D s s J n F 1 b 3 Q 7 U 2 V j d G l v b j E v Q n J h Z G Z v c m Q g Q X N z Y X k g L S B C U 0 E v Q X V 0 b 1 J l b W 9 2 Z W R D b 2 x 1 b W 5 z M S 5 7 U E J T I C h t a W N y b 2 x p d G V y c y k s N n 0 m c X V v d D s s J n F 1 b 3 Q 7 U 2 V j d G l v b j E v Q n J h Z G Z v c m Q g Q X N z Y X k g L S B C U 0 E v Q X V 0 b 1 J l b W 9 2 Z W R D b 2 x 1 b W 5 z M S 5 7 Q 2 9 u Y 2 V u d H J h d G l v b i w 3 f S Z x d W 9 0 O y w m c X V v d D t T Z W N 0 a W 9 u M S 9 C c m F k Z m 9 y Z C B B c 3 N h e S A t I E J T Q S 9 B d X R v U m V t b 3 Z l Z E N v b H V t b n M x L n t C Q S B W Y W x 1 Z S w 4 f S Z x d W 9 0 O y w m c X V v d D t T Z W N 0 a W 9 u M S 9 C c m F k Z m 9 y Z C B B c 3 N h e S A t I E J T Q S 9 B d X R v U m V t b 3 Z l Z E N v b H V t b n M x L n t G a W 5 h b C B C Q S B W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n J h Z G Z v c m Q g Q X N z Y X k g L S B C U 0 E v Q X V 0 b 1 J l b W 9 2 Z W R D b 2 x 1 b W 5 z M S 5 7 U m 9 3 L D B 9 J n F 1 b 3 Q 7 L C Z x d W 9 0 O 1 N l Y 3 R p b 2 4 x L 0 J y Y W R m b 3 J k I E F z c 2 F 5 I C 0 g Q l N B L 0 F 1 d G 9 S Z W 1 v d m V k Q 2 9 s d W 1 u c z E u e 0 F 0 d H J p Y n V 0 Z S w x f S Z x d W 9 0 O y w m c X V v d D t T Z W N 0 a W 9 u M S 9 C c m F k Z m 9 y Z C B B c 3 N h e S A t I E J T Q S 9 B d X R v U m V t b 3 Z l Z E N v b H V t b n M x L n t D b 2 5 0 Z W 5 0 c y w y f S Z x d W 9 0 O y w m c X V v d D t T Z W N 0 a W 9 u M S 9 C c m F k Z m 9 y Z C B B c 3 N h e S A t I E J T Q S 9 B d X R v U m V t b 3 Z l Z E N v b H V t b n M x L n t D b 2 5 0 Z W 5 0 c y B D b 2 5 j L i w z f S Z x d W 9 0 O y w m c X V v d D t T Z W N 0 a W 9 u M S 9 C c m F k Z m 9 y Z C B B c 3 N h e S A t I E J T Q S 9 B d X R v U m V t b 3 Z l Z E N v b H V t b n M x L n t D b 2 5 0 Z W 5 0 c y A o b W l j c m 9 s a X R l c n M p L D R 9 J n F 1 b 3 Q 7 L C Z x d W 9 0 O 1 N l Y 3 R p b 2 4 x L 0 J y Y W R m b 3 J k I E F z c 2 F 5 I C 0 g Q l N B L 0 F 1 d G 9 S Z W 1 v d m V k Q 2 9 s d W 1 u c z E u e 1 B C U y w 1 f S Z x d W 9 0 O y w m c X V v d D t T Z W N 0 a W 9 u M S 9 C c m F k Z m 9 y Z C B B c 3 N h e S A t I E J T Q S 9 B d X R v U m V t b 3 Z l Z E N v b H V t b n M x L n t Q Q l M g K G 1 p Y 3 J v b G l 0 Z X J z K S w 2 f S Z x d W 9 0 O y w m c X V v d D t T Z W N 0 a W 9 u M S 9 C c m F k Z m 9 y Z C B B c 3 N h e S A t I E J T Q S 9 B d X R v U m V t b 3 Z l Z E N v b H V t b n M x L n t D b 2 5 j Z W 5 0 c m F 0 a W 9 u L D d 9 J n F 1 b 3 Q 7 L C Z x d W 9 0 O 1 N l Y 3 R p b 2 4 x L 0 J y Y W R m b 3 J k I E F z c 2 F 5 I C 0 g Q l N B L 0 F 1 d G 9 S Z W 1 v d m V k Q 2 9 s d W 1 u c z E u e 0 J B I F Z h b H V l L D h 9 J n F 1 b 3 Q 7 L C Z x d W 9 0 O 1 N l Y 3 R p b 2 4 x L 0 J y Y W R m b 3 J k I E F z c 2 F 5 I C 0 g Q l N B L 0 F 1 d G 9 S Z W 1 v d m V k Q 2 9 s d W 1 u c z E u e 0 Z p b m F s I E J B I F Z h b H V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F k Z m 9 y Z C U y M E F z c 2 F 5 J T I w L S U y M E J T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k Z m 9 y Z C U y M E F z c 2 F 5 J T I w L S U y M E J T Q S 9 F e H B h b m R l Z C U y M G 1 h d H J p e F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C U 0 E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M Y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U X V l c n l H c m 9 1 c E l E I i B W Y W x 1 Z T 0 i c 2 U 5 Y z M y Y j J k L W U 3 O T g t N D d j M y 1 i M z U x L T A 2 O G Z l O T M w O D g 4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z A 5 Y j k 5 M y 0 w Z m M 2 L T R h O G Y t Y T A 2 Y S 0 0 M D M 5 O T F m Z T l k N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J h Z G Z v c m R f Q X N z Y X l f X 1 9 M Y W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b 3 c m c X V v d D s s J n F 1 b 3 Q 7 Q X R 0 c m l i d X R l J n F 1 b 3 Q 7 L C Z x d W 9 0 O 0 N v b n R l b n R z J n F 1 b 3 Q 7 L C Z x d W 9 0 O 0 N v b n R l b n R z I E N v b m M u J n F 1 b 3 Q 7 L C Z x d W 9 0 O 0 N v b n R l b n R z I C h t a W N y b 2 x p d G V y c y k m c X V v d D s s J n F 1 b 3 Q 7 U E J T J n F 1 b 3 Q 7 L C Z x d W 9 0 O 1 B C U y A o b W l j c m 9 s a X R l c n M p J n F 1 b 3 Q 7 L C Z x d W 9 0 O 0 N v b m N l b n R y Y X R p b 2 4 m c X V v d D s s J n F 1 b 3 Q 7 Q k E g V m F s d W U m c X V v d D s s J n F 1 b 3 Q 7 Q k E g R m l u Y W w g V m F s d W U m c X V v d D t d I i A v P j x F b n R y e S B U e X B l P S J G a W x s Q 2 9 s d W 1 u V H l w Z X M i I F Z h b H V l P S J z Q m d Z R 0 F 3 T U d B d 1 F G Q l E 9 P S I g L z 4 8 R W 5 0 c n k g V H l w Z T 0 i R m l s b E x h c 3 R V c G R h d G V k I i B W Y W x 1 Z T 0 i Z D I w M j Q t M T A t M j J U M T k 6 M j k 6 M T U u N T U z M T I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k Z m 9 y Z C B B c 3 N h e S A t I E x h Y y 9 B d X R v U m V t b 3 Z l Z E N v b H V t b n M x L n t S b 3 c s M H 0 m c X V v d D s s J n F 1 b 3 Q 7 U 2 V j d G l v b j E v Q n J h Z G Z v c m Q g Q X N z Y X k g L S B M Y W M v Q X V 0 b 1 J l b W 9 2 Z W R D b 2 x 1 b W 5 z M S 5 7 Q X R 0 c m l i d X R l L D F 9 J n F 1 b 3 Q 7 L C Z x d W 9 0 O 1 N l Y 3 R p b 2 4 x L 0 J y Y W R m b 3 J k I E F z c 2 F 5 I C 0 g T G F j L 0 F 1 d G 9 S Z W 1 v d m V k Q 2 9 s d W 1 u c z E u e 0 N v b n R l b n R z L D J 9 J n F 1 b 3 Q 7 L C Z x d W 9 0 O 1 N l Y 3 R p b 2 4 x L 0 J y Y W R m b 3 J k I E F z c 2 F 5 I C 0 g T G F j L 0 F 1 d G 9 S Z W 1 v d m V k Q 2 9 s d W 1 u c z E u e 0 N v b n R l b n R z I E N v b m M u L D N 9 J n F 1 b 3 Q 7 L C Z x d W 9 0 O 1 N l Y 3 R p b 2 4 x L 0 J y Y W R m b 3 J k I E F z c 2 F 5 I C 0 g T G F j L 0 F 1 d G 9 S Z W 1 v d m V k Q 2 9 s d W 1 u c z E u e 0 N v b n R l b n R z I C h t a W N y b 2 x p d G V y c y k s N H 0 m c X V v d D s s J n F 1 b 3 Q 7 U 2 V j d G l v b j E v Q n J h Z G Z v c m Q g Q X N z Y X k g L S B M Y W M v Q X V 0 b 1 J l b W 9 2 Z W R D b 2 x 1 b W 5 z M S 5 7 U E J T L D V 9 J n F 1 b 3 Q 7 L C Z x d W 9 0 O 1 N l Y 3 R p b 2 4 x L 0 J y Y W R m b 3 J k I E F z c 2 F 5 I C 0 g T G F j L 0 F 1 d G 9 S Z W 1 v d m V k Q 2 9 s d W 1 u c z E u e 1 B C U y A o b W l j c m 9 s a X R l c n M p L D Z 9 J n F 1 b 3 Q 7 L C Z x d W 9 0 O 1 N l Y 3 R p b 2 4 x L 0 J y Y W R m b 3 J k I E F z c 2 F 5 I C 0 g T G F j L 0 F 1 d G 9 S Z W 1 v d m V k Q 2 9 s d W 1 u c z E u e 0 N v b m N l b n R y Y X R p b 2 4 s N 3 0 m c X V v d D s s J n F 1 b 3 Q 7 U 2 V j d G l v b j E v Q n J h Z G Z v c m Q g Q X N z Y X k g L S B M Y W M v Q X V 0 b 1 J l b W 9 2 Z W R D b 2 x 1 b W 5 z M S 5 7 Q k E g V m F s d W U s O H 0 m c X V v d D s s J n F 1 b 3 Q 7 U 2 V j d G l v b j E v Q n J h Z G Z v c m Q g Q X N z Y X k g L S B M Y W M v Q X V 0 b 1 J l b W 9 2 Z W R D b 2 x 1 b W 5 z M S 5 7 Q k E g R m l u Y W w g V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y Y W R m b 3 J k I E F z c 2 F 5 I C 0 g T G F j L 0 F 1 d G 9 S Z W 1 v d m V k Q 2 9 s d W 1 u c z E u e 1 J v d y w w f S Z x d W 9 0 O y w m c X V v d D t T Z W N 0 a W 9 u M S 9 C c m F k Z m 9 y Z C B B c 3 N h e S A t I E x h Y y 9 B d X R v U m V t b 3 Z l Z E N v b H V t b n M x L n t B d H R y a W J 1 d G U s M X 0 m c X V v d D s s J n F 1 b 3 Q 7 U 2 V j d G l v b j E v Q n J h Z G Z v c m Q g Q X N z Y X k g L S B M Y W M v Q X V 0 b 1 J l b W 9 2 Z W R D b 2 x 1 b W 5 z M S 5 7 Q 2 9 u d G V u d H M s M n 0 m c X V v d D s s J n F 1 b 3 Q 7 U 2 V j d G l v b j E v Q n J h Z G Z v c m Q g Q X N z Y X k g L S B M Y W M v Q X V 0 b 1 J l b W 9 2 Z W R D b 2 x 1 b W 5 z M S 5 7 Q 2 9 u d G V u d H M g Q 2 9 u Y y 4 s M 3 0 m c X V v d D s s J n F 1 b 3 Q 7 U 2 V j d G l v b j E v Q n J h Z G Z v c m Q g Q X N z Y X k g L S B M Y W M v Q X V 0 b 1 J l b W 9 2 Z W R D b 2 x 1 b W 5 z M S 5 7 Q 2 9 u d G V u d H M g K G 1 p Y 3 J v b G l 0 Z X J z K S w 0 f S Z x d W 9 0 O y w m c X V v d D t T Z W N 0 a W 9 u M S 9 C c m F k Z m 9 y Z C B B c 3 N h e S A t I E x h Y y 9 B d X R v U m V t b 3 Z l Z E N v b H V t b n M x L n t Q Q l M s N X 0 m c X V v d D s s J n F 1 b 3 Q 7 U 2 V j d G l v b j E v Q n J h Z G Z v c m Q g Q X N z Y X k g L S B M Y W M v Q X V 0 b 1 J l b W 9 2 Z W R D b 2 x 1 b W 5 z M S 5 7 U E J T I C h t a W N y b 2 x p d G V y c y k s N n 0 m c X V v d D s s J n F 1 b 3 Q 7 U 2 V j d G l v b j E v Q n J h Z G Z v c m Q g Q X N z Y X k g L S B M Y W M v Q X V 0 b 1 J l b W 9 2 Z W R D b 2 x 1 b W 5 z M S 5 7 Q 2 9 u Y 2 V u d H J h d G l v b i w 3 f S Z x d W 9 0 O y w m c X V v d D t T Z W N 0 a W 9 u M S 9 C c m F k Z m 9 y Z C B B c 3 N h e S A t I E x h Y y 9 B d X R v U m V t b 3 Z l Z E N v b H V t b n M x L n t C Q S B W Y W x 1 Z S w 4 f S Z x d W 9 0 O y w m c X V v d D t T Z W N 0 a W 9 u M S 9 C c m F k Z m 9 y Z C B B c 3 N h e S A t I E x h Y y 9 B d X R v U m V t b 3 Z l Z E N v b H V t b n M x L n t C Q S B G a W 5 h b C B W Y W x 1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h Z G Z v c m Q l M j B B c 3 N h e S U y M C 0 l M j B M Y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M Y W M v R X h w Y W 5 k Z W Q l M j B t Y X R y a X h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R m b 3 J k J T I w Q X N z Y X k l M j A t J T I w T G F j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R m b 3 J k J T I w Q X N z Y X k l M j A t J T I w Q l N B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M Y W M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u J T I w Q m F j a 2 d y b 3 V u Z C U y M E F i c 2 9 y Y m F u Y 2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U X V l c n l H c m 9 1 c E l E I i B W Y W x 1 Z T 0 i c 2 U 5 Y z M y Y j J k L W U 3 O T g t N D d j M y 1 i M z U x L T A 2 O G Z l O T M w O D g 4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T E z Z D B h M S 1 k Z T M 4 L T R j M j M t Y j l h Y y 0 z N T U x Z W F k O D Q 2 N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w I i A v P j x F b n R y e S B U e X B l P S J G a W x s V G F y Z 2 V 0 I i B W Y W x 1 Z T 0 i c 0 1 l Y W 5 f Q m F j a 2 d y b 3 V u Z F 9 B Y n N v c m J h b m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V h b i B C Y W N r Z 3 J v d W 5 k I E F i c 2 9 y Y m F u Y 2 U m c X V v d D t d I i A v P j x F b n R y e S B U e X B l P S J G a W x s Q 2 9 s d W 1 u V H l w Z X M i I F Z h b H V l P S J z Q l E 9 P S I g L z 4 8 R W 5 0 c n k g V H l w Z T 0 i R m l s b E x h c 3 R V c G R h d G V k I i B W Y W x 1 Z T 0 i Z D I w M j Q t M T A t M j J U M T k 6 M j k 6 M T Q u N D c 5 M T k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h b i B C Y W N r Z 3 J v d W 5 k I E F i c 2 9 y Y m F u Y 2 U v Q X V 0 b 1 J l b W 9 2 Z W R D b 2 x 1 b W 5 z M S 5 7 T W V h b i B C Y W N r Z 3 J v d W 5 k I E F i c 2 9 y Y m F u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V h b i B C Y W N r Z 3 J v d W 5 k I E F i c 2 9 y Y m F u Y 2 U v Q X V 0 b 1 J l b W 9 2 Z W R D b 2 x 1 b W 5 z M S 5 7 T W V h b i B C Y W N r Z 3 J v d W 5 k I E F i c 2 9 y Y m F u Y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Y W 4 l M j B C Y W N r Z 3 J v d W 5 k J T I w Q W J z b 3 J i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u J T I w Q m F j a 2 d y b 3 V u Z C U y M E F i c 2 9 y Y m F u Y 2 U v R X h w Y W 5 k Z W Q l M j B t Y X R y a X h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W 4 l M j B C Y W N r Z 3 J v d W 5 k J T I w Q W J z b 3 J i Y W 5 j Z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u J T I w Q m F j a 2 d y b 3 V u Z C U y M E F i c 2 9 y Y m F u Y 2 U v Q 2 F s Y 3 V s Y X R l Z C U y M G F 2 Z X J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k Z m 9 y Z C U y M E F z c 2 F 5 J T I w L S U y M E x h Y y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M Y W M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k Z m 9 y Z C U y M E F z c 2 F 5 J T I w L S U y M E x h Y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R m b 3 J k J T I w Q X N z Y X k l M j A t J T I w T G F j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2 l m a W N f Y W N 0 a X Z p d H k v R G l 2 a W R l Z C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N p Z m l j X 2 F j d G l 2 a X R 5 L 1 J l b m F t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I k g 3 W 9 N e i P t o U 4 6 b Y r G P w 8 e I D y 1 H T k x i h V / 9 L m G T n R u g + B K r h / 3 j E b u Z Y E i e R m P M 4 U W M n k R P 4 h b x K g T A P V i L 4 Q 7 P S w A P O M h C f 7 t L z / g N p U 6 Y C h k I + s X o A 3 + Q F f x j r h c C 8 A Y 9 0 g = < / D a t a M a s h u p > 
</file>

<file path=customXml/itemProps1.xml><?xml version="1.0" encoding="utf-8"?>
<ds:datastoreItem xmlns:ds="http://schemas.openxmlformats.org/officeDocument/2006/customXml" ds:itemID="{E391C331-B112-B247-8A69-2D14BB3C3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Bradford Assay - Lac</vt:lpstr>
      <vt:lpstr>Mean Background Absorbance</vt:lpstr>
      <vt:lpstr>Bradford Assay - BSA</vt:lpstr>
      <vt:lpstr>ba_conc</vt:lpstr>
      <vt:lpstr>specific_activity</vt:lpstr>
      <vt:lpstr>ba_data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2024-10-18T14:24:35Z</dcterms:created>
  <dcterms:modified xsi:type="dcterms:W3CDTF">2024-10-24T23:58:11Z</dcterms:modified>
</cp:coreProperties>
</file>