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18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9.xml" ContentType="application/vnd.openxmlformats-officedocument.spreadsheetml.table+xml"/>
  <Override PartName="/xl/queryTables/queryTable5.xml" ContentType="application/vnd.openxmlformats-officedocument.spreadsheetml.queryTable+xml"/>
  <Override PartName="/xl/tables/table20.xml" ContentType="application/vnd.openxmlformats-officedocument.spreadsheetml.table+xml"/>
  <Override PartName="/xl/queryTables/queryTable6.xml" ContentType="application/vnd.openxmlformats-officedocument.spreadsheetml.queryTable+xml"/>
  <Override PartName="/xl/tables/table21.xml" ContentType="application/vnd.openxmlformats-officedocument.spreadsheetml.table+xml"/>
  <Override PartName="/xl/queryTables/queryTable7.xml" ContentType="application/vnd.openxmlformats-officedocument.spreadsheetml.queryTable+xml"/>
  <Override PartName="/xl/tables/table22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protein_prod/data/"/>
    </mc:Choice>
  </mc:AlternateContent>
  <xr:revisionPtr revIDLastSave="0" documentId="13_ncr:1_{58B4F36A-3F74-1944-97E6-96CA8A845EBC}" xr6:coauthVersionLast="47" xr6:coauthVersionMax="47" xr10:uidLastSave="{00000000-0000-0000-0000-000000000000}"/>
  <bookViews>
    <workbookView xWindow="4340" yWindow="760" windowWidth="30220" windowHeight="21580" firstSheet="1" activeTab="2" xr2:uid="{1782804E-A349-9946-90DE-E6403DA68CF5}"/>
  </bookViews>
  <sheets>
    <sheet name="Affinity Chromatography" sheetId="1" r:id="rId1"/>
    <sheet name="Ion Exchange" sheetId="2" r:id="rId2"/>
    <sheet name="Beta-Gal Lysozyme" sheetId="3" r:id="rId3"/>
    <sheet name="SDS-PAGE loading" sheetId="4" r:id="rId4"/>
    <sheet name="lys_blanks" sheetId="8" state="hidden" r:id="rId5"/>
    <sheet name="lys_source" sheetId="7" state="hidden" r:id="rId6"/>
    <sheet name="data map" sheetId="13" r:id="rId7"/>
    <sheet name="le_kin_purification" sheetId="14" r:id="rId8"/>
    <sheet name="bgal_kin_purification" sheetId="10" r:id="rId9"/>
    <sheet name="bgal_kin_ferm_grpC" sheetId="12" r:id="rId10"/>
    <sheet name="bgal_kin_ferm_grpB" sheetId="11" r:id="rId11"/>
    <sheet name="bgal_kin_ferm" sheetId="9" r:id="rId12"/>
    <sheet name="Lysozyme Activity Data" sheetId="6" r:id="rId13"/>
  </sheets>
  <definedNames>
    <definedName name="ExternalData_1" localSheetId="7" hidden="1">le_kin_purification!$A$1:$C$625</definedName>
    <definedName name="ExternalData_1" localSheetId="12" hidden="1">'Lysozyme Activity Data'!$A$1:$Q$37</definedName>
    <definedName name="ExternalData_2" localSheetId="11" hidden="1">bgal_kin_ferm!$A$1:$D$2017</definedName>
    <definedName name="ExternalData_2" localSheetId="5" hidden="1">lys_source!$A$1:$Q$43</definedName>
    <definedName name="ExternalData_3" localSheetId="10" hidden="1">bgal_kin_ferm_grpB!$A$1:$AR$17</definedName>
    <definedName name="ExternalData_3" localSheetId="8" hidden="1">bgal_kin_purification!$A$1:$D$625</definedName>
    <definedName name="ExternalData_3" localSheetId="4" hidden="1">lys_blanks!$A$1:$C$18</definedName>
    <definedName name="ExternalData_4" localSheetId="9" hidden="1">bgal_kin_ferm_grpC!$A$1:$AR$17</definedName>
  </definedNames>
  <calcPr calcId="191029"/>
  <pivotCaches>
    <pivotCache cacheId="33" r:id="rId14"/>
    <pivotCache cacheId="34" r:id="rId15"/>
    <pivotCache cacheId="35" r:id="rId16"/>
    <pivotCache cacheId="36" r:id="rId17"/>
    <pivotCache cacheId="37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9" i="10"/>
  <c r="F10" i="10"/>
  <c r="F13" i="10"/>
  <c r="F19" i="10"/>
  <c r="F20" i="10"/>
  <c r="F23" i="10"/>
  <c r="F29" i="10"/>
  <c r="F30" i="10"/>
  <c r="F33" i="10"/>
  <c r="F39" i="10"/>
  <c r="F40" i="10"/>
  <c r="F43" i="10"/>
  <c r="F49" i="10"/>
  <c r="F50" i="10"/>
  <c r="F53" i="10"/>
  <c r="F59" i="10"/>
  <c r="F60" i="10"/>
  <c r="F63" i="10"/>
  <c r="F69" i="10"/>
  <c r="F70" i="10"/>
  <c r="F73" i="10"/>
  <c r="F79" i="10"/>
  <c r="F80" i="10"/>
  <c r="F83" i="10"/>
  <c r="F89" i="10"/>
  <c r="F90" i="10"/>
  <c r="F93" i="10"/>
  <c r="F99" i="10"/>
  <c r="F100" i="10"/>
  <c r="F103" i="10"/>
  <c r="F109" i="10"/>
  <c r="F110" i="10"/>
  <c r="F113" i="10"/>
  <c r="F119" i="10"/>
  <c r="F120" i="10"/>
  <c r="F123" i="10"/>
  <c r="F129" i="10"/>
  <c r="F130" i="10"/>
  <c r="F133" i="10"/>
  <c r="F139" i="10"/>
  <c r="F140" i="10"/>
  <c r="F143" i="10"/>
  <c r="F149" i="10"/>
  <c r="F150" i="10"/>
  <c r="F153" i="10"/>
  <c r="F159" i="10"/>
  <c r="F160" i="10"/>
  <c r="F163" i="10"/>
  <c r="F169" i="10"/>
  <c r="F170" i="10"/>
  <c r="F173" i="10"/>
  <c r="F179" i="10"/>
  <c r="F180" i="10"/>
  <c r="F183" i="10"/>
  <c r="F189" i="10"/>
  <c r="F190" i="10"/>
  <c r="F193" i="10"/>
  <c r="F199" i="10"/>
  <c r="F200" i="10"/>
  <c r="F203" i="10"/>
  <c r="F209" i="10"/>
  <c r="F210" i="10"/>
  <c r="F213" i="10"/>
  <c r="F219" i="10"/>
  <c r="F220" i="10"/>
  <c r="F223" i="10"/>
  <c r="F229" i="10"/>
  <c r="F230" i="10"/>
  <c r="F233" i="10"/>
  <c r="F239" i="10"/>
  <c r="F240" i="10"/>
  <c r="F243" i="10"/>
  <c r="F249" i="10"/>
  <c r="F250" i="10"/>
  <c r="F253" i="10"/>
  <c r="F259" i="10"/>
  <c r="F260" i="10"/>
  <c r="F263" i="10"/>
  <c r="F269" i="10"/>
  <c r="F270" i="10"/>
  <c r="F273" i="10"/>
  <c r="F279" i="10"/>
  <c r="F280" i="10"/>
  <c r="F283" i="10"/>
  <c r="F289" i="10"/>
  <c r="F290" i="10"/>
  <c r="F293" i="10"/>
  <c r="F299" i="10"/>
  <c r="F300" i="10"/>
  <c r="F303" i="10"/>
  <c r="F309" i="10"/>
  <c r="F310" i="10"/>
  <c r="F313" i="10"/>
  <c r="F319" i="10"/>
  <c r="F320" i="10"/>
  <c r="F323" i="10"/>
  <c r="F329" i="10"/>
  <c r="F330" i="10"/>
  <c r="F333" i="10"/>
  <c r="F339" i="10"/>
  <c r="F340" i="10"/>
  <c r="F343" i="10"/>
  <c r="F349" i="10"/>
  <c r="F350" i="10"/>
  <c r="F353" i="10"/>
  <c r="F359" i="10"/>
  <c r="F360" i="10"/>
  <c r="F363" i="10"/>
  <c r="F369" i="10"/>
  <c r="F370" i="10"/>
  <c r="F373" i="10"/>
  <c r="F379" i="10"/>
  <c r="F380" i="10"/>
  <c r="F383" i="10"/>
  <c r="F389" i="10"/>
  <c r="F390" i="10"/>
  <c r="F393" i="10"/>
  <c r="F399" i="10"/>
  <c r="F400" i="10"/>
  <c r="F403" i="10"/>
  <c r="F409" i="10"/>
  <c r="F410" i="10"/>
  <c r="F413" i="10"/>
  <c r="F419" i="10"/>
  <c r="F420" i="10"/>
  <c r="F423" i="10"/>
  <c r="F429" i="10"/>
  <c r="F430" i="10"/>
  <c r="F433" i="10"/>
  <c r="F439" i="10"/>
  <c r="F440" i="10"/>
  <c r="F443" i="10"/>
  <c r="F449" i="10"/>
  <c r="F450" i="10"/>
  <c r="F453" i="10"/>
  <c r="F459" i="10"/>
  <c r="F460" i="10"/>
  <c r="F463" i="10"/>
  <c r="F469" i="10"/>
  <c r="F470" i="10"/>
  <c r="F473" i="10"/>
  <c r="F479" i="10"/>
  <c r="F480" i="10"/>
  <c r="F483" i="10"/>
  <c r="F489" i="10"/>
  <c r="F490" i="10"/>
  <c r="F493" i="10"/>
  <c r="F499" i="10"/>
  <c r="F500" i="10"/>
  <c r="F503" i="10"/>
  <c r="F509" i="10"/>
  <c r="F510" i="10"/>
  <c r="F513" i="10"/>
  <c r="F519" i="10"/>
  <c r="F520" i="10"/>
  <c r="F523" i="10"/>
  <c r="F529" i="10"/>
  <c r="F530" i="10"/>
  <c r="F533" i="10"/>
  <c r="F539" i="10"/>
  <c r="F540" i="10"/>
  <c r="F543" i="10"/>
  <c r="F549" i="10"/>
  <c r="F550" i="10"/>
  <c r="F553" i="10"/>
  <c r="F559" i="10"/>
  <c r="F560" i="10"/>
  <c r="F563" i="10"/>
  <c r="F569" i="10"/>
  <c r="F570" i="10"/>
  <c r="F573" i="10"/>
  <c r="F579" i="10"/>
  <c r="F580" i="10"/>
  <c r="F583" i="10"/>
  <c r="F589" i="10"/>
  <c r="F590" i="10"/>
  <c r="F593" i="10"/>
  <c r="F599" i="10"/>
  <c r="F600" i="10"/>
  <c r="F603" i="10"/>
  <c r="F609" i="10"/>
  <c r="F610" i="10"/>
  <c r="F613" i="10"/>
  <c r="F619" i="10"/>
  <c r="F620" i="10"/>
  <c r="F623" i="10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E2" i="10"/>
  <c r="F2" i="10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3" i="10"/>
  <c r="E4" i="10"/>
  <c r="F4" i="10" s="1"/>
  <c r="E5" i="10"/>
  <c r="F5" i="10" s="1"/>
  <c r="E6" i="10"/>
  <c r="F6" i="10" s="1"/>
  <c r="E7" i="10"/>
  <c r="F7" i="10" s="1"/>
  <c r="E8" i="10"/>
  <c r="F8" i="10" s="1"/>
  <c r="E9" i="10"/>
  <c r="E10" i="10"/>
  <c r="E11" i="10"/>
  <c r="F11" i="10" s="1"/>
  <c r="E12" i="10"/>
  <c r="F12" i="10" s="1"/>
  <c r="E13" i="10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E20" i="10"/>
  <c r="E21" i="10"/>
  <c r="F21" i="10" s="1"/>
  <c r="E22" i="10"/>
  <c r="F22" i="10" s="1"/>
  <c r="E23" i="10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E30" i="10"/>
  <c r="E31" i="10"/>
  <c r="F31" i="10" s="1"/>
  <c r="E32" i="10"/>
  <c r="F32" i="10" s="1"/>
  <c r="E33" i="10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E40" i="10"/>
  <c r="E41" i="10"/>
  <c r="F41" i="10" s="1"/>
  <c r="E42" i="10"/>
  <c r="F42" i="10" s="1"/>
  <c r="E43" i="10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E50" i="10"/>
  <c r="E51" i="10"/>
  <c r="F51" i="10" s="1"/>
  <c r="E52" i="10"/>
  <c r="F52" i="10" s="1"/>
  <c r="E53" i="10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E60" i="10"/>
  <c r="E61" i="10"/>
  <c r="F61" i="10" s="1"/>
  <c r="E62" i="10"/>
  <c r="F62" i="10" s="1"/>
  <c r="E63" i="10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E70" i="10"/>
  <c r="E71" i="10"/>
  <c r="F71" i="10" s="1"/>
  <c r="E72" i="10"/>
  <c r="F72" i="10" s="1"/>
  <c r="E73" i="10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E80" i="10"/>
  <c r="E81" i="10"/>
  <c r="F81" i="10" s="1"/>
  <c r="E82" i="10"/>
  <c r="F82" i="10" s="1"/>
  <c r="E83" i="10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E90" i="10"/>
  <c r="E91" i="10"/>
  <c r="F91" i="10" s="1"/>
  <c r="E92" i="10"/>
  <c r="F92" i="10" s="1"/>
  <c r="E93" i="10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E100" i="10"/>
  <c r="E101" i="10"/>
  <c r="F101" i="10" s="1"/>
  <c r="E102" i="10"/>
  <c r="F102" i="10" s="1"/>
  <c r="E103" i="10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E110" i="10"/>
  <c r="E111" i="10"/>
  <c r="F111" i="10" s="1"/>
  <c r="E112" i="10"/>
  <c r="F112" i="10" s="1"/>
  <c r="E113" i="10"/>
  <c r="E114" i="10"/>
  <c r="F114" i="10" s="1"/>
  <c r="E115" i="10"/>
  <c r="F115" i="10" s="1"/>
  <c r="E116" i="10"/>
  <c r="F116" i="10" s="1"/>
  <c r="E117" i="10"/>
  <c r="F117" i="10" s="1"/>
  <c r="E118" i="10"/>
  <c r="F118" i="10" s="1"/>
  <c r="E119" i="10"/>
  <c r="E120" i="10"/>
  <c r="E121" i="10"/>
  <c r="F121" i="10" s="1"/>
  <c r="E122" i="10"/>
  <c r="F122" i="10" s="1"/>
  <c r="E123" i="10"/>
  <c r="E124" i="10"/>
  <c r="F124" i="10" s="1"/>
  <c r="E125" i="10"/>
  <c r="F125" i="10" s="1"/>
  <c r="E126" i="10"/>
  <c r="F126" i="10" s="1"/>
  <c r="E127" i="10"/>
  <c r="F127" i="10" s="1"/>
  <c r="E128" i="10"/>
  <c r="F128" i="10" s="1"/>
  <c r="E129" i="10"/>
  <c r="E130" i="10"/>
  <c r="E131" i="10"/>
  <c r="F131" i="10" s="1"/>
  <c r="E132" i="10"/>
  <c r="F132" i="10" s="1"/>
  <c r="E133" i="10"/>
  <c r="E134" i="10"/>
  <c r="F134" i="10" s="1"/>
  <c r="E135" i="10"/>
  <c r="F135" i="10" s="1"/>
  <c r="E136" i="10"/>
  <c r="F136" i="10" s="1"/>
  <c r="E137" i="10"/>
  <c r="F137" i="10" s="1"/>
  <c r="E138" i="10"/>
  <c r="F138" i="10" s="1"/>
  <c r="E139" i="10"/>
  <c r="E140" i="10"/>
  <c r="E141" i="10"/>
  <c r="F141" i="10" s="1"/>
  <c r="E142" i="10"/>
  <c r="F142" i="10" s="1"/>
  <c r="E143" i="10"/>
  <c r="E144" i="10"/>
  <c r="F144" i="10" s="1"/>
  <c r="E145" i="10"/>
  <c r="F145" i="10" s="1"/>
  <c r="E146" i="10"/>
  <c r="F146" i="10" s="1"/>
  <c r="E147" i="10"/>
  <c r="F147" i="10" s="1"/>
  <c r="E148" i="10"/>
  <c r="F148" i="10" s="1"/>
  <c r="E149" i="10"/>
  <c r="E150" i="10"/>
  <c r="E151" i="10"/>
  <c r="F151" i="10" s="1"/>
  <c r="E152" i="10"/>
  <c r="F152" i="10" s="1"/>
  <c r="E153" i="10"/>
  <c r="E154" i="10"/>
  <c r="F154" i="10" s="1"/>
  <c r="E155" i="10"/>
  <c r="F155" i="10" s="1"/>
  <c r="E156" i="10"/>
  <c r="F156" i="10" s="1"/>
  <c r="E157" i="10"/>
  <c r="F157" i="10" s="1"/>
  <c r="E158" i="10"/>
  <c r="F158" i="10" s="1"/>
  <c r="E159" i="10"/>
  <c r="E160" i="10"/>
  <c r="E161" i="10"/>
  <c r="F161" i="10" s="1"/>
  <c r="E162" i="10"/>
  <c r="F162" i="10" s="1"/>
  <c r="E163" i="10"/>
  <c r="E164" i="10"/>
  <c r="F164" i="10" s="1"/>
  <c r="E165" i="10"/>
  <c r="F165" i="10" s="1"/>
  <c r="E166" i="10"/>
  <c r="F166" i="10" s="1"/>
  <c r="E167" i="10"/>
  <c r="F167" i="10" s="1"/>
  <c r="E168" i="10"/>
  <c r="F168" i="10" s="1"/>
  <c r="E169" i="10"/>
  <c r="E170" i="10"/>
  <c r="E171" i="10"/>
  <c r="F171" i="10" s="1"/>
  <c r="E172" i="10"/>
  <c r="F172" i="10" s="1"/>
  <c r="E173" i="10"/>
  <c r="E174" i="10"/>
  <c r="F174" i="10" s="1"/>
  <c r="E175" i="10"/>
  <c r="F175" i="10" s="1"/>
  <c r="E176" i="10"/>
  <c r="F176" i="10" s="1"/>
  <c r="E177" i="10"/>
  <c r="F177" i="10" s="1"/>
  <c r="E178" i="10"/>
  <c r="F178" i="10" s="1"/>
  <c r="E179" i="10"/>
  <c r="E180" i="10"/>
  <c r="E181" i="10"/>
  <c r="F181" i="10" s="1"/>
  <c r="E182" i="10"/>
  <c r="F182" i="10" s="1"/>
  <c r="E183" i="10"/>
  <c r="E184" i="10"/>
  <c r="F184" i="10" s="1"/>
  <c r="E185" i="10"/>
  <c r="F185" i="10" s="1"/>
  <c r="E186" i="10"/>
  <c r="F186" i="10" s="1"/>
  <c r="E187" i="10"/>
  <c r="F187" i="10" s="1"/>
  <c r="E188" i="10"/>
  <c r="F188" i="10" s="1"/>
  <c r="E189" i="10"/>
  <c r="E190" i="10"/>
  <c r="E191" i="10"/>
  <c r="F191" i="10" s="1"/>
  <c r="E192" i="10"/>
  <c r="F192" i="10" s="1"/>
  <c r="E193" i="10"/>
  <c r="E194" i="10"/>
  <c r="F194" i="10" s="1"/>
  <c r="E195" i="10"/>
  <c r="F195" i="10" s="1"/>
  <c r="E196" i="10"/>
  <c r="F196" i="10" s="1"/>
  <c r="E197" i="10"/>
  <c r="F197" i="10" s="1"/>
  <c r="E198" i="10"/>
  <c r="F198" i="10" s="1"/>
  <c r="E199" i="10"/>
  <c r="E200" i="10"/>
  <c r="E201" i="10"/>
  <c r="F201" i="10" s="1"/>
  <c r="E202" i="10"/>
  <c r="F202" i="10" s="1"/>
  <c r="E203" i="10"/>
  <c r="E204" i="10"/>
  <c r="F204" i="10" s="1"/>
  <c r="E205" i="10"/>
  <c r="F205" i="10" s="1"/>
  <c r="E206" i="10"/>
  <c r="F206" i="10" s="1"/>
  <c r="E207" i="10"/>
  <c r="F207" i="10" s="1"/>
  <c r="E208" i="10"/>
  <c r="F208" i="10" s="1"/>
  <c r="E209" i="10"/>
  <c r="E210" i="10"/>
  <c r="E211" i="10"/>
  <c r="F211" i="10" s="1"/>
  <c r="E212" i="10"/>
  <c r="F212" i="10" s="1"/>
  <c r="E213" i="10"/>
  <c r="E214" i="10"/>
  <c r="F214" i="10" s="1"/>
  <c r="E215" i="10"/>
  <c r="F215" i="10" s="1"/>
  <c r="E216" i="10"/>
  <c r="F216" i="10" s="1"/>
  <c r="E217" i="10"/>
  <c r="F217" i="10" s="1"/>
  <c r="E218" i="10"/>
  <c r="F218" i="10" s="1"/>
  <c r="E219" i="10"/>
  <c r="E220" i="10"/>
  <c r="E221" i="10"/>
  <c r="F221" i="10" s="1"/>
  <c r="E222" i="10"/>
  <c r="F222" i="10" s="1"/>
  <c r="E223" i="10"/>
  <c r="E224" i="10"/>
  <c r="F224" i="10" s="1"/>
  <c r="E225" i="10"/>
  <c r="F225" i="10" s="1"/>
  <c r="E226" i="10"/>
  <c r="F226" i="10" s="1"/>
  <c r="E227" i="10"/>
  <c r="F227" i="10" s="1"/>
  <c r="E228" i="10"/>
  <c r="F228" i="10" s="1"/>
  <c r="E229" i="10"/>
  <c r="E230" i="10"/>
  <c r="E231" i="10"/>
  <c r="F231" i="10" s="1"/>
  <c r="E232" i="10"/>
  <c r="F232" i="10" s="1"/>
  <c r="E233" i="10"/>
  <c r="E234" i="10"/>
  <c r="F234" i="10" s="1"/>
  <c r="E235" i="10"/>
  <c r="F235" i="10" s="1"/>
  <c r="E236" i="10"/>
  <c r="F236" i="10" s="1"/>
  <c r="E237" i="10"/>
  <c r="F237" i="10" s="1"/>
  <c r="E238" i="10"/>
  <c r="F238" i="10" s="1"/>
  <c r="E239" i="10"/>
  <c r="E240" i="10"/>
  <c r="E241" i="10"/>
  <c r="F241" i="10" s="1"/>
  <c r="E242" i="10"/>
  <c r="F242" i="10" s="1"/>
  <c r="E243" i="10"/>
  <c r="E244" i="10"/>
  <c r="F244" i="10" s="1"/>
  <c r="E245" i="10"/>
  <c r="F245" i="10" s="1"/>
  <c r="E246" i="10"/>
  <c r="F246" i="10" s="1"/>
  <c r="E247" i="10"/>
  <c r="F247" i="10" s="1"/>
  <c r="E248" i="10"/>
  <c r="F248" i="10" s="1"/>
  <c r="E249" i="10"/>
  <c r="E250" i="10"/>
  <c r="E251" i="10"/>
  <c r="F251" i="10" s="1"/>
  <c r="E252" i="10"/>
  <c r="F252" i="10" s="1"/>
  <c r="E253" i="10"/>
  <c r="E254" i="10"/>
  <c r="F254" i="10" s="1"/>
  <c r="E255" i="10"/>
  <c r="F255" i="10" s="1"/>
  <c r="E256" i="10"/>
  <c r="F256" i="10" s="1"/>
  <c r="E257" i="10"/>
  <c r="F257" i="10" s="1"/>
  <c r="E258" i="10"/>
  <c r="F258" i="10" s="1"/>
  <c r="E259" i="10"/>
  <c r="E260" i="10"/>
  <c r="E261" i="10"/>
  <c r="F261" i="10" s="1"/>
  <c r="E262" i="10"/>
  <c r="F262" i="10" s="1"/>
  <c r="E263" i="10"/>
  <c r="E264" i="10"/>
  <c r="F264" i="10" s="1"/>
  <c r="E265" i="10"/>
  <c r="F265" i="10" s="1"/>
  <c r="E266" i="10"/>
  <c r="F266" i="10" s="1"/>
  <c r="E267" i="10"/>
  <c r="F267" i="10" s="1"/>
  <c r="E268" i="10"/>
  <c r="F268" i="10" s="1"/>
  <c r="E269" i="10"/>
  <c r="E270" i="10"/>
  <c r="E271" i="10"/>
  <c r="F271" i="10" s="1"/>
  <c r="E272" i="10"/>
  <c r="F272" i="10" s="1"/>
  <c r="E273" i="10"/>
  <c r="E274" i="10"/>
  <c r="F274" i="10" s="1"/>
  <c r="E275" i="10"/>
  <c r="F275" i="10" s="1"/>
  <c r="E276" i="10"/>
  <c r="F276" i="10" s="1"/>
  <c r="E277" i="10"/>
  <c r="F277" i="10" s="1"/>
  <c r="E278" i="10"/>
  <c r="F278" i="10" s="1"/>
  <c r="E279" i="10"/>
  <c r="E280" i="10"/>
  <c r="E281" i="10"/>
  <c r="F281" i="10" s="1"/>
  <c r="E282" i="10"/>
  <c r="F282" i="10" s="1"/>
  <c r="E283" i="10"/>
  <c r="E284" i="10"/>
  <c r="F284" i="10" s="1"/>
  <c r="E285" i="10"/>
  <c r="F285" i="10" s="1"/>
  <c r="E286" i="10"/>
  <c r="F286" i="10" s="1"/>
  <c r="E287" i="10"/>
  <c r="F287" i="10" s="1"/>
  <c r="E288" i="10"/>
  <c r="F288" i="10" s="1"/>
  <c r="E289" i="10"/>
  <c r="E290" i="10"/>
  <c r="E291" i="10"/>
  <c r="F291" i="10" s="1"/>
  <c r="E292" i="10"/>
  <c r="F292" i="10" s="1"/>
  <c r="E293" i="10"/>
  <c r="E294" i="10"/>
  <c r="F294" i="10" s="1"/>
  <c r="E295" i="10"/>
  <c r="F295" i="10" s="1"/>
  <c r="E296" i="10"/>
  <c r="F296" i="10" s="1"/>
  <c r="E297" i="10"/>
  <c r="F297" i="10" s="1"/>
  <c r="E298" i="10"/>
  <c r="F298" i="10" s="1"/>
  <c r="E299" i="10"/>
  <c r="E300" i="10"/>
  <c r="E301" i="10"/>
  <c r="F301" i="10" s="1"/>
  <c r="E302" i="10"/>
  <c r="F302" i="10" s="1"/>
  <c r="E303" i="10"/>
  <c r="E304" i="10"/>
  <c r="F304" i="10" s="1"/>
  <c r="E305" i="10"/>
  <c r="F305" i="10" s="1"/>
  <c r="E306" i="10"/>
  <c r="F306" i="10" s="1"/>
  <c r="E307" i="10"/>
  <c r="F307" i="10" s="1"/>
  <c r="E308" i="10"/>
  <c r="F308" i="10" s="1"/>
  <c r="E309" i="10"/>
  <c r="E310" i="10"/>
  <c r="E311" i="10"/>
  <c r="F311" i="10" s="1"/>
  <c r="E312" i="10"/>
  <c r="F312" i="10" s="1"/>
  <c r="E313" i="10"/>
  <c r="E314" i="10"/>
  <c r="F314" i="10" s="1"/>
  <c r="E315" i="10"/>
  <c r="F315" i="10" s="1"/>
  <c r="E316" i="10"/>
  <c r="F316" i="10" s="1"/>
  <c r="E317" i="10"/>
  <c r="F317" i="10" s="1"/>
  <c r="E318" i="10"/>
  <c r="F318" i="10" s="1"/>
  <c r="E319" i="10"/>
  <c r="E320" i="10"/>
  <c r="E321" i="10"/>
  <c r="F321" i="10" s="1"/>
  <c r="E322" i="10"/>
  <c r="F322" i="10" s="1"/>
  <c r="E323" i="10"/>
  <c r="E324" i="10"/>
  <c r="F324" i="10" s="1"/>
  <c r="E325" i="10"/>
  <c r="F325" i="10" s="1"/>
  <c r="E326" i="10"/>
  <c r="F326" i="10" s="1"/>
  <c r="E327" i="10"/>
  <c r="F327" i="10" s="1"/>
  <c r="E328" i="10"/>
  <c r="F328" i="10" s="1"/>
  <c r="E329" i="10"/>
  <c r="E330" i="10"/>
  <c r="E331" i="10"/>
  <c r="F331" i="10" s="1"/>
  <c r="E332" i="10"/>
  <c r="F332" i="10" s="1"/>
  <c r="E333" i="10"/>
  <c r="E334" i="10"/>
  <c r="F334" i="10" s="1"/>
  <c r="E335" i="10"/>
  <c r="F335" i="10" s="1"/>
  <c r="E336" i="10"/>
  <c r="F336" i="10" s="1"/>
  <c r="E337" i="10"/>
  <c r="F337" i="10" s="1"/>
  <c r="E338" i="10"/>
  <c r="F338" i="10" s="1"/>
  <c r="E339" i="10"/>
  <c r="E340" i="10"/>
  <c r="E341" i="10"/>
  <c r="F341" i="10" s="1"/>
  <c r="E342" i="10"/>
  <c r="F342" i="10" s="1"/>
  <c r="E343" i="10"/>
  <c r="E344" i="10"/>
  <c r="F344" i="10" s="1"/>
  <c r="E345" i="10"/>
  <c r="F345" i="10" s="1"/>
  <c r="E346" i="10"/>
  <c r="F346" i="10" s="1"/>
  <c r="E347" i="10"/>
  <c r="F347" i="10" s="1"/>
  <c r="E348" i="10"/>
  <c r="F348" i="10" s="1"/>
  <c r="E349" i="10"/>
  <c r="E350" i="10"/>
  <c r="E351" i="10"/>
  <c r="F351" i="10" s="1"/>
  <c r="E352" i="10"/>
  <c r="F352" i="10" s="1"/>
  <c r="E353" i="10"/>
  <c r="E354" i="10"/>
  <c r="F354" i="10" s="1"/>
  <c r="E355" i="10"/>
  <c r="F355" i="10" s="1"/>
  <c r="E356" i="10"/>
  <c r="F356" i="10" s="1"/>
  <c r="E357" i="10"/>
  <c r="F357" i="10" s="1"/>
  <c r="E358" i="10"/>
  <c r="F358" i="10" s="1"/>
  <c r="E359" i="10"/>
  <c r="E360" i="10"/>
  <c r="E361" i="10"/>
  <c r="F361" i="10" s="1"/>
  <c r="E362" i="10"/>
  <c r="F362" i="10" s="1"/>
  <c r="E363" i="10"/>
  <c r="E364" i="10"/>
  <c r="F364" i="10" s="1"/>
  <c r="E365" i="10"/>
  <c r="F365" i="10" s="1"/>
  <c r="E366" i="10"/>
  <c r="F366" i="10" s="1"/>
  <c r="E367" i="10"/>
  <c r="F367" i="10" s="1"/>
  <c r="E368" i="10"/>
  <c r="F368" i="10" s="1"/>
  <c r="E369" i="10"/>
  <c r="E370" i="10"/>
  <c r="E371" i="10"/>
  <c r="F371" i="10" s="1"/>
  <c r="E372" i="10"/>
  <c r="F372" i="10" s="1"/>
  <c r="E373" i="10"/>
  <c r="E374" i="10"/>
  <c r="F374" i="10" s="1"/>
  <c r="E375" i="10"/>
  <c r="F375" i="10" s="1"/>
  <c r="E376" i="10"/>
  <c r="F376" i="10" s="1"/>
  <c r="E377" i="10"/>
  <c r="F377" i="10" s="1"/>
  <c r="E378" i="10"/>
  <c r="F378" i="10" s="1"/>
  <c r="E379" i="10"/>
  <c r="E380" i="10"/>
  <c r="E381" i="10"/>
  <c r="F381" i="10" s="1"/>
  <c r="E382" i="10"/>
  <c r="F382" i="10" s="1"/>
  <c r="E383" i="10"/>
  <c r="E384" i="10"/>
  <c r="F384" i="10" s="1"/>
  <c r="E385" i="10"/>
  <c r="F385" i="10" s="1"/>
  <c r="E386" i="10"/>
  <c r="F386" i="10" s="1"/>
  <c r="E387" i="10"/>
  <c r="F387" i="10" s="1"/>
  <c r="E388" i="10"/>
  <c r="F388" i="10" s="1"/>
  <c r="E389" i="10"/>
  <c r="E390" i="10"/>
  <c r="E391" i="10"/>
  <c r="F391" i="10" s="1"/>
  <c r="E392" i="10"/>
  <c r="F392" i="10" s="1"/>
  <c r="E393" i="10"/>
  <c r="E394" i="10"/>
  <c r="F394" i="10" s="1"/>
  <c r="E395" i="10"/>
  <c r="F395" i="10" s="1"/>
  <c r="E396" i="10"/>
  <c r="F396" i="10" s="1"/>
  <c r="E397" i="10"/>
  <c r="F397" i="10" s="1"/>
  <c r="E398" i="10"/>
  <c r="F398" i="10" s="1"/>
  <c r="E399" i="10"/>
  <c r="E400" i="10"/>
  <c r="E401" i="10"/>
  <c r="F401" i="10" s="1"/>
  <c r="E402" i="10"/>
  <c r="F402" i="10" s="1"/>
  <c r="E403" i="10"/>
  <c r="E404" i="10"/>
  <c r="F404" i="10" s="1"/>
  <c r="E405" i="10"/>
  <c r="F405" i="10" s="1"/>
  <c r="E406" i="10"/>
  <c r="F406" i="10" s="1"/>
  <c r="E407" i="10"/>
  <c r="F407" i="10" s="1"/>
  <c r="E408" i="10"/>
  <c r="F408" i="10" s="1"/>
  <c r="E409" i="10"/>
  <c r="E410" i="10"/>
  <c r="E411" i="10"/>
  <c r="F411" i="10" s="1"/>
  <c r="E412" i="10"/>
  <c r="F412" i="10" s="1"/>
  <c r="E413" i="10"/>
  <c r="E414" i="10"/>
  <c r="F414" i="10" s="1"/>
  <c r="E415" i="10"/>
  <c r="F415" i="10" s="1"/>
  <c r="E416" i="10"/>
  <c r="F416" i="10" s="1"/>
  <c r="E417" i="10"/>
  <c r="F417" i="10" s="1"/>
  <c r="E418" i="10"/>
  <c r="F418" i="10" s="1"/>
  <c r="E419" i="10"/>
  <c r="E420" i="10"/>
  <c r="E421" i="10"/>
  <c r="F421" i="10" s="1"/>
  <c r="E422" i="10"/>
  <c r="F422" i="10" s="1"/>
  <c r="E423" i="10"/>
  <c r="E424" i="10"/>
  <c r="F424" i="10" s="1"/>
  <c r="E425" i="10"/>
  <c r="F425" i="10" s="1"/>
  <c r="E426" i="10"/>
  <c r="F426" i="10" s="1"/>
  <c r="E427" i="10"/>
  <c r="F427" i="10" s="1"/>
  <c r="E428" i="10"/>
  <c r="F428" i="10" s="1"/>
  <c r="E429" i="10"/>
  <c r="E430" i="10"/>
  <c r="E431" i="10"/>
  <c r="F431" i="10" s="1"/>
  <c r="E432" i="10"/>
  <c r="F432" i="10" s="1"/>
  <c r="E433" i="10"/>
  <c r="E434" i="10"/>
  <c r="F434" i="10" s="1"/>
  <c r="E435" i="10"/>
  <c r="F435" i="10" s="1"/>
  <c r="E436" i="10"/>
  <c r="F436" i="10" s="1"/>
  <c r="E437" i="10"/>
  <c r="F437" i="10" s="1"/>
  <c r="E438" i="10"/>
  <c r="F438" i="10" s="1"/>
  <c r="E439" i="10"/>
  <c r="E440" i="10"/>
  <c r="E441" i="10"/>
  <c r="F441" i="10" s="1"/>
  <c r="E442" i="10"/>
  <c r="F442" i="10" s="1"/>
  <c r="E443" i="10"/>
  <c r="E444" i="10"/>
  <c r="F444" i="10" s="1"/>
  <c r="E445" i="10"/>
  <c r="F445" i="10" s="1"/>
  <c r="E446" i="10"/>
  <c r="F446" i="10" s="1"/>
  <c r="E447" i="10"/>
  <c r="F447" i="10" s="1"/>
  <c r="E448" i="10"/>
  <c r="F448" i="10" s="1"/>
  <c r="E449" i="10"/>
  <c r="E450" i="10"/>
  <c r="E451" i="10"/>
  <c r="F451" i="10" s="1"/>
  <c r="E452" i="10"/>
  <c r="F452" i="10" s="1"/>
  <c r="E453" i="10"/>
  <c r="E454" i="10"/>
  <c r="F454" i="10" s="1"/>
  <c r="E455" i="10"/>
  <c r="F455" i="10" s="1"/>
  <c r="E456" i="10"/>
  <c r="F456" i="10" s="1"/>
  <c r="E457" i="10"/>
  <c r="F457" i="10" s="1"/>
  <c r="E458" i="10"/>
  <c r="F458" i="10" s="1"/>
  <c r="E459" i="10"/>
  <c r="E460" i="10"/>
  <c r="E461" i="10"/>
  <c r="F461" i="10" s="1"/>
  <c r="E462" i="10"/>
  <c r="F462" i="10" s="1"/>
  <c r="E463" i="10"/>
  <c r="E464" i="10"/>
  <c r="F464" i="10" s="1"/>
  <c r="E465" i="10"/>
  <c r="F465" i="10" s="1"/>
  <c r="E466" i="10"/>
  <c r="F466" i="10" s="1"/>
  <c r="E467" i="10"/>
  <c r="F467" i="10" s="1"/>
  <c r="E468" i="10"/>
  <c r="F468" i="10" s="1"/>
  <c r="E469" i="10"/>
  <c r="E470" i="10"/>
  <c r="E471" i="10"/>
  <c r="F471" i="10" s="1"/>
  <c r="E472" i="10"/>
  <c r="F472" i="10" s="1"/>
  <c r="E473" i="10"/>
  <c r="E474" i="10"/>
  <c r="F474" i="10" s="1"/>
  <c r="E475" i="10"/>
  <c r="F475" i="10" s="1"/>
  <c r="E476" i="10"/>
  <c r="F476" i="10" s="1"/>
  <c r="E477" i="10"/>
  <c r="F477" i="10" s="1"/>
  <c r="E478" i="10"/>
  <c r="F478" i="10" s="1"/>
  <c r="E479" i="10"/>
  <c r="E480" i="10"/>
  <c r="E481" i="10"/>
  <c r="F481" i="10" s="1"/>
  <c r="E482" i="10"/>
  <c r="F482" i="10" s="1"/>
  <c r="E483" i="10"/>
  <c r="E484" i="10"/>
  <c r="F484" i="10" s="1"/>
  <c r="E485" i="10"/>
  <c r="F485" i="10" s="1"/>
  <c r="E486" i="10"/>
  <c r="F486" i="10" s="1"/>
  <c r="E487" i="10"/>
  <c r="F487" i="10" s="1"/>
  <c r="E488" i="10"/>
  <c r="F488" i="10" s="1"/>
  <c r="E489" i="10"/>
  <c r="E490" i="10"/>
  <c r="E491" i="10"/>
  <c r="F491" i="10" s="1"/>
  <c r="E492" i="10"/>
  <c r="F492" i="10" s="1"/>
  <c r="E493" i="10"/>
  <c r="E494" i="10"/>
  <c r="F494" i="10" s="1"/>
  <c r="E495" i="10"/>
  <c r="F495" i="10" s="1"/>
  <c r="E496" i="10"/>
  <c r="F496" i="10" s="1"/>
  <c r="E497" i="10"/>
  <c r="F497" i="10" s="1"/>
  <c r="E498" i="10"/>
  <c r="F498" i="10" s="1"/>
  <c r="E499" i="10"/>
  <c r="E500" i="10"/>
  <c r="E501" i="10"/>
  <c r="F501" i="10" s="1"/>
  <c r="E502" i="10"/>
  <c r="F502" i="10" s="1"/>
  <c r="E503" i="10"/>
  <c r="E504" i="10"/>
  <c r="F504" i="10" s="1"/>
  <c r="E505" i="10"/>
  <c r="F505" i="10" s="1"/>
  <c r="E506" i="10"/>
  <c r="F506" i="10" s="1"/>
  <c r="E507" i="10"/>
  <c r="F507" i="10" s="1"/>
  <c r="E508" i="10"/>
  <c r="F508" i="10" s="1"/>
  <c r="E509" i="10"/>
  <c r="E510" i="10"/>
  <c r="E511" i="10"/>
  <c r="F511" i="10" s="1"/>
  <c r="E512" i="10"/>
  <c r="F512" i="10" s="1"/>
  <c r="E513" i="10"/>
  <c r="E514" i="10"/>
  <c r="F514" i="10" s="1"/>
  <c r="E515" i="10"/>
  <c r="F515" i="10" s="1"/>
  <c r="E516" i="10"/>
  <c r="F516" i="10" s="1"/>
  <c r="E517" i="10"/>
  <c r="F517" i="10" s="1"/>
  <c r="E518" i="10"/>
  <c r="F518" i="10" s="1"/>
  <c r="E519" i="10"/>
  <c r="E520" i="10"/>
  <c r="E521" i="10"/>
  <c r="F521" i="10" s="1"/>
  <c r="E522" i="10"/>
  <c r="F522" i="10" s="1"/>
  <c r="E523" i="10"/>
  <c r="E524" i="10"/>
  <c r="F524" i="10" s="1"/>
  <c r="E525" i="10"/>
  <c r="F525" i="10" s="1"/>
  <c r="E526" i="10"/>
  <c r="F526" i="10" s="1"/>
  <c r="E527" i="10"/>
  <c r="F527" i="10" s="1"/>
  <c r="E528" i="10"/>
  <c r="F528" i="10" s="1"/>
  <c r="E529" i="10"/>
  <c r="E530" i="10"/>
  <c r="E531" i="10"/>
  <c r="F531" i="10" s="1"/>
  <c r="E532" i="10"/>
  <c r="F532" i="10" s="1"/>
  <c r="E533" i="10"/>
  <c r="E534" i="10"/>
  <c r="F534" i="10" s="1"/>
  <c r="E535" i="10"/>
  <c r="F535" i="10" s="1"/>
  <c r="E536" i="10"/>
  <c r="F536" i="10" s="1"/>
  <c r="E537" i="10"/>
  <c r="F537" i="10" s="1"/>
  <c r="E538" i="10"/>
  <c r="F538" i="10" s="1"/>
  <c r="E539" i="10"/>
  <c r="E540" i="10"/>
  <c r="E541" i="10"/>
  <c r="F541" i="10" s="1"/>
  <c r="E542" i="10"/>
  <c r="F542" i="10" s="1"/>
  <c r="E543" i="10"/>
  <c r="E544" i="10"/>
  <c r="F544" i="10" s="1"/>
  <c r="E545" i="10"/>
  <c r="F545" i="10" s="1"/>
  <c r="E546" i="10"/>
  <c r="F546" i="10" s="1"/>
  <c r="E547" i="10"/>
  <c r="F547" i="10" s="1"/>
  <c r="E548" i="10"/>
  <c r="F548" i="10" s="1"/>
  <c r="E549" i="10"/>
  <c r="E550" i="10"/>
  <c r="E551" i="10"/>
  <c r="F551" i="10" s="1"/>
  <c r="E552" i="10"/>
  <c r="F552" i="10" s="1"/>
  <c r="E553" i="10"/>
  <c r="E554" i="10"/>
  <c r="F554" i="10" s="1"/>
  <c r="E555" i="10"/>
  <c r="F555" i="10" s="1"/>
  <c r="E556" i="10"/>
  <c r="F556" i="10" s="1"/>
  <c r="E557" i="10"/>
  <c r="F557" i="10" s="1"/>
  <c r="E558" i="10"/>
  <c r="F558" i="10" s="1"/>
  <c r="E559" i="10"/>
  <c r="E560" i="10"/>
  <c r="E561" i="10"/>
  <c r="F561" i="10" s="1"/>
  <c r="E562" i="10"/>
  <c r="F562" i="10" s="1"/>
  <c r="E563" i="10"/>
  <c r="E564" i="10"/>
  <c r="F564" i="10" s="1"/>
  <c r="E565" i="10"/>
  <c r="F565" i="10" s="1"/>
  <c r="E566" i="10"/>
  <c r="F566" i="10" s="1"/>
  <c r="E567" i="10"/>
  <c r="F567" i="10" s="1"/>
  <c r="E568" i="10"/>
  <c r="F568" i="10" s="1"/>
  <c r="E569" i="10"/>
  <c r="E570" i="10"/>
  <c r="E571" i="10"/>
  <c r="F571" i="10" s="1"/>
  <c r="E572" i="10"/>
  <c r="F572" i="10" s="1"/>
  <c r="E573" i="10"/>
  <c r="E574" i="10"/>
  <c r="F574" i="10" s="1"/>
  <c r="E575" i="10"/>
  <c r="F575" i="10" s="1"/>
  <c r="E576" i="10"/>
  <c r="F576" i="10" s="1"/>
  <c r="E577" i="10"/>
  <c r="F577" i="10" s="1"/>
  <c r="E578" i="10"/>
  <c r="F578" i="10" s="1"/>
  <c r="E579" i="10"/>
  <c r="E580" i="10"/>
  <c r="E581" i="10"/>
  <c r="F581" i="10" s="1"/>
  <c r="E582" i="10"/>
  <c r="F582" i="10" s="1"/>
  <c r="E583" i="10"/>
  <c r="E584" i="10"/>
  <c r="F584" i="10" s="1"/>
  <c r="E585" i="10"/>
  <c r="F585" i="10" s="1"/>
  <c r="E586" i="10"/>
  <c r="F586" i="10" s="1"/>
  <c r="E587" i="10"/>
  <c r="F587" i="10" s="1"/>
  <c r="E588" i="10"/>
  <c r="F588" i="10" s="1"/>
  <c r="E589" i="10"/>
  <c r="E590" i="10"/>
  <c r="E591" i="10"/>
  <c r="F591" i="10" s="1"/>
  <c r="E592" i="10"/>
  <c r="F592" i="10" s="1"/>
  <c r="E593" i="10"/>
  <c r="E594" i="10"/>
  <c r="F594" i="10" s="1"/>
  <c r="E595" i="10"/>
  <c r="F595" i="10" s="1"/>
  <c r="E596" i="10"/>
  <c r="F596" i="10" s="1"/>
  <c r="E597" i="10"/>
  <c r="F597" i="10" s="1"/>
  <c r="E598" i="10"/>
  <c r="F598" i="10" s="1"/>
  <c r="E599" i="10"/>
  <c r="E600" i="10"/>
  <c r="E601" i="10"/>
  <c r="F601" i="10" s="1"/>
  <c r="E602" i="10"/>
  <c r="F602" i="10" s="1"/>
  <c r="E603" i="10"/>
  <c r="E604" i="10"/>
  <c r="F604" i="10" s="1"/>
  <c r="E605" i="10"/>
  <c r="F605" i="10" s="1"/>
  <c r="E606" i="10"/>
  <c r="F606" i="10" s="1"/>
  <c r="E607" i="10"/>
  <c r="F607" i="10" s="1"/>
  <c r="E608" i="10"/>
  <c r="F608" i="10" s="1"/>
  <c r="E609" i="10"/>
  <c r="E610" i="10"/>
  <c r="E611" i="10"/>
  <c r="F611" i="10" s="1"/>
  <c r="E612" i="10"/>
  <c r="F612" i="10" s="1"/>
  <c r="E613" i="10"/>
  <c r="E614" i="10"/>
  <c r="F614" i="10" s="1"/>
  <c r="E615" i="10"/>
  <c r="F615" i="10" s="1"/>
  <c r="E616" i="10"/>
  <c r="F616" i="10" s="1"/>
  <c r="E617" i="10"/>
  <c r="F617" i="10" s="1"/>
  <c r="E618" i="10"/>
  <c r="F618" i="10" s="1"/>
  <c r="E619" i="10"/>
  <c r="E620" i="10"/>
  <c r="E621" i="10"/>
  <c r="F621" i="10" s="1"/>
  <c r="E622" i="10"/>
  <c r="F622" i="10" s="1"/>
  <c r="E623" i="10"/>
  <c r="E624" i="10"/>
  <c r="F624" i="10" s="1"/>
  <c r="E625" i="10"/>
  <c r="F625" i="10" s="1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AC96" i="3"/>
  <c r="Z96" i="3"/>
  <c r="AB96" i="3" s="1"/>
  <c r="AC95" i="3"/>
  <c r="Z95" i="3"/>
  <c r="AB95" i="3" s="1"/>
  <c r="AC94" i="3"/>
  <c r="AB94" i="3"/>
  <c r="Z94" i="3"/>
  <c r="AC93" i="3"/>
  <c r="Z93" i="3"/>
  <c r="AB93" i="3" s="1"/>
  <c r="AC92" i="3"/>
  <c r="Z92" i="3"/>
  <c r="AB92" i="3" s="1"/>
  <c r="AC91" i="3"/>
  <c r="Z91" i="3"/>
  <c r="AB91" i="3" s="1"/>
  <c r="AC90" i="3"/>
  <c r="AB90" i="3"/>
  <c r="Z90" i="3"/>
  <c r="AC89" i="3"/>
  <c r="Z89" i="3"/>
  <c r="AB89" i="3" s="1"/>
  <c r="AC88" i="3"/>
  <c r="AB88" i="3"/>
  <c r="Z88" i="3"/>
  <c r="AC87" i="3"/>
  <c r="Z87" i="3"/>
  <c r="AB87" i="3" s="1"/>
  <c r="AC86" i="3"/>
  <c r="AB86" i="3"/>
  <c r="Z86" i="3"/>
  <c r="AC85" i="3"/>
  <c r="Z85" i="3"/>
  <c r="AB85" i="3" s="1"/>
  <c r="AC84" i="3"/>
  <c r="Z84" i="3"/>
  <c r="AB84" i="3" s="1"/>
  <c r="AC83" i="3"/>
  <c r="Z83" i="3"/>
  <c r="AB83" i="3" s="1"/>
  <c r="AC82" i="3"/>
  <c r="Z82" i="3"/>
  <c r="AB82" i="3" s="1"/>
  <c r="AC81" i="3"/>
  <c r="Z81" i="3"/>
  <c r="AB81" i="3" s="1"/>
  <c r="AC80" i="3"/>
  <c r="AB80" i="3"/>
  <c r="Z80" i="3"/>
  <c r="AC79" i="3"/>
  <c r="Z79" i="3"/>
  <c r="AB79" i="3" s="1"/>
  <c r="AC78" i="3"/>
  <c r="Z78" i="3"/>
  <c r="AB78" i="3" s="1"/>
  <c r="AC77" i="3"/>
  <c r="Z77" i="3"/>
  <c r="AB77" i="3" s="1"/>
  <c r="AC76" i="3"/>
  <c r="AB76" i="3"/>
  <c r="Z76" i="3"/>
  <c r="AC75" i="3"/>
  <c r="Z75" i="3"/>
  <c r="AB75" i="3" s="1"/>
  <c r="AC74" i="3"/>
  <c r="Z74" i="3"/>
  <c r="AB74" i="3" s="1"/>
  <c r="AC73" i="3"/>
  <c r="Z73" i="3"/>
  <c r="AB73" i="3" s="1"/>
  <c r="AC72" i="3"/>
  <c r="Z72" i="3"/>
  <c r="AB72" i="3" s="1"/>
  <c r="AC71" i="3"/>
  <c r="Z71" i="3"/>
  <c r="AB71" i="3" s="1"/>
  <c r="AC70" i="3"/>
  <c r="AB70" i="3"/>
  <c r="Z70" i="3"/>
  <c r="AC69" i="3"/>
  <c r="Z69" i="3"/>
  <c r="AB69" i="3" s="1"/>
  <c r="AC68" i="3"/>
  <c r="Z68" i="3"/>
  <c r="AB68" i="3" s="1"/>
  <c r="AC67" i="3"/>
  <c r="Z67" i="3"/>
  <c r="AB67" i="3" s="1"/>
  <c r="AC66" i="3"/>
  <c r="AB66" i="3"/>
  <c r="Z66" i="3"/>
  <c r="AC65" i="3"/>
  <c r="Z65" i="3"/>
  <c r="AB65" i="3" s="1"/>
  <c r="AC64" i="3"/>
  <c r="Z64" i="3"/>
  <c r="AB64" i="3" s="1"/>
  <c r="AC63" i="3"/>
  <c r="Z63" i="3"/>
  <c r="AB63" i="3" s="1"/>
  <c r="AC62" i="3"/>
  <c r="Z62" i="3"/>
  <c r="AB62" i="3" s="1"/>
  <c r="AC61" i="3"/>
  <c r="Z61" i="3"/>
  <c r="AB61" i="3" s="1"/>
  <c r="AC60" i="3"/>
  <c r="AB60" i="3"/>
  <c r="Z60" i="3"/>
  <c r="AC59" i="3"/>
  <c r="Z59" i="3"/>
  <c r="AB59" i="3" s="1"/>
  <c r="AC58" i="3"/>
  <c r="Z58" i="3"/>
  <c r="AB58" i="3" s="1"/>
  <c r="AC57" i="3"/>
  <c r="Z57" i="3"/>
  <c r="AB57" i="3" s="1"/>
  <c r="AC56" i="3"/>
  <c r="AB56" i="3"/>
  <c r="Z56" i="3"/>
  <c r="AC55" i="3"/>
  <c r="Z55" i="3"/>
  <c r="AB55" i="3" s="1"/>
  <c r="AC54" i="3"/>
  <c r="Z54" i="3"/>
  <c r="AB54" i="3" s="1"/>
  <c r="AC53" i="3"/>
  <c r="Z53" i="3"/>
  <c r="AB53" i="3" s="1"/>
  <c r="AC52" i="3"/>
  <c r="Z52" i="3"/>
  <c r="AB52" i="3" s="1"/>
  <c r="AC51" i="3"/>
  <c r="Z51" i="3"/>
  <c r="AB51" i="3" s="1"/>
  <c r="AC50" i="3"/>
  <c r="AB50" i="3"/>
  <c r="Z50" i="3"/>
  <c r="AC49" i="3"/>
  <c r="Z49" i="3"/>
  <c r="AB49" i="3" s="1"/>
  <c r="AC48" i="3"/>
  <c r="Z48" i="3"/>
  <c r="AB48" i="3" s="1"/>
  <c r="AC47" i="3"/>
  <c r="Z47" i="3"/>
  <c r="AB47" i="3" s="1"/>
  <c r="AC46" i="3"/>
  <c r="AB46" i="3"/>
  <c r="Z46" i="3"/>
  <c r="AC45" i="3"/>
  <c r="Z45" i="3"/>
  <c r="AB45" i="3" s="1"/>
  <c r="AC44" i="3"/>
  <c r="Z44" i="3"/>
  <c r="AB44" i="3" s="1"/>
  <c r="AC43" i="3"/>
  <c r="Z43" i="3"/>
  <c r="AB43" i="3" s="1"/>
  <c r="AC42" i="3"/>
  <c r="Z42" i="3"/>
  <c r="AB42" i="3" s="1"/>
  <c r="AC41" i="3"/>
  <c r="Z41" i="3"/>
  <c r="AB41" i="3" s="1"/>
  <c r="AC40" i="3"/>
  <c r="AB40" i="3"/>
  <c r="Z40" i="3"/>
  <c r="AC39" i="3"/>
  <c r="Z39" i="3"/>
  <c r="AB39" i="3" s="1"/>
  <c r="AC38" i="3"/>
  <c r="Z38" i="3"/>
  <c r="AB38" i="3" s="1"/>
  <c r="AC37" i="3"/>
  <c r="Z37" i="3"/>
  <c r="AB37" i="3" s="1"/>
  <c r="AC36" i="3"/>
  <c r="AB36" i="3"/>
  <c r="Z36" i="3"/>
  <c r="AC35" i="3"/>
  <c r="Z35" i="3"/>
  <c r="AB35" i="3" s="1"/>
  <c r="AC34" i="3"/>
  <c r="Z34" i="3"/>
  <c r="AB34" i="3" s="1"/>
  <c r="AC33" i="3"/>
  <c r="Z33" i="3"/>
  <c r="AB33" i="3" s="1"/>
  <c r="AC32" i="3"/>
  <c r="Z32" i="3"/>
  <c r="AB32" i="3" s="1"/>
  <c r="AC31" i="3"/>
  <c r="Z31" i="3"/>
  <c r="AB31" i="3" s="1"/>
  <c r="AC30" i="3"/>
  <c r="AB30" i="3"/>
  <c r="Z30" i="3"/>
  <c r="AC29" i="3"/>
  <c r="Z29" i="3"/>
  <c r="AB29" i="3" s="1"/>
  <c r="AC28" i="3"/>
  <c r="Z28" i="3"/>
  <c r="AB28" i="3" s="1"/>
  <c r="AC27" i="3"/>
  <c r="Z27" i="3"/>
  <c r="AB27" i="3" s="1"/>
  <c r="AC26" i="3"/>
  <c r="AB26" i="3"/>
  <c r="Z26" i="3"/>
  <c r="AC25" i="3"/>
  <c r="Z25" i="3"/>
  <c r="AB25" i="3" s="1"/>
  <c r="AC24" i="3"/>
  <c r="Z24" i="3"/>
  <c r="AB24" i="3" s="1"/>
  <c r="AC23" i="3"/>
  <c r="Z23" i="3"/>
  <c r="AB23" i="3" s="1"/>
  <c r="AC22" i="3"/>
  <c r="Z22" i="3"/>
  <c r="AB22" i="3" s="1"/>
  <c r="AC21" i="3"/>
  <c r="Z21" i="3"/>
  <c r="AB21" i="3" s="1"/>
  <c r="AC20" i="3"/>
  <c r="AB20" i="3"/>
  <c r="Z20" i="3"/>
  <c r="AC19" i="3"/>
  <c r="Z19" i="3"/>
  <c r="AB19" i="3" s="1"/>
  <c r="AC18" i="3"/>
  <c r="Z18" i="3"/>
  <c r="AB18" i="3" s="1"/>
  <c r="AC17" i="3"/>
  <c r="Z17" i="3"/>
  <c r="AB17" i="3" s="1"/>
  <c r="AC16" i="3"/>
  <c r="AB16" i="3"/>
  <c r="Z16" i="3"/>
  <c r="AC15" i="3"/>
  <c r="Z15" i="3"/>
  <c r="AB15" i="3" s="1"/>
  <c r="AC14" i="3"/>
  <c r="Z14" i="3"/>
  <c r="AB14" i="3" s="1"/>
  <c r="AC13" i="3"/>
  <c r="Z13" i="3"/>
  <c r="AB13" i="3" s="1"/>
  <c r="AC12" i="3"/>
  <c r="Z12" i="3"/>
  <c r="AB12" i="3" s="1"/>
  <c r="AC11" i="3"/>
  <c r="Z11" i="3"/>
  <c r="AB11" i="3" s="1"/>
  <c r="AC10" i="3"/>
  <c r="AB10" i="3"/>
  <c r="Z10" i="3"/>
  <c r="AC9" i="3"/>
  <c r="Z9" i="3"/>
  <c r="AB9" i="3" s="1"/>
  <c r="AC8" i="3"/>
  <c r="Z8" i="3"/>
  <c r="AB8" i="3" s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K8" i="4"/>
  <c r="O8" i="4" s="1"/>
  <c r="K7" i="4"/>
  <c r="O7" i="4" s="1"/>
  <c r="F6" i="3"/>
  <c r="E91" i="3" s="1"/>
  <c r="E7" i="2"/>
  <c r="E13" i="2" s="1"/>
  <c r="E8" i="2"/>
  <c r="E6" i="2"/>
  <c r="E5" i="2"/>
  <c r="E7" i="1"/>
  <c r="E15" i="1" s="1"/>
  <c r="O7" i="1"/>
  <c r="O10" i="1" s="1"/>
  <c r="O6" i="1"/>
  <c r="O5" i="1"/>
  <c r="J7" i="1"/>
  <c r="J13" i="1" s="1"/>
  <c r="J6" i="1"/>
  <c r="J5" i="1"/>
  <c r="E6" i="1"/>
  <c r="E5" i="1"/>
  <c r="C6" i="4"/>
  <c r="D7" i="4"/>
  <c r="D8" i="4"/>
  <c r="D6" i="4"/>
  <c r="D5" i="4"/>
  <c r="C5" i="4"/>
  <c r="L8" i="4" l="1"/>
  <c r="P8" i="4" s="1"/>
  <c r="L7" i="4"/>
  <c r="P7" i="4" s="1"/>
  <c r="L6" i="4"/>
  <c r="P6" i="4" s="1"/>
  <c r="K6" i="4"/>
  <c r="O6" i="4" s="1"/>
  <c r="L5" i="4"/>
  <c r="P5" i="4" s="1"/>
  <c r="K5" i="4"/>
  <c r="O5" i="4" s="1"/>
  <c r="E9" i="3"/>
  <c r="E18" i="3"/>
  <c r="E10" i="3"/>
  <c r="E61" i="3"/>
  <c r="E48" i="3"/>
  <c r="E81" i="3"/>
  <c r="E94" i="3"/>
  <c r="E60" i="3"/>
  <c r="E44" i="3"/>
  <c r="E68" i="3"/>
  <c r="E42" i="3"/>
  <c r="E64" i="3"/>
  <c r="E41" i="3"/>
  <c r="E74" i="3"/>
  <c r="E37" i="3"/>
  <c r="E27" i="3"/>
  <c r="E80" i="3"/>
  <c r="E22" i="3"/>
  <c r="E56" i="3"/>
  <c r="E78" i="3"/>
  <c r="E53" i="3"/>
  <c r="E77" i="3"/>
  <c r="E52" i="3"/>
  <c r="E46" i="3"/>
  <c r="E51" i="3"/>
  <c r="E73" i="3"/>
  <c r="E93" i="3"/>
  <c r="E55" i="3"/>
  <c r="E47" i="3"/>
  <c r="E45" i="3"/>
  <c r="E50" i="3"/>
  <c r="E69" i="3"/>
  <c r="E92" i="3"/>
  <c r="E26" i="3"/>
  <c r="E15" i="3"/>
  <c r="E67" i="3"/>
  <c r="E24" i="3"/>
  <c r="E16" i="3"/>
  <c r="E66" i="3"/>
  <c r="E32" i="3"/>
  <c r="E54" i="3"/>
  <c r="E83" i="3"/>
  <c r="E89" i="3"/>
  <c r="E31" i="3"/>
  <c r="E14" i="3"/>
  <c r="E17" i="3"/>
  <c r="E82" i="3"/>
  <c r="E88" i="3"/>
  <c r="E25" i="3"/>
  <c r="E49" i="3"/>
  <c r="E62" i="3"/>
  <c r="E63" i="3"/>
  <c r="E65" i="3"/>
  <c r="E79" i="3"/>
  <c r="E90" i="3"/>
  <c r="E36" i="3"/>
  <c r="E21" i="3"/>
  <c r="E13" i="3"/>
  <c r="E59" i="3"/>
  <c r="E72" i="3"/>
  <c r="E75" i="3"/>
  <c r="E76" i="3"/>
  <c r="E97" i="3"/>
  <c r="E35" i="3"/>
  <c r="E20" i="3"/>
  <c r="E12" i="3"/>
  <c r="E58" i="3"/>
  <c r="E71" i="3"/>
  <c r="E85" i="3"/>
  <c r="E86" i="3"/>
  <c r="E96" i="3"/>
  <c r="E34" i="3"/>
  <c r="E19" i="3"/>
  <c r="E11" i="3"/>
  <c r="E57" i="3"/>
  <c r="E70" i="3"/>
  <c r="E84" i="3"/>
  <c r="E87" i="3"/>
  <c r="E95" i="3"/>
  <c r="E43" i="3"/>
  <c r="E33" i="3"/>
  <c r="E23" i="3"/>
  <c r="E40" i="3"/>
  <c r="E30" i="3"/>
  <c r="E39" i="3"/>
  <c r="E29" i="3"/>
  <c r="E38" i="3"/>
  <c r="E28" i="3"/>
  <c r="E31" i="2"/>
  <c r="E21" i="2"/>
  <c r="E40" i="2"/>
  <c r="E30" i="2"/>
  <c r="E20" i="2"/>
  <c r="E19" i="2"/>
  <c r="E18" i="2"/>
  <c r="E17" i="2"/>
  <c r="E32" i="2"/>
  <c r="E22" i="2"/>
  <c r="E39" i="2"/>
  <c r="E29" i="2"/>
  <c r="J22" i="1"/>
  <c r="E38" i="2"/>
  <c r="E28" i="2"/>
  <c r="J20" i="1"/>
  <c r="E37" i="2"/>
  <c r="E27" i="2"/>
  <c r="J19" i="1"/>
  <c r="E36" i="2"/>
  <c r="E26" i="2"/>
  <c r="E16" i="2"/>
  <c r="E34" i="2"/>
  <c r="E24" i="2"/>
  <c r="J17" i="1"/>
  <c r="E35" i="2"/>
  <c r="E25" i="2"/>
  <c r="E15" i="2"/>
  <c r="E14" i="2"/>
  <c r="E33" i="2"/>
  <c r="E23" i="2"/>
  <c r="E12" i="2"/>
  <c r="E11" i="2"/>
  <c r="J11" i="1"/>
  <c r="J16" i="1"/>
  <c r="J18" i="1"/>
  <c r="J29" i="1"/>
  <c r="J28" i="1"/>
  <c r="J27" i="1"/>
  <c r="J15" i="1"/>
  <c r="J12" i="1"/>
  <c r="J26" i="1"/>
  <c r="J25" i="1"/>
  <c r="J10" i="1"/>
  <c r="J21" i="1"/>
  <c r="O30" i="1"/>
  <c r="O31" i="1"/>
  <c r="O34" i="1"/>
  <c r="J24" i="1"/>
  <c r="J14" i="1"/>
  <c r="O32" i="1"/>
  <c r="O33" i="1"/>
  <c r="J23" i="1"/>
  <c r="O18" i="1"/>
  <c r="O13" i="1"/>
  <c r="O29" i="1"/>
  <c r="O17" i="1"/>
  <c r="O26" i="1"/>
  <c r="O15" i="1"/>
  <c r="O19" i="1"/>
  <c r="O27" i="1"/>
  <c r="O16" i="1"/>
  <c r="O25" i="1"/>
  <c r="O24" i="1"/>
  <c r="O14" i="1"/>
  <c r="O12" i="1"/>
  <c r="O28" i="1"/>
  <c r="O23" i="1"/>
  <c r="O22" i="1"/>
  <c r="O21" i="1"/>
  <c r="O11" i="1"/>
  <c r="O20" i="1"/>
  <c r="E10" i="1"/>
  <c r="E19" i="1"/>
  <c r="E28" i="1"/>
  <c r="E27" i="1"/>
  <c r="E26" i="1"/>
  <c r="E20" i="1"/>
  <c r="E25" i="1"/>
  <c r="E24" i="1"/>
  <c r="E23" i="1"/>
  <c r="E29" i="1"/>
  <c r="E18" i="1"/>
  <c r="E17" i="1"/>
  <c r="E16" i="1"/>
  <c r="E14" i="1"/>
  <c r="E13" i="1"/>
  <c r="E22" i="1"/>
  <c r="E12" i="1"/>
  <c r="E21" i="1"/>
  <c r="E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867E9-4B82-5846-AD6E-B06D32163D62}" keepAlive="1" name="Query - bgal_kin_ferm_grpA" description="Connection to the 'bgal_kin_ferm_grpA' query in the workbook." type="5" refreshedVersion="8" background="1" saveData="1">
    <dbPr connection="Provider=Microsoft.Mashup.OleDb.1;Data Source=$Workbook$;Location=bgal_kin_ferm_grpA;Extended Properties=&quot;&quot;" command="SELECT * FROM [bgal_kin_ferm_grpA]"/>
  </connection>
  <connection id="2" xr16:uid="{D280EE92-B188-4C46-B786-F734DDC6AA37}" keepAlive="1" name="Query - bgal_kin_ferm_grpB" description="Connection to the 'bgal_kin_ferm_grpB' query in the workbook." type="5" refreshedVersion="8" background="1" saveData="1">
    <dbPr connection="Provider=Microsoft.Mashup.OleDb.1;Data Source=$Workbook$;Location=bgal_kin_ferm_grpB;Extended Properties=&quot;&quot;" command="SELECT * FROM [bgal_kin_ferm_grpB]"/>
  </connection>
  <connection id="3" xr16:uid="{CADF215C-A181-6C49-9F66-B3A5D5A3E1FE}" keepAlive="1" name="Query - bgal_kin_ferm_grpC" description="Connection to the 'bgal_kin_ferm_grpC' query in the workbook." type="5" refreshedVersion="8" background="1" saveData="1">
    <dbPr connection="Provider=Microsoft.Mashup.OleDb.1;Data Source=$Workbook$;Location=bgal_kin_ferm_grpC;Extended Properties=&quot;&quot;" command="SELECT * FROM [bgal_kin_ferm_grpC]"/>
  </connection>
  <connection id="4" xr16:uid="{BA730D85-B357-EC4A-BAE3-6B3AF574AC3E}" keepAlive="1" name="Query - bgal_kin_purification" description="Connection to the 'bgal_kin_purification' query in the workbook." type="5" refreshedVersion="8" background="1" saveData="1">
    <dbPr connection="Provider=Microsoft.Mashup.OleDb.1;Data Source=$Workbook$;Location=bgal_kin_purification;Extended Properties=&quot;&quot;" command="SELECT * FROM [bgal_kin_purification]"/>
  </connection>
  <connection id="5" xr16:uid="{39AF7769-464D-444D-A3F6-ACA9BD1C4889}" keepAlive="1" name="Query - le_kin_purification" description="Connection to the 'le_kin_purification' query in the workbook." type="5" refreshedVersion="8" background="1" saveData="1">
    <dbPr connection="Provider=Microsoft.Mashup.OleDb.1;Data Source=$Workbook$;Location=le_kin_purification;Extended Properties=&quot;&quot;" command="SELECT * FROM [le_kin_purification]"/>
  </connection>
  <connection id="6" xr16:uid="{5DBF0033-A5CF-AB40-B993-D077DD032F9D}" keepAlive="1" name="Query - lys_blanks" description="Connection to the 'lys_blanks' query in the workbook." type="5" refreshedVersion="8" background="1" saveData="1">
    <dbPr connection="Provider=Microsoft.Mashup.OleDb.1;Data Source=$Workbook$;Location=lys_blanks;Extended Properties=&quot;&quot;" command="SELECT * FROM [lys_blanks]"/>
  </connection>
  <connection id="7" xr16:uid="{5DA2D527-36E3-7849-AF8F-263044ABF7EE}" keepAlive="1" name="Query - lys_source" description="Connection to the 'lys_source' query in the workbook." type="5" refreshedVersion="8" background="1" saveData="1">
    <dbPr connection="Provider=Microsoft.Mashup.OleDb.1;Data Source=$Workbook$;Location=lys_source;Extended Properties=&quot;&quot;" command="SELECT * FROM [lys_source]"/>
  </connection>
  <connection id="8" xr16:uid="{09E2F626-0419-364E-A92B-74EDC4647645}" keepAlive="1" name="Query - Lysozyme Activity Data" description="Connection to the 'Lysozyme Activity Data' query in the workbook." type="5" refreshedVersion="8" background="1" saveData="1">
    <dbPr connection="Provider=Microsoft.Mashup.OleDb.1;Data Source=$Workbook$;Location=&quot;Lysozyme Activity Data&quot;;Extended Properties=&quot;&quot;" command="SELECT * FROM [Lysozyme Activity Data]"/>
  </connection>
</connections>
</file>

<file path=xl/sharedStrings.xml><?xml version="1.0" encoding="utf-8"?>
<sst xmlns="http://schemas.openxmlformats.org/spreadsheetml/2006/main" count="9800" uniqueCount="715">
  <si>
    <t>Blank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</si>
  <si>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</si>
  <si>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</si>
  <si>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</si>
  <si>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</si>
  <si>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</si>
  <si>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</si>
  <si>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</si>
  <si>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</si>
  <si>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</si>
  <si>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</si>
  <si>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</si>
  <si>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</si>
  <si>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</si>
  <si>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</si>
  <si>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</si>
  <si>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</si>
  <si>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</si>
  <si>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</si>
  <si>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</si>
  <si>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</si>
  <si>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Well Plate</t>
  </si>
  <si>
    <t>Reading 1</t>
  </si>
  <si>
    <t>Reading 2</t>
  </si>
  <si>
    <t>Average</t>
  </si>
  <si>
    <t>Sample</t>
  </si>
  <si>
    <t>Positive</t>
  </si>
  <si>
    <t>Water</t>
  </si>
  <si>
    <t>A280</t>
  </si>
  <si>
    <t>A280 net Water</t>
  </si>
  <si>
    <t>C9</t>
  </si>
  <si>
    <t>C10</t>
  </si>
  <si>
    <t>C11</t>
  </si>
  <si>
    <t>C12</t>
  </si>
  <si>
    <t>D3</t>
  </si>
  <si>
    <t>Sample 01</t>
  </si>
  <si>
    <t>Sample 02</t>
  </si>
  <si>
    <t>Sample 03</t>
  </si>
  <si>
    <t>D1</t>
  </si>
  <si>
    <t>D2</t>
  </si>
  <si>
    <t>D4</t>
  </si>
  <si>
    <t>D5</t>
  </si>
  <si>
    <t>D6</t>
  </si>
  <si>
    <t>BSA</t>
  </si>
  <si>
    <t>Buffer E</t>
  </si>
  <si>
    <t>Fraction 2</t>
  </si>
  <si>
    <t>A280 net BG</t>
  </si>
  <si>
    <t>D10</t>
  </si>
  <si>
    <t>D11</t>
  </si>
  <si>
    <t>D12</t>
  </si>
  <si>
    <t>A4</t>
  </si>
  <si>
    <t>A5</t>
  </si>
  <si>
    <t>A6</t>
  </si>
  <si>
    <t>A10</t>
  </si>
  <si>
    <t>A11</t>
  </si>
  <si>
    <t>A12</t>
  </si>
  <si>
    <t>E1</t>
  </si>
  <si>
    <t>E2</t>
  </si>
  <si>
    <t>E3</t>
  </si>
  <si>
    <t>E4</t>
  </si>
  <si>
    <t>E5</t>
  </si>
  <si>
    <t>E6</t>
  </si>
  <si>
    <t>E10</t>
  </si>
  <si>
    <t>E12</t>
  </si>
  <si>
    <t>F1</t>
  </si>
  <si>
    <t>F2</t>
  </si>
  <si>
    <t>F3</t>
  </si>
  <si>
    <t>F4</t>
  </si>
  <si>
    <t>F5</t>
  </si>
  <si>
    <t>F6</t>
  </si>
  <si>
    <t>F10</t>
  </si>
  <si>
    <t>F11</t>
  </si>
  <si>
    <t>F12</t>
  </si>
  <si>
    <t>G4</t>
  </si>
  <si>
    <t>G5</t>
  </si>
  <si>
    <t>G6</t>
  </si>
  <si>
    <t>G10</t>
  </si>
  <si>
    <t>G11</t>
  </si>
  <si>
    <t>G12</t>
  </si>
  <si>
    <t>H4</t>
  </si>
  <si>
    <t>H5</t>
  </si>
  <si>
    <t>H6</t>
  </si>
  <si>
    <t>H10</t>
  </si>
  <si>
    <t>H11</t>
  </si>
  <si>
    <t>H12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</si>
  <si>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</si>
  <si>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</si>
  <si>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</si>
  <si>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</si>
  <si>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</si>
  <si>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</si>
  <si>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</si>
  <si>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</si>
  <si>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</si>
  <si>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</si>
  <si>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</si>
  <si>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</si>
  <si>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</si>
  <si>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</si>
  <si>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</si>
  <si>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</si>
  <si>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</si>
  <si>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</si>
  <si>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</si>
  <si>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</si>
  <si>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</si>
  <si>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</si>
  <si>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</si>
  <si>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</si>
  <si>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</si>
  <si>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</si>
  <si>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</si>
  <si>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A04</t>
  </si>
  <si>
    <t>A05</t>
  </si>
  <si>
    <t>A06</t>
  </si>
  <si>
    <t>A07</t>
  </si>
  <si>
    <t>A08</t>
  </si>
  <si>
    <t>A09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</si>
  <si>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</si>
  <si>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</si>
  <si>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</si>
  <si>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</si>
  <si>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</si>
  <si>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</si>
  <si>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</si>
  <si>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</si>
  <si>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</si>
  <si>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</si>
  <si>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</si>
  <si>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</si>
  <si>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</si>
  <si>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</si>
  <si>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</si>
  <si>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</si>
  <si>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</si>
  <si>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</si>
  <si>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</si>
  <si>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</si>
  <si>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</si>
  <si>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</si>
  <si>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</si>
  <si>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</si>
  <si>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</si>
  <si>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</si>
  <si>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</si>
  <si>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H04</t>
  </si>
  <si>
    <t>H05</t>
  </si>
  <si>
    <t>H06</t>
  </si>
  <si>
    <t>H07</t>
  </si>
  <si>
    <t>H08</t>
  </si>
  <si>
    <t>H09</t>
  </si>
  <si>
    <t>Fraction</t>
  </si>
  <si>
    <t>Dilution</t>
  </si>
  <si>
    <t>1-Beta</t>
  </si>
  <si>
    <t>3-Beta</t>
  </si>
  <si>
    <t>2-Lys</t>
  </si>
  <si>
    <t>1-Lys</t>
  </si>
  <si>
    <t>4-Beta</t>
  </si>
  <si>
    <t>3-Lys</t>
  </si>
  <si>
    <t>2-Beta</t>
  </si>
  <si>
    <t>4-Lys</t>
  </si>
  <si>
    <t>Neat</t>
  </si>
  <si>
    <t>Column1</t>
  </si>
  <si>
    <t>Reading 3</t>
  </si>
  <si>
    <t>1-100</t>
  </si>
  <si>
    <t>1-10</t>
  </si>
  <si>
    <t>0.5</t>
  </si>
  <si>
    <t>1.0</t>
  </si>
  <si>
    <t>1.5</t>
  </si>
  <si>
    <t>2.0</t>
  </si>
  <si>
    <t>3.0</t>
  </si>
  <si>
    <t>Plate</t>
  </si>
  <si>
    <t>Row Labels</t>
  </si>
  <si>
    <t>Grand Total</t>
  </si>
  <si>
    <t>A595 net BG</t>
  </si>
  <si>
    <t>A595</t>
  </si>
  <si>
    <t>Avg A595 net BG</t>
  </si>
  <si>
    <t>x - reducted</t>
  </si>
  <si>
    <t>y - reducted</t>
  </si>
  <si>
    <t>x - unreducted</t>
  </si>
  <si>
    <t>y - unreducted</t>
  </si>
  <si>
    <t>StC (ug/ul) Unred.</t>
  </si>
  <si>
    <t>StC (ug/ul) Red.</t>
  </si>
  <si>
    <t>Averaging Reducted vs. Unreducted Protein Concentration (ug/ul)</t>
  </si>
  <si>
    <t>Average of A595 net BG</t>
  </si>
  <si>
    <t>Reducted</t>
  </si>
  <si>
    <t>Beta</t>
  </si>
  <si>
    <t>Lys</t>
  </si>
  <si>
    <t>Bradford Standard Curve</t>
  </si>
  <si>
    <t>Total Volume Loaded (ul)</t>
  </si>
  <si>
    <t>Sample Load @ 20 ug Protein (ul)</t>
  </si>
  <si>
    <t>Dye Load to SDS-PAGE (ul)</t>
  </si>
  <si>
    <t>dH2O Load to SDS-PAGE (ul)</t>
  </si>
  <si>
    <t>A1</t>
  </si>
  <si>
    <t>A2</t>
  </si>
  <si>
    <t>A3</t>
  </si>
  <si>
    <t>plate</t>
  </si>
  <si>
    <t>reading_01</t>
  </si>
  <si>
    <t>reading_02</t>
  </si>
  <si>
    <t>reading_03</t>
  </si>
  <si>
    <t>reading_04</t>
  </si>
  <si>
    <t>reading_05</t>
  </si>
  <si>
    <t>reading_06</t>
  </si>
  <si>
    <t>reading_07</t>
  </si>
  <si>
    <t>reading_08</t>
  </si>
  <si>
    <t>reading_09</t>
  </si>
  <si>
    <t>reading_10</t>
  </si>
  <si>
    <t>reading_11</t>
  </si>
  <si>
    <t>reading_12</t>
  </si>
  <si>
    <t>reading_13</t>
  </si>
  <si>
    <t>reading_14</t>
  </si>
  <si>
    <t>reading_15</t>
  </si>
  <si>
    <t>reading_16</t>
  </si>
  <si>
    <t>0.804</t>
  </si>
  <si>
    <t>0.927</t>
  </si>
  <si>
    <t>0.934</t>
  </si>
  <si>
    <t>0.919</t>
  </si>
  <si>
    <t>0.900</t>
  </si>
  <si>
    <t>0.875</t>
  </si>
  <si>
    <t>0.866</t>
  </si>
  <si>
    <t>0.846</t>
  </si>
  <si>
    <t>0.827</t>
  </si>
  <si>
    <t>0.812</t>
  </si>
  <si>
    <t>0.793</t>
  </si>
  <si>
    <t>0.776</t>
  </si>
  <si>
    <t>0.760</t>
  </si>
  <si>
    <t>0.748</t>
  </si>
  <si>
    <t>0.730</t>
  </si>
  <si>
    <t>0.716</t>
  </si>
  <si>
    <t>0.720</t>
  </si>
  <si>
    <t>0.924</t>
  </si>
  <si>
    <t>0.920</t>
  </si>
  <si>
    <t>0.903</t>
  </si>
  <si>
    <t>0.884</t>
  </si>
  <si>
    <t>0.873</t>
  </si>
  <si>
    <t>0.849</t>
  </si>
  <si>
    <t>0.838</t>
  </si>
  <si>
    <t>0.820</t>
  </si>
  <si>
    <t>0.797</t>
  </si>
  <si>
    <t>0.781</t>
  </si>
  <si>
    <t>0.769</t>
  </si>
  <si>
    <t>0.750</t>
  </si>
  <si>
    <t>0.738</t>
  </si>
  <si>
    <t>0.722</t>
  </si>
  <si>
    <t>0.709</t>
  </si>
  <si>
    <t>0.801</t>
  </si>
  <si>
    <t>0.980</t>
  </si>
  <si>
    <t>0.985</t>
  </si>
  <si>
    <t>0.956</t>
  </si>
  <si>
    <t>0.929</t>
  </si>
  <si>
    <t>0.911</t>
  </si>
  <si>
    <t>0.898</t>
  </si>
  <si>
    <t>0.883</t>
  </si>
  <si>
    <t>0.869</t>
  </si>
  <si>
    <t>0.853</t>
  </si>
  <si>
    <t>0.836</t>
  </si>
  <si>
    <t>0.821</t>
  </si>
  <si>
    <t>0.806</t>
  </si>
  <si>
    <t>0.775</t>
  </si>
  <si>
    <t>0.456</t>
  </si>
  <si>
    <t>0.499</t>
  </si>
  <si>
    <t>0.453</t>
  </si>
  <si>
    <t>0.429</t>
  </si>
  <si>
    <t>0.401</t>
  </si>
  <si>
    <t>0.378</t>
  </si>
  <si>
    <t>0.364</t>
  </si>
  <si>
    <t>0.353</t>
  </si>
  <si>
    <t>0.347</t>
  </si>
  <si>
    <t>0.346</t>
  </si>
  <si>
    <t>0.350</t>
  </si>
  <si>
    <t>0.352</t>
  </si>
  <si>
    <t>0.351</t>
  </si>
  <si>
    <t>0.345</t>
  </si>
  <si>
    <t>0.332</t>
  </si>
  <si>
    <t>0.630</t>
  </si>
  <si>
    <t>0.561</t>
  </si>
  <si>
    <t>0.511</t>
  </si>
  <si>
    <t>0.471</t>
  </si>
  <si>
    <t>0.445</t>
  </si>
  <si>
    <t>0.416</t>
  </si>
  <si>
    <t>0.395</t>
  </si>
  <si>
    <t>0.388</t>
  </si>
  <si>
    <t>0.392</t>
  </si>
  <si>
    <t>0.398</t>
  </si>
  <si>
    <t>0.406</t>
  </si>
  <si>
    <t>0.409</t>
  </si>
  <si>
    <t>0.385</t>
  </si>
  <si>
    <t>0.365</t>
  </si>
  <si>
    <t>0.587</t>
  </si>
  <si>
    <t>0.504</t>
  </si>
  <si>
    <t>0.412</t>
  </si>
  <si>
    <t>0.374</t>
  </si>
  <si>
    <t>0.349</t>
  </si>
  <si>
    <t>0.328</t>
  </si>
  <si>
    <t>0.316</t>
  </si>
  <si>
    <t>0.314</t>
  </si>
  <si>
    <t>0.318</t>
  </si>
  <si>
    <t>0.326</t>
  </si>
  <si>
    <t>0.337</t>
  </si>
  <si>
    <t>0.342</t>
  </si>
  <si>
    <t>0.808</t>
  </si>
  <si>
    <t>1.117</t>
  </si>
  <si>
    <t>1.332</t>
  </si>
  <si>
    <t>1.420</t>
  </si>
  <si>
    <t>1.430</t>
  </si>
  <si>
    <t>1.429</t>
  </si>
  <si>
    <t>1.419</t>
  </si>
  <si>
    <t>1.417</t>
  </si>
  <si>
    <t>1.416</t>
  </si>
  <si>
    <t>1.414</t>
  </si>
  <si>
    <t>1.410</t>
  </si>
  <si>
    <t>1.411</t>
  </si>
  <si>
    <t>1.406</t>
  </si>
  <si>
    <t>1.404</t>
  </si>
  <si>
    <t>0.830</t>
  </si>
  <si>
    <t>1.198</t>
  </si>
  <si>
    <t>1.480</t>
  </si>
  <si>
    <t>1.501</t>
  </si>
  <si>
    <t>1.500</t>
  </si>
  <si>
    <t>1.493</t>
  </si>
  <si>
    <t>1.496</t>
  </si>
  <si>
    <t>1.488</t>
  </si>
  <si>
    <t>1.486</t>
  </si>
  <si>
    <t>1.478</t>
  </si>
  <si>
    <t>1.477</t>
  </si>
  <si>
    <t>1.474</t>
  </si>
  <si>
    <t>1.469</t>
  </si>
  <si>
    <t>1.470</t>
  </si>
  <si>
    <t>0.774</t>
  </si>
  <si>
    <t>1.207</t>
  </si>
  <si>
    <t>1.551</t>
  </si>
  <si>
    <t>1.607</t>
  </si>
  <si>
    <t>1.625</t>
  </si>
  <si>
    <t>1.630</t>
  </si>
  <si>
    <t>1.629</t>
  </si>
  <si>
    <t>1.627</t>
  </si>
  <si>
    <t>1.618</t>
  </si>
  <si>
    <t>1.617</t>
  </si>
  <si>
    <t>1.615</t>
  </si>
  <si>
    <t>1.610</t>
  </si>
  <si>
    <t>1.603</t>
  </si>
  <si>
    <t>0.912</t>
  </si>
  <si>
    <t>1.080</t>
  </si>
  <si>
    <t>1.069</t>
  </si>
  <si>
    <t>1.063</t>
  </si>
  <si>
    <t>1.029</t>
  </si>
  <si>
    <t>0.994</t>
  </si>
  <si>
    <t>0.970</t>
  </si>
  <si>
    <t>0.940</t>
  </si>
  <si>
    <t>0.914</t>
  </si>
  <si>
    <t>0.891</t>
  </si>
  <si>
    <t>0.867</t>
  </si>
  <si>
    <t>0.842</t>
  </si>
  <si>
    <t>0.802</t>
  </si>
  <si>
    <t>0.785</t>
  </si>
  <si>
    <t>0.767</t>
  </si>
  <si>
    <t>0.819</t>
  </si>
  <si>
    <t>1.106</t>
  </si>
  <si>
    <t>1.135</t>
  </si>
  <si>
    <t>1.107</t>
  </si>
  <si>
    <t>1.074</t>
  </si>
  <si>
    <t>1.047</t>
  </si>
  <si>
    <t>1.007</t>
  </si>
  <si>
    <t>0.979</t>
  </si>
  <si>
    <t>0.946</t>
  </si>
  <si>
    <t>0.923</t>
  </si>
  <si>
    <t>0.896</t>
  </si>
  <si>
    <t>0.874</t>
  </si>
  <si>
    <t>0.852</t>
  </si>
  <si>
    <t>0.832</t>
  </si>
  <si>
    <t>0.813</t>
  </si>
  <si>
    <t>0.795</t>
  </si>
  <si>
    <t>0.678</t>
  </si>
  <si>
    <t>0.778</t>
  </si>
  <si>
    <t>0.753</t>
  </si>
  <si>
    <t>0.708</t>
  </si>
  <si>
    <t>0.684</t>
  </si>
  <si>
    <t>0.649</t>
  </si>
  <si>
    <t>0.618</t>
  </si>
  <si>
    <t>0.591</t>
  </si>
  <si>
    <t>0.568</t>
  </si>
  <si>
    <t>0.548</t>
  </si>
  <si>
    <t>0.526</t>
  </si>
  <si>
    <t>0.509</t>
  </si>
  <si>
    <t>0.492</t>
  </si>
  <si>
    <t>0.478</t>
  </si>
  <si>
    <t>0.465</t>
  </si>
  <si>
    <t>0.450</t>
  </si>
  <si>
    <t>0.731</t>
  </si>
  <si>
    <t>1.028</t>
  </si>
  <si>
    <t>1.454</t>
  </si>
  <si>
    <t>1.622</t>
  </si>
  <si>
    <t>1.682</t>
  </si>
  <si>
    <t>1.707</t>
  </si>
  <si>
    <t>1.717</t>
  </si>
  <si>
    <t>1.721</t>
  </si>
  <si>
    <t>1.724</t>
  </si>
  <si>
    <t>1.720</t>
  </si>
  <si>
    <t>1.722</t>
  </si>
  <si>
    <t>1.723</t>
  </si>
  <si>
    <t>1.048</t>
  </si>
  <si>
    <t>1.457</t>
  </si>
  <si>
    <t>1.638</t>
  </si>
  <si>
    <t>1.700</t>
  </si>
  <si>
    <t>1.716</t>
  </si>
  <si>
    <t>1.730</t>
  </si>
  <si>
    <t>1.733</t>
  </si>
  <si>
    <t>1.734</t>
  </si>
  <si>
    <t>1.736</t>
  </si>
  <si>
    <t>1.729</t>
  </si>
  <si>
    <t>1.732</t>
  </si>
  <si>
    <t>0.765</t>
  </si>
  <si>
    <t>1.089</t>
  </si>
  <si>
    <t>1.583</t>
  </si>
  <si>
    <t>1.706</t>
  </si>
  <si>
    <t>1.751</t>
  </si>
  <si>
    <t>1.766</t>
  </si>
  <si>
    <t>1.772</t>
  </si>
  <si>
    <t>1.774</t>
  </si>
  <si>
    <t>1.775</t>
  </si>
  <si>
    <t>1.769</t>
  </si>
  <si>
    <t>1.771</t>
  </si>
  <si>
    <t>1.767</t>
  </si>
  <si>
    <t>0.805</t>
  </si>
  <si>
    <t>1.163</t>
  </si>
  <si>
    <t>1.626</t>
  </si>
  <si>
    <t>1.712</t>
  </si>
  <si>
    <t>1.752</t>
  </si>
  <si>
    <t>1.761</t>
  </si>
  <si>
    <t>1.759</t>
  </si>
  <si>
    <t>1.754</t>
  </si>
  <si>
    <t>1.749</t>
  </si>
  <si>
    <t>1.741</t>
  </si>
  <si>
    <t>1.715</t>
  </si>
  <si>
    <t>1.708</t>
  </si>
  <si>
    <t>0.880</t>
  </si>
  <si>
    <t>1.182</t>
  </si>
  <si>
    <t>1.600</t>
  </si>
  <si>
    <t>1.740</t>
  </si>
  <si>
    <t>1.748</t>
  </si>
  <si>
    <t>1.746</t>
  </si>
  <si>
    <t>1.745</t>
  </si>
  <si>
    <t>1.735</t>
  </si>
  <si>
    <t>1.728</t>
  </si>
  <si>
    <t>1.711</t>
  </si>
  <si>
    <t>1.702</t>
  </si>
  <si>
    <t>1.696</t>
  </si>
  <si>
    <t>1.690</t>
  </si>
  <si>
    <t>0.848</t>
  </si>
  <si>
    <t>1.031</t>
  </si>
  <si>
    <t>1.443</t>
  </si>
  <si>
    <t>1.573</t>
  </si>
  <si>
    <t>1.608</t>
  </si>
  <si>
    <t>1.605</t>
  </si>
  <si>
    <t>1.594</t>
  </si>
  <si>
    <t>1.587</t>
  </si>
  <si>
    <t>1.580</t>
  </si>
  <si>
    <t>1.570</t>
  </si>
  <si>
    <t>1.571</t>
  </si>
  <si>
    <t>1.558</t>
  </si>
  <si>
    <t>1.552</t>
  </si>
  <si>
    <t>1.544</t>
  </si>
  <si>
    <t>0.705</t>
  </si>
  <si>
    <t>0.937</t>
  </si>
  <si>
    <t>1.038</t>
  </si>
  <si>
    <t>1.077</t>
  </si>
  <si>
    <t>1.097</t>
  </si>
  <si>
    <t>1.105</t>
  </si>
  <si>
    <t>1.125</t>
  </si>
  <si>
    <t>1.134</t>
  </si>
  <si>
    <t>1.147</t>
  </si>
  <si>
    <t>1.148</t>
  </si>
  <si>
    <t>1.157</t>
  </si>
  <si>
    <t>1.164</t>
  </si>
  <si>
    <t>1.166</t>
  </si>
  <si>
    <t>1.174</t>
  </si>
  <si>
    <t>1.324</t>
  </si>
  <si>
    <t>1.438</t>
  </si>
  <si>
    <t>1.451</t>
  </si>
  <si>
    <t>1.461</t>
  </si>
  <si>
    <t>1.476</t>
  </si>
  <si>
    <t>1.484</t>
  </si>
  <si>
    <t>1.487</t>
  </si>
  <si>
    <t>1.491</t>
  </si>
  <si>
    <t>1.492</t>
  </si>
  <si>
    <t>1.494</t>
  </si>
  <si>
    <t>1.495</t>
  </si>
  <si>
    <t>1.498</t>
  </si>
  <si>
    <t>1.261</t>
  </si>
  <si>
    <t>1.354</t>
  </si>
  <si>
    <t>1.388</t>
  </si>
  <si>
    <t>1.426</t>
  </si>
  <si>
    <t>1.432</t>
  </si>
  <si>
    <t>1.433</t>
  </si>
  <si>
    <t>1.444</t>
  </si>
  <si>
    <t>1.447</t>
  </si>
  <si>
    <t>1.445</t>
  </si>
  <si>
    <t>1.446</t>
  </si>
  <si>
    <t>0.462</t>
  </si>
  <si>
    <t>0.455</t>
  </si>
  <si>
    <t>0.449</t>
  </si>
  <si>
    <t>0.417</t>
  </si>
  <si>
    <t>0.393</t>
  </si>
  <si>
    <t>0.319</t>
  </si>
  <si>
    <t>0.302</t>
  </si>
  <si>
    <t>0.289</t>
  </si>
  <si>
    <t>0.279</t>
  </si>
  <si>
    <t>0.273</t>
  </si>
  <si>
    <t>0.281</t>
  </si>
  <si>
    <t>0.296</t>
  </si>
  <si>
    <t>0.675</t>
  </si>
  <si>
    <t>0.672</t>
  </si>
  <si>
    <t>0.616</t>
  </si>
  <si>
    <t>0.580</t>
  </si>
  <si>
    <t>0.536</t>
  </si>
  <si>
    <t>0.496</t>
  </si>
  <si>
    <t>0.460</t>
  </si>
  <si>
    <t>0.428</t>
  </si>
  <si>
    <t>0.379</t>
  </si>
  <si>
    <t>0.360</t>
  </si>
  <si>
    <t>0.333</t>
  </si>
  <si>
    <t>0.324</t>
  </si>
  <si>
    <t>0.711</t>
  </si>
  <si>
    <t>0.696</t>
  </si>
  <si>
    <t>0.622</t>
  </si>
  <si>
    <t>0.533</t>
  </si>
  <si>
    <t>0.495</t>
  </si>
  <si>
    <t>0.427</t>
  </si>
  <si>
    <t>0.375</t>
  </si>
  <si>
    <t>0.323</t>
  </si>
  <si>
    <t>0.312</t>
  </si>
  <si>
    <t>0.305</t>
  </si>
  <si>
    <t>0.300</t>
  </si>
  <si>
    <t>1.058</t>
  </si>
  <si>
    <t>1.440</t>
  </si>
  <si>
    <t>1.531</t>
  </si>
  <si>
    <t>1.591</t>
  </si>
  <si>
    <t>1.597</t>
  </si>
  <si>
    <t>1.601</t>
  </si>
  <si>
    <t>1.602</t>
  </si>
  <si>
    <t>1.604</t>
  </si>
  <si>
    <t>1.606</t>
  </si>
  <si>
    <t>0.783</t>
  </si>
  <si>
    <t>1.208</t>
  </si>
  <si>
    <t>1.679</t>
  </si>
  <si>
    <t>1.713</t>
  </si>
  <si>
    <t>1.725</t>
  </si>
  <si>
    <t>0.700</t>
  </si>
  <si>
    <t>1.152</t>
  </si>
  <si>
    <t>1.553</t>
  </si>
  <si>
    <t>1.624</t>
  </si>
  <si>
    <t>1.662</t>
  </si>
  <si>
    <t>1.671</t>
  </si>
  <si>
    <t>1.678</t>
  </si>
  <si>
    <t>1.684</t>
  </si>
  <si>
    <t>1.681</t>
  </si>
  <si>
    <t>1.683</t>
  </si>
  <si>
    <t>1.306</t>
  </si>
  <si>
    <t>1.505</t>
  </si>
  <si>
    <t>1.510</t>
  </si>
  <si>
    <t>1.473</t>
  </si>
  <si>
    <t>1.412</t>
  </si>
  <si>
    <t>1.391</t>
  </si>
  <si>
    <t>1.375</t>
  </si>
  <si>
    <t>1.359</t>
  </si>
  <si>
    <t>1.341</t>
  </si>
  <si>
    <t>1.323</t>
  </si>
  <si>
    <t>1.305</t>
  </si>
  <si>
    <t>1.290</t>
  </si>
  <si>
    <t>0.752</t>
  </si>
  <si>
    <t>1.513</t>
  </si>
  <si>
    <t>1.539</t>
  </si>
  <si>
    <t>1.522</t>
  </si>
  <si>
    <t>1.503</t>
  </si>
  <si>
    <t>1.485</t>
  </si>
  <si>
    <t>1.463</t>
  </si>
  <si>
    <t>1.421</t>
  </si>
  <si>
    <t>1.401</t>
  </si>
  <si>
    <t>1.386</t>
  </si>
  <si>
    <t>1.369</t>
  </si>
  <si>
    <t>1.352</t>
  </si>
  <si>
    <t>1.319</t>
  </si>
  <si>
    <t>1.231</t>
  </si>
  <si>
    <t>1.455</t>
  </si>
  <si>
    <t>1.458</t>
  </si>
  <si>
    <t>1.408</t>
  </si>
  <si>
    <t>1.382</t>
  </si>
  <si>
    <t>1.364</t>
  </si>
  <si>
    <t>1.335</t>
  </si>
  <si>
    <t>1.312</t>
  </si>
  <si>
    <t>1.292</t>
  </si>
  <si>
    <t>1.274</t>
  </si>
  <si>
    <t>1.253</t>
  </si>
  <si>
    <t>1.213</t>
  </si>
  <si>
    <t>1.193</t>
  </si>
  <si>
    <t>0.754</t>
  </si>
  <si>
    <t>1.155</t>
  </si>
  <si>
    <t>1.554</t>
  </si>
  <si>
    <t>1.666</t>
  </si>
  <si>
    <t>1.744</t>
  </si>
  <si>
    <t>1.743</t>
  </si>
  <si>
    <t>1.750</t>
  </si>
  <si>
    <t>1.747</t>
  </si>
  <si>
    <t>0.725</t>
  </si>
  <si>
    <t>1.183</t>
  </si>
  <si>
    <t>1.640</t>
  </si>
  <si>
    <t>1.763</t>
  </si>
  <si>
    <t>1.800</t>
  </si>
  <si>
    <t>1.791</t>
  </si>
  <si>
    <t>1.805</t>
  </si>
  <si>
    <t>1.801</t>
  </si>
  <si>
    <t>1.799</t>
  </si>
  <si>
    <t>1.797</t>
  </si>
  <si>
    <t>1.798</t>
  </si>
  <si>
    <t>1.794</t>
  </si>
  <si>
    <t>0.798</t>
  </si>
  <si>
    <t>1.248</t>
  </si>
  <si>
    <t>1.796</t>
  </si>
  <si>
    <t>1.802</t>
  </si>
  <si>
    <t>0.909</t>
  </si>
  <si>
    <t>1.338</t>
  </si>
  <si>
    <t>1.528</t>
  </si>
  <si>
    <t>1.677</t>
  </si>
  <si>
    <t>1.699</t>
  </si>
  <si>
    <t>1.697</t>
  </si>
  <si>
    <t>1.687</t>
  </si>
  <si>
    <t>1.680</t>
  </si>
  <si>
    <t>1.669</t>
  </si>
  <si>
    <t>1.661</t>
  </si>
  <si>
    <t>1.651</t>
  </si>
  <si>
    <t>1.644</t>
  </si>
  <si>
    <t>1.635</t>
  </si>
  <si>
    <t>0.761</t>
  </si>
  <si>
    <t>1.250</t>
  </si>
  <si>
    <t>1.448</t>
  </si>
  <si>
    <t>1.588</t>
  </si>
  <si>
    <t>1.612</t>
  </si>
  <si>
    <t>1.584</t>
  </si>
  <si>
    <t>1.567</t>
  </si>
  <si>
    <t>1.525</t>
  </si>
  <si>
    <t>1.512</t>
  </si>
  <si>
    <t>0.816</t>
  </si>
  <si>
    <t>1.249</t>
  </si>
  <si>
    <t>1.396</t>
  </si>
  <si>
    <t>1.383</t>
  </si>
  <si>
    <t>1.368</t>
  </si>
  <si>
    <t>1.358</t>
  </si>
  <si>
    <t>1.344</t>
  </si>
  <si>
    <t>1.333</t>
  </si>
  <si>
    <t>1.311</t>
  </si>
  <si>
    <t>1.598</t>
  </si>
  <si>
    <t>1.755</t>
  </si>
  <si>
    <t>1.753</t>
  </si>
  <si>
    <t>1.762</t>
  </si>
  <si>
    <t>1.760</t>
  </si>
  <si>
    <t>1.757</t>
  </si>
  <si>
    <t>1.758</t>
  </si>
  <si>
    <t>0.858</t>
  </si>
  <si>
    <t>1.562</t>
  </si>
  <si>
    <t>1.688</t>
  </si>
  <si>
    <t>1.768</t>
  </si>
  <si>
    <t>1.765</t>
  </si>
  <si>
    <t>1.764</t>
  </si>
  <si>
    <t>0.890</t>
  </si>
  <si>
    <t>1.566</t>
  </si>
  <si>
    <t>1.810</t>
  </si>
  <si>
    <t>1.830</t>
  </si>
  <si>
    <t>1.838</t>
  </si>
  <si>
    <t>1.842</t>
  </si>
  <si>
    <t>1.843</t>
  </si>
  <si>
    <t>1.839</t>
  </si>
  <si>
    <t>1.844</t>
  </si>
  <si>
    <t>1.837</t>
  </si>
  <si>
    <t>1.836</t>
  </si>
  <si>
    <t>1.835</t>
  </si>
  <si>
    <t>0.049</t>
  </si>
  <si>
    <t>0.053</t>
  </si>
  <si>
    <t>0.052</t>
  </si>
  <si>
    <t>Column2</t>
  </si>
  <si>
    <t>Column3</t>
  </si>
  <si>
    <t>Time</t>
  </si>
  <si>
    <t>H1</t>
  </si>
  <si>
    <t>H2</t>
  </si>
  <si>
    <t>H3</t>
  </si>
  <si>
    <t>Group</t>
  </si>
  <si>
    <t>Group B</t>
  </si>
  <si>
    <t>Group C</t>
  </si>
  <si>
    <t>00:00 </t>
  </si>
  <si>
    <t>Group A</t>
  </si>
  <si>
    <t>00:01 </t>
  </si>
  <si>
    <t>00:02 </t>
  </si>
  <si>
    <t>00:03 </t>
  </si>
  <si>
    <t>00:04 </t>
  </si>
  <si>
    <t>00:05 </t>
  </si>
  <si>
    <t>00:06 </t>
  </si>
  <si>
    <t>00:07 </t>
  </si>
  <si>
    <t>00:08 </t>
  </si>
  <si>
    <t>00:09 </t>
  </si>
  <si>
    <t>00:10 </t>
  </si>
  <si>
    <t>00:11 </t>
  </si>
  <si>
    <t>00:12 </t>
  </si>
  <si>
    <t>00:13 </t>
  </si>
  <si>
    <t>00:14 </t>
  </si>
  <si>
    <t>00:15 </t>
  </si>
  <si>
    <t>Column Labels</t>
  </si>
  <si>
    <t>1-1</t>
  </si>
  <si>
    <t>Variable</t>
  </si>
  <si>
    <t>Attribute</t>
  </si>
  <si>
    <t>Value</t>
  </si>
  <si>
    <t>Conv</t>
  </si>
  <si>
    <t>10</t>
  </si>
  <si>
    <t>100</t>
  </si>
  <si>
    <t>1000</t>
  </si>
  <si>
    <t>50</t>
  </si>
  <si>
    <t>Average of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</si>
</sst>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hh:mm:ss"/>
  </numFmts>
  <fonts count="1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20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24"/>
      <color theme="1"/>
      <name val="Aptos Narrow"/>
      <scheme val="minor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49" fontId="1" fillId="2" borderId="2" xfId="0" applyNumberFormat="1" applyFont="1" applyFill="1" applyBorder="1"/>
    <xf numFmtId="49" fontId="1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6" fillId="0" borderId="0" xfId="0" applyNumberFormat="1" applyFont="1"/>
    <xf numFmtId="0" fontId="5" fillId="0" borderId="3" xfId="0" applyFont="1" applyBorder="1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4" xfId="0" applyBorder="1"/>
    <xf numFmtId="164" fontId="0" fillId="0" borderId="4" xfId="0" applyNumberFormat="1" applyBorder="1"/>
    <xf numFmtId="49" fontId="0" fillId="0" borderId="4" xfId="0" applyNumberFormat="1" applyBorder="1"/>
    <xf numFmtId="2" fontId="0" fillId="0" borderId="0" xfId="0" applyNumberFormat="1"/>
    <xf numFmtId="0" fontId="7" fillId="0" borderId="0" xfId="0" applyFont="1"/>
    <xf numFmtId="0" fontId="8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.hh:mm:ss"/>
    </dxf>
    <dxf>
      <numFmt numFmtId="0" formatCode="General"/>
    </dxf>
    <dxf>
      <numFmt numFmtId="165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.hh:mm:ss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00"/>
    </dxf>
    <dxf>
      <numFmt numFmtId="30" formatCode="@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00"/>
    </dxf>
    <dxf>
      <numFmt numFmtId="30" formatCode="@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Reading 02 - A280 net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'Affinity Chromatography'!$J$9</c:f>
              <c:strCache>
                <c:ptCount val="1"/>
                <c:pt idx="0">
                  <c:v>A280 net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'Affinity Chromatography'!$I$10:$I$29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'Affinity Chromatography'!$J$10:$J$29</c:f>
              <c:numCache>
                <c:formatCode>General</c:formatCode>
                <c:ptCount val="20"/>
                <c:pt idx="0">
                  <c:v>5.600000000000005E-2</c:v>
                </c:pt>
                <c:pt idx="1">
                  <c:v>3.6000000000000032E-2</c:v>
                </c:pt>
                <c:pt idx="2">
                  <c:v>1.8999999999999684E-2</c:v>
                </c:pt>
                <c:pt idx="3">
                  <c:v>2.8000000000000025E-2</c:v>
                </c:pt>
                <c:pt idx="4">
                  <c:v>1.399999999999979E-2</c:v>
                </c:pt>
                <c:pt idx="5">
                  <c:v>0.15300000000000002</c:v>
                </c:pt>
                <c:pt idx="6">
                  <c:v>0.11099999999999977</c:v>
                </c:pt>
                <c:pt idx="7">
                  <c:v>0.11899999999999977</c:v>
                </c:pt>
                <c:pt idx="8">
                  <c:v>0.125</c:v>
                </c:pt>
                <c:pt idx="9">
                  <c:v>6.800000000000006E-2</c:v>
                </c:pt>
                <c:pt idx="10">
                  <c:v>9.8999999999999755E-2</c:v>
                </c:pt>
                <c:pt idx="11">
                  <c:v>0.13300000000000001</c:v>
                </c:pt>
                <c:pt idx="12">
                  <c:v>9.6000000000000085E-2</c:v>
                </c:pt>
                <c:pt idx="13">
                  <c:v>9.6000000000000085E-2</c:v>
                </c:pt>
                <c:pt idx="14">
                  <c:v>4.8000000000000043E-2</c:v>
                </c:pt>
                <c:pt idx="15">
                  <c:v>8.8999999999999968E-2</c:v>
                </c:pt>
                <c:pt idx="16">
                  <c:v>0.10599999999999987</c:v>
                </c:pt>
                <c:pt idx="17">
                  <c:v>0.17399999999999993</c:v>
                </c:pt>
                <c:pt idx="18">
                  <c:v>0.13999999999999968</c:v>
                </c:pt>
                <c:pt idx="19">
                  <c:v>0.13899999999999979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3946-A140-C800618C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0619968"/>
        <c:axId val="1210621680"/>
      </c:barChart>
      <c:catAx>
        <c:axId val="12106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21680"/>
        <c:crosses val="autoZero"/>
        <c:auto val="1"/>
        <c:lblAlgn val="ctr"/>
        <c:lblOffset val="100"/>
        <c:noMultiLvlLbl val="0"/>
      </c:catAx>
      <c:valAx>
        <c:axId val="12106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A280 Readings net</a:t>
                </a:r>
                <a:r>
                  <a:rPr lang="en-US" sz="1600" baseline="0"/>
                  <a:t> Avg. Background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Sample 03 - A280 net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'Affinity Chromatography'!$O$9</c:f>
              <c:strCache>
                <c:ptCount val="1"/>
                <c:pt idx="0">
                  <c:v>A280 net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'Affinity Chromatography'!$N$10:$N$34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'Affinity Chromatography'!$O$10:$O$34</c:f>
              <c:numCache>
                <c:formatCode>General</c:formatCode>
                <c:ptCount val="25"/>
                <c:pt idx="0">
                  <c:v>5.600000000000005E-2</c:v>
                </c:pt>
                <c:pt idx="1">
                  <c:v>3.2000000000000028E-2</c:v>
                </c:pt>
                <c:pt idx="2">
                  <c:v>2.2999999999999687E-2</c:v>
                </c:pt>
                <c:pt idx="3">
                  <c:v>2.0999999999999908E-2</c:v>
                </c:pt>
                <c:pt idx="4">
                  <c:v>-1.1000000000000121E-2</c:v>
                </c:pt>
                <c:pt idx="5">
                  <c:v>8.5999999999999854E-2</c:v>
                </c:pt>
                <c:pt idx="6">
                  <c:v>5.600000000000005E-2</c:v>
                </c:pt>
                <c:pt idx="7">
                  <c:v>6.4999999999999947E-2</c:v>
                </c:pt>
                <c:pt idx="8">
                  <c:v>7.2999999999999954E-2</c:v>
                </c:pt>
                <c:pt idx="9">
                  <c:v>1.6000000000000014E-2</c:v>
                </c:pt>
                <c:pt idx="10">
                  <c:v>5.2999999999999936E-2</c:v>
                </c:pt>
                <c:pt idx="11">
                  <c:v>7.2000000000000064E-2</c:v>
                </c:pt>
                <c:pt idx="12">
                  <c:v>9.3999999999999861E-2</c:v>
                </c:pt>
                <c:pt idx="13">
                  <c:v>8.8999999999999968E-2</c:v>
                </c:pt>
                <c:pt idx="14">
                  <c:v>3.3999999999999808E-2</c:v>
                </c:pt>
                <c:pt idx="15">
                  <c:v>7.2000000000000064E-2</c:v>
                </c:pt>
                <c:pt idx="16">
                  <c:v>6.2999999999999723E-2</c:v>
                </c:pt>
                <c:pt idx="17">
                  <c:v>6.999999999999984E-2</c:v>
                </c:pt>
                <c:pt idx="18">
                  <c:v>6.4999999999999947E-2</c:v>
                </c:pt>
                <c:pt idx="19">
                  <c:v>0.1120000000000001</c:v>
                </c:pt>
                <c:pt idx="20">
                  <c:v>7.6999999999999957E-2</c:v>
                </c:pt>
                <c:pt idx="21">
                  <c:v>4.8000000000000043E-2</c:v>
                </c:pt>
                <c:pt idx="22">
                  <c:v>0.1120000000000001</c:v>
                </c:pt>
                <c:pt idx="23">
                  <c:v>6.0000000000000053E-2</c:v>
                </c:pt>
                <c:pt idx="24">
                  <c:v>0.10699999999999976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4-7E49-ABBC-91B11536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43814848"/>
        <c:axId val="1516323824"/>
      </c:barChart>
      <c:catAx>
        <c:axId val="154381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3824"/>
        <c:crosses val="autoZero"/>
        <c:auto val="1"/>
        <c:lblAlgn val="ctr"/>
        <c:lblOffset val="100"/>
        <c:noMultiLvlLbl val="0"/>
      </c:catAx>
      <c:valAx>
        <c:axId val="1516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A280 Reading net Water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1484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'Ion Exchange'!$E$10</c:f>
              <c:strCache>
                <c:ptCount val="1"/>
                <c:pt idx="0">
                  <c:v>A280 net BG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'Ion Exchange'!$D$11:$D$40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'Ion Exchange'!$E$11:$E$40</c:f>
              <c:numCache>
                <c:formatCode>0.000</c:formatCode>
                <c:ptCount val="30"/>
                <c:pt idx="0">
                  <c:v>2.4249999999999883E-2</c:v>
                </c:pt>
                <c:pt idx="1">
                  <c:v>-7.5000000000002842E-4</c:v>
                </c:pt>
                <c:pt idx="2">
                  <c:v>-1.5749999999999709E-2</c:v>
                </c:pt>
                <c:pt idx="3">
                  <c:v>-5.7499999999999218E-3</c:v>
                </c:pt>
                <c:pt idx="4">
                  <c:v>-2.475000000000005E-2</c:v>
                </c:pt>
                <c:pt idx="5">
                  <c:v>8.0249999999999932E-2</c:v>
                </c:pt>
                <c:pt idx="6">
                  <c:v>3.125E-2</c:v>
                </c:pt>
                <c:pt idx="7">
                  <c:v>4.1250000000000231E-2</c:v>
                </c:pt>
                <c:pt idx="8">
                  <c:v>1.0932500000000003</c:v>
                </c:pt>
                <c:pt idx="9">
                  <c:v>1.1502500000000002</c:v>
                </c:pt>
                <c:pt idx="10">
                  <c:v>1.18425</c:v>
                </c:pt>
                <c:pt idx="11">
                  <c:v>1.16025</c:v>
                </c:pt>
                <c:pt idx="12">
                  <c:v>1.0722499999999999</c:v>
                </c:pt>
                <c:pt idx="13">
                  <c:v>0.7942499999999999</c:v>
                </c:pt>
                <c:pt idx="14">
                  <c:v>0.33725000000000005</c:v>
                </c:pt>
                <c:pt idx="15">
                  <c:v>0.15425000000000022</c:v>
                </c:pt>
                <c:pt idx="16">
                  <c:v>7.6249999999999929E-2</c:v>
                </c:pt>
                <c:pt idx="17">
                  <c:v>9.2249999999999943E-2</c:v>
                </c:pt>
                <c:pt idx="18">
                  <c:v>6.2250000000000139E-2</c:v>
                </c:pt>
                <c:pt idx="19">
                  <c:v>0.20524999999999993</c:v>
                </c:pt>
                <c:pt idx="20">
                  <c:v>3.6249999999999893E-2</c:v>
                </c:pt>
                <c:pt idx="21">
                  <c:v>2.2500000000000853E-3</c:v>
                </c:pt>
                <c:pt idx="22">
                  <c:v>8.3250000000000046E-2</c:v>
                </c:pt>
                <c:pt idx="23">
                  <c:v>5.4250000000000131E-2</c:v>
                </c:pt>
                <c:pt idx="24">
                  <c:v>7.6249999999999929E-2</c:v>
                </c:pt>
                <c:pt idx="25">
                  <c:v>4.9250000000000238E-2</c:v>
                </c:pt>
                <c:pt idx="26">
                  <c:v>3.9250000000000007E-2</c:v>
                </c:pt>
                <c:pt idx="27">
                  <c:v>4.1250000000000231E-2</c:v>
                </c:pt>
                <c:pt idx="28">
                  <c:v>6.9250000000000256E-2</c:v>
                </c:pt>
                <c:pt idx="29">
                  <c:v>0.10925000000000029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5-D848-A6C0-CAF2B79D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767648"/>
        <c:axId val="1087273392"/>
      </c:barChart>
      <c:catAx>
        <c:axId val="10087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73392"/>
        <c:crosses val="autoZero"/>
        <c:auto val="1"/>
        <c:lblAlgn val="ctr"/>
        <c:lblOffset val="100"/>
        <c:noMultiLvlLbl val="0"/>
      </c:catAx>
      <c:valAx>
        <c:axId val="10872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[beta_gal_assay.xlsx]Beta-Gal Lysozyme!PivotTable2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Bradford Std.</a:t>
            </a:r>
            <a:r>
              <a:rPr lang="en-US" sz="2400" b="1" baseline="0"/>
              <a:t> Curve net BG (Reducted)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'Beta-Gal Lysozyme'!$T$8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7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22308579651363"/>
                  <c:y val="0.1875908847252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'Beta-Gal Lysozyme'!$S$9:$S$15</c:f>
              <c:strCache>
                <c:ptCount val="6"/>
                <c:pt idx="0">
                  <c:v>0.2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3.0</c:v>
                </c:pt>
              </c:strCache>
            </c:strRef>
          </c:cat>
          <c:val>
            <c:numRef>
              <c:f>'Beta-Gal Lysozyme'!$T$9:$T$15</c:f>
              <c:numCache>
                <c:formatCode>0.000</c:formatCode>
                <c:ptCount val="6"/>
                <c:pt idx="0">
                  <c:v>2.7333333333333321E-2</c:v>
                </c:pt>
                <c:pt idx="1">
                  <c:v>8.1000000000000003E-2</c:v>
                </c:pt>
                <c:pt idx="2">
                  <c:v>0.14633333333333337</c:v>
                </c:pt>
                <c:pt idx="3">
                  <c:v>0.23733333333333331</c:v>
                </c:pt>
                <c:pt idx="4">
                  <c:v>0.28933333333333328</c:v>
                </c:pt>
                <c:pt idx="5">
                  <c:v>0.39366666666666666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7A-6743-BCC1-86DE72B6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818624"/>
        <c:axId val="588884688"/>
      </c:lineChart>
      <c:catAx>
        <c:axId val="58881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Concentration (ul/ul)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4688"/>
        <c:crosses val="autoZero"/>
        <c:auto val="1"/>
        <c:lblAlgn val="ctr"/>
        <c:lblOffset val="100"/>
        <c:noMultiLvlLbl val="0"/>
      </c:catAx>
      <c:valAx>
        <c:axId val="5888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A595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[beta_gal_assay.xlsx]Beta-Gal Lysozyme!PivotTable3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Calculated B-Gal Concentration (ug/ul)</a:t>
            </a:r>
            <a:r>
              <a:rPr lang="en-US" sz="1800" b="1" baseline="0"/>
              <a:t> by Fraction, Dilution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'Beta-Gal Lysozyme'!$AF$9:$AF$10</c:f>
              <c:strCache>
                <c:ptCount val="1"/>
                <c:pt idx="0">
                  <c:v>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'Beta-Gal Lysozyme'!$AE$11:$AE$14</c:f>
              <c:strCache>
                <c:ptCount val="4"/>
                <c:pt idx="0">
                  <c:v>1-Beta</c:v>
                </c:pt>
                <c:pt idx="1">
                  <c:v>2-Beta</c:v>
                </c:pt>
                <c:pt idx="2">
                  <c:v>3-Beta</c:v>
                </c:pt>
                <c:pt idx="3">
                  <c:v>4-Beta</c:v>
                </c:pt>
              </c:strCache>
            </c:strRef>
          </c:cat>
          <c:val>
            <c:numRef>
              <c:f>'Beta-Gal Lysozyme'!$AF$11:$AF$14</c:f>
              <c:numCache>
                <c:formatCode>0.000</c:formatCode>
                <c:ptCount val="4"/>
                <c:pt idx="0">
                  <c:v>2.3812666666666664</c:v>
                </c:pt>
                <c:pt idx="1">
                  <c:v>1.9746999999999997</c:v>
                </c:pt>
                <c:pt idx="2">
                  <c:v>8.8666666666666671E-2</c:v>
                </c:pt>
                <c:pt idx="3">
                  <c:v>0.14959999999999998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2-664A-99F0-4265929AC38E}"/>
            </c:ext>
          </c:extLst>
        </c:ser>
        <c:ser>
          <c:idx val="1"/>
          <c:order val="1"/>
          <c:tx>
            <c:strRef>
              <c:f>'Beta-Gal Lysozyme'!$AG$9:$AG$10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'Beta-Gal Lysozyme'!$AE$11:$AE$14</c:f>
              <c:strCache>
                <c:ptCount val="4"/>
                <c:pt idx="0">
                  <c:v>1-Beta</c:v>
                </c:pt>
                <c:pt idx="1">
                  <c:v>2-Beta</c:v>
                </c:pt>
                <c:pt idx="2">
                  <c:v>3-Beta</c:v>
                </c:pt>
                <c:pt idx="3">
                  <c:v>4-Beta</c:v>
                </c:pt>
              </c:strCache>
            </c:strRef>
          </c:cat>
          <c:val>
            <c:numRef>
              <c:f>'Beta-Gal Lysozyme'!$AG$11:$AG$14</c:f>
              <c:numCache>
                <c:formatCode>0.000</c:formatCode>
                <c:ptCount val="4"/>
                <c:pt idx="0">
                  <c:v>1.2741333333333333</c:v>
                </c:pt>
                <c:pt idx="1">
                  <c:v>0.87029999999999996</c:v>
                </c:pt>
                <c:pt idx="2">
                  <c:v>8.2266666666666668E-2</c:v>
                </c:pt>
                <c:pt idx="3">
                  <c:v>9.1433333333333325E-2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A-154E-BE2E-53291CE4A583}"/>
            </c:ext>
          </c:extLst>
        </c:ser>
        <c:ser>
          <c:idx val="2"/>
          <c:order val="2"/>
          <c:tx>
            <c:strRef>
              <c:f>'Beta-Gal Lysozyme'!$AH$9:$AH$10</c:f>
              <c:strCache>
                <c:ptCount val="1"/>
                <c:pt idx="0">
                  <c:v>1-100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'Beta-Gal Lysozyme'!$AE$11:$AE$14</c:f>
              <c:strCache>
                <c:ptCount val="4"/>
                <c:pt idx="0">
                  <c:v>1-Beta</c:v>
                </c:pt>
                <c:pt idx="1">
                  <c:v>2-Beta</c:v>
                </c:pt>
                <c:pt idx="2">
                  <c:v>3-Beta</c:v>
                </c:pt>
                <c:pt idx="3">
                  <c:v>4-Beta</c:v>
                </c:pt>
              </c:strCache>
            </c:strRef>
          </c:cat>
          <c:val>
            <c:numRef>
              <c:f>'Beta-Gal Lysozyme'!$AH$11:$AH$14</c:f>
              <c:numCache>
                <c:formatCode>0.000</c:formatCode>
                <c:ptCount val="4"/>
                <c:pt idx="0">
                  <c:v>0.34279999999999999</c:v>
                </c:pt>
                <c:pt idx="1">
                  <c:v>0.20636666666666667</c:v>
                </c:pt>
                <c:pt idx="2">
                  <c:v>8.823333333333333E-2</c:v>
                </c:pt>
                <c:pt idx="3">
                  <c:v>9.006666666666667E-2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EA-154E-BE2E-53291CE4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177183"/>
        <c:axId val="252106271"/>
      </c:barChart>
      <c:catAx>
        <c:axId val="31917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6271"/>
        <c:crosses val="autoZero"/>
        <c:auto val="1"/>
        <c:lblAlgn val="ctr"/>
        <c:lblOffset val="100"/>
        <c:noMultiLvlLbl val="0"/>
      </c:catAx>
      <c:valAx>
        <c:axId val="2521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Protein Concentration (ug/ul)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[beta_gal_assay.xlsx]Beta-Gal Lysozyme!PivotTable6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Calculated Lysozyme Concentration (ug/ul) by Fraction, Dilution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'Beta-Gal Lysozyme'!$AS$9:$AS$10</c:f>
              <c:strCache>
                <c:ptCount val="1"/>
                <c:pt idx="0">
                  <c:v>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'Beta-Gal Lysozyme'!$AR$11:$AR$15</c:f>
              <c:strCache>
                <c:ptCount val="4"/>
                <c:pt idx="0">
                  <c:v>1-Lys</c:v>
                </c:pt>
                <c:pt idx="1">
                  <c:v>2-Lys</c:v>
                </c:pt>
                <c:pt idx="2">
                  <c:v>3-Lys</c:v>
                </c:pt>
                <c:pt idx="3">
                  <c:v>4-Lys</c:v>
                </c:pt>
              </c:strCache>
            </c:strRef>
          </c:cat>
          <c:val>
            <c:numRef>
              <c:f>'Beta-Gal Lysozyme'!$AS$11:$AS$15</c:f>
              <c:numCache>
                <c:formatCode>0.000</c:formatCode>
                <c:ptCount val="4"/>
                <c:pt idx="0">
                  <c:v>1.6280666666666666</c:v>
                </c:pt>
                <c:pt idx="1">
                  <c:v>1.7402333333333333</c:v>
                </c:pt>
                <c:pt idx="2">
                  <c:v>1.0291666666666666</c:v>
                </c:pt>
                <c:pt idx="3">
                  <c:v>0.85793333333333333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0-A546-834F-AAC23D00ACDA}"/>
            </c:ext>
          </c:extLst>
        </c:ser>
        <c:ser>
          <c:idx val="1"/>
          <c:order val="1"/>
          <c:tx>
            <c:strRef>
              <c:f>'Beta-Gal Lysozyme'!$AT$9:$AT$10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'Beta-Gal Lysozyme'!$AR$11:$AR$15</c:f>
              <c:strCache>
                <c:ptCount val="4"/>
                <c:pt idx="0">
                  <c:v>1-Lys</c:v>
                </c:pt>
                <c:pt idx="1">
                  <c:v>2-Lys</c:v>
                </c:pt>
                <c:pt idx="2">
                  <c:v>3-Lys</c:v>
                </c:pt>
                <c:pt idx="3">
                  <c:v>4-Lys</c:v>
                </c:pt>
              </c:strCache>
            </c:strRef>
          </c:cat>
          <c:val>
            <c:numRef>
              <c:f>'Beta-Gal Lysozyme'!$AT$11:$AT$15</c:f>
              <c:numCache>
                <c:formatCode>0.000</c:formatCode>
                <c:ptCount val="4"/>
                <c:pt idx="0">
                  <c:v>0.97789999999999999</c:v>
                </c:pt>
                <c:pt idx="1">
                  <c:v>1.0195666666666667</c:v>
                </c:pt>
                <c:pt idx="2">
                  <c:v>0.62259999999999993</c:v>
                </c:pt>
                <c:pt idx="3">
                  <c:v>0.62856666666666661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0-A546-834F-AAC23D00ACDA}"/>
            </c:ext>
          </c:extLst>
        </c:ser>
        <c:ser>
          <c:idx val="2"/>
          <c:order val="2"/>
          <c:tx>
            <c:strRef>
              <c:f>'Beta-Gal Lysozyme'!$AU$9:$AU$10</c:f>
              <c:strCache>
                <c:ptCount val="1"/>
                <c:pt idx="0">
                  <c:v>1-100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'Beta-Gal Lysozyme'!$AR$11:$AR$15</c:f>
              <c:strCache>
                <c:ptCount val="4"/>
                <c:pt idx="0">
                  <c:v>1-Lys</c:v>
                </c:pt>
                <c:pt idx="1">
                  <c:v>2-Lys</c:v>
                </c:pt>
                <c:pt idx="2">
                  <c:v>3-Lys</c:v>
                </c:pt>
                <c:pt idx="3">
                  <c:v>4-Lys</c:v>
                </c:pt>
              </c:strCache>
            </c:strRef>
          </c:cat>
          <c:val>
            <c:numRef>
              <c:f>'Beta-Gal Lysozyme'!$AU$11:$AU$15</c:f>
              <c:numCache>
                <c:formatCode>0.000</c:formatCode>
                <c:ptCount val="4"/>
                <c:pt idx="0">
                  <c:v>0.46139999999999998</c:v>
                </c:pt>
                <c:pt idx="1">
                  <c:v>0.36063333333333336</c:v>
                </c:pt>
                <c:pt idx="2">
                  <c:v>0.27095000000000002</c:v>
                </c:pt>
                <c:pt idx="3">
                  <c:v>0.43896666666666667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0-A546-834F-AAC23D00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52992"/>
        <c:axId val="131154704"/>
      </c:barChart>
      <c:catAx>
        <c:axId val="13115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4704"/>
        <c:crosses val="autoZero"/>
        <c:auto val="1"/>
        <c:lblAlgn val="ctr"/>
        <c:lblOffset val="100"/>
        <c:noMultiLvlLbl val="0"/>
      </c:catAx>
      <c:valAx>
        <c:axId val="1311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Protein Concentration (ug/ul)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[beta_gal_assay.xlsx]le_kin_purification!PivotTable3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Lysozyme Activity Assay over</a:t>
            </a:r>
            <a:r>
              <a:rPr lang="en-US" sz="2000" baseline="0"/>
              <a:t> Time by Fraction at 1:100 Dilution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le_kin_purification!$I$3:$I$4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le_kin_purification!$I$5:$I$20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1.9666666666666666</c:v>
                </c:pt>
                <c:pt idx="3">
                  <c:v>6.166666666666667</c:v>
                </c:pt>
                <c:pt idx="4">
                  <c:v>1.6333333333333335</c:v>
                </c:pt>
                <c:pt idx="5">
                  <c:v>6.6666666666666666E-2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BE-E043-BFE9-F912DABDBAA1}"/>
            </c:ext>
          </c:extLst>
        </c:ser>
        <c:ser>
          <c:idx val="1"/>
          <c:order val="1"/>
          <c:tx>
            <c:strRef>
              <c:f>le_kin_purification!$J$3:$J$4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le_kin_purification!$J$5:$J$20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7.666666666666667</c:v>
                </c:pt>
                <c:pt idx="3">
                  <c:v>13.133333333333333</c:v>
                </c:pt>
                <c:pt idx="4">
                  <c:v>7</c:v>
                </c:pt>
                <c:pt idx="5">
                  <c:v>1.9333333333333336</c:v>
                </c:pt>
                <c:pt idx="6">
                  <c:v>1.5</c:v>
                </c:pt>
                <c:pt idx="7">
                  <c:v>0.93333333333333324</c:v>
                </c:pt>
                <c:pt idx="8">
                  <c:v>0.73333333333333328</c:v>
                </c:pt>
                <c:pt idx="9">
                  <c:v>0.5</c:v>
                </c:pt>
                <c:pt idx="10">
                  <c:v>0.6333333333333333</c:v>
                </c:pt>
                <c:pt idx="11">
                  <c:v>0.69999999999999984</c:v>
                </c:pt>
                <c:pt idx="12">
                  <c:v>0.76666666666666661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BE-E043-BFE9-F912DABDBAA1}"/>
            </c:ext>
          </c:extLst>
        </c:ser>
        <c:ser>
          <c:idx val="2"/>
          <c:order val="2"/>
          <c:tx>
            <c:strRef>
              <c:f>le_kin_purification!$K$3:$K$4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le_kin_purification!$K$5:$K$20</c:f>
              <c:numCache>
                <c:formatCode>#,##0.00</c:formatCode>
                <c:ptCount val="16"/>
                <c:pt idx="0">
                  <c:v>3.2666666666666671</c:v>
                </c:pt>
                <c:pt idx="1">
                  <c:v>0</c:v>
                </c:pt>
                <c:pt idx="2">
                  <c:v>5.9333333333333327</c:v>
                </c:pt>
                <c:pt idx="3">
                  <c:v>8</c:v>
                </c:pt>
                <c:pt idx="4">
                  <c:v>2.9333333333333336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BE-E043-BFE9-F912DABDBAA1}"/>
            </c:ext>
          </c:extLst>
        </c:ser>
        <c:ser>
          <c:idx val="3"/>
          <c:order val="3"/>
          <c:tx>
            <c:strRef>
              <c:f>le_kin_purification!$L$3:$L$4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le_kin_purification!$L$5:$L$20</c:f>
              <c:numCache>
                <c:formatCode>#,##0.00</c:formatCode>
                <c:ptCount val="16"/>
                <c:pt idx="0">
                  <c:v>3.1666666666666665</c:v>
                </c:pt>
                <c:pt idx="1">
                  <c:v>0</c:v>
                </c:pt>
                <c:pt idx="2">
                  <c:v>0.13333333333333333</c:v>
                </c:pt>
                <c:pt idx="3">
                  <c:v>2.7666666666666671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BE-E043-BFE9-F912DABD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051504"/>
        <c:axId val="1461516144"/>
      </c:lineChart>
      <c:catAx>
        <c:axId val="13210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Time</a:t>
                </a:r>
                <a:r>
                  <a:rPr lang="en-US" sz="1600" b="0" baseline="0"/>
                  <a:t> Elapsed</a:t>
                </a:r>
                <a:endParaRPr lang="en-US" sz="16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6144"/>
        <c:crosses val="autoZero"/>
        <c:auto val="1"/>
        <c:lblAlgn val="ctr"/>
        <c:lblOffset val="100"/>
        <c:noMultiLvlLbl val="0"/>
      </c:catAx>
      <c:valAx>
        <c:axId val="1461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Net Absorbance (405</a:t>
                </a:r>
                <a:r>
                  <a:rPr lang="en-US" sz="1600" baseline="0"/>
                  <a:t> nm)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[beta_gal_assay.xlsx]bgal_kin_purification!PivotTable2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Beta-Galactosidase Activity Assay over Time by Fraction at 1:1000 Dilution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bgal_kin_purification!$I$3:$I$4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bgal_kin_purification!$I$5:$I$20</c:f>
              <c:numCache>
                <c:formatCode>0.00</c:formatCode>
                <c:ptCount val="16"/>
                <c:pt idx="0">
                  <c:v>54</c:v>
                </c:pt>
                <c:pt idx="1">
                  <c:v>65.333333333333329</c:v>
                </c:pt>
                <c:pt idx="2">
                  <c:v>75.333333333333329</c:v>
                </c:pt>
                <c:pt idx="3">
                  <c:v>86</c:v>
                </c:pt>
                <c:pt idx="4">
                  <c:v>97.333333333333329</c:v>
                </c:pt>
                <c:pt idx="5">
                  <c:v>108.66666666666667</c:v>
                </c:pt>
                <c:pt idx="6">
                  <c:v>120.66666666666667</c:v>
                </c:pt>
                <c:pt idx="7">
                  <c:v>134</c:v>
                </c:pt>
                <c:pt idx="8">
                  <c:v>146.33333333333334</c:v>
                </c:pt>
                <c:pt idx="9">
                  <c:v>159.33333333333334</c:v>
                </c:pt>
                <c:pt idx="10">
                  <c:v>173.33333333333334</c:v>
                </c:pt>
                <c:pt idx="11">
                  <c:v>187.33333333333334</c:v>
                </c:pt>
                <c:pt idx="12">
                  <c:v>200.33333333333334</c:v>
                </c:pt>
                <c:pt idx="13">
                  <c:v>213</c:v>
                </c:pt>
                <c:pt idx="14">
                  <c:v>225.66666666666666</c:v>
                </c:pt>
                <c:pt idx="15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D52-774D-9241-D3A5C8F505DF}"/>
            </c:ext>
          </c:extLst>
        </c:ser>
        <c:ser>
          <c:idx val="1"/>
          <c:order val="1"/>
          <c:tx>
            <c:strRef>
              <c:f>bgal_kin_purification!$J$3:$J$4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bgal_kin_purification!$J$5:$J$20</c:f>
              <c:numCache>
                <c:formatCode>0.00</c:formatCode>
                <c:ptCount val="16"/>
                <c:pt idx="0">
                  <c:v>25.333333333333332</c:v>
                </c:pt>
                <c:pt idx="1">
                  <c:v>29.333333333333332</c:v>
                </c:pt>
                <c:pt idx="2">
                  <c:v>35.333333333333336</c:v>
                </c:pt>
                <c:pt idx="3">
                  <c:v>41.333333333333336</c:v>
                </c:pt>
                <c:pt idx="4">
                  <c:v>47.333333333333336</c:v>
                </c:pt>
                <c:pt idx="5">
                  <c:v>53.333333333333336</c:v>
                </c:pt>
                <c:pt idx="6">
                  <c:v>59.333333333333336</c:v>
                </c:pt>
                <c:pt idx="7">
                  <c:v>65.333333333333329</c:v>
                </c:pt>
                <c:pt idx="8">
                  <c:v>73</c:v>
                </c:pt>
                <c:pt idx="9">
                  <c:v>78.333333333333329</c:v>
                </c:pt>
                <c:pt idx="10">
                  <c:v>85.333333333333329</c:v>
                </c:pt>
                <c:pt idx="11">
                  <c:v>92.666666666666671</c:v>
                </c:pt>
                <c:pt idx="12">
                  <c:v>97.666666666666671</c:v>
                </c:pt>
                <c:pt idx="13">
                  <c:v>104.66666666666667</c:v>
                </c:pt>
                <c:pt idx="14">
                  <c:v>112</c:v>
                </c:pt>
                <c:pt idx="15">
                  <c:v>117.33333333333333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D52-774D-9241-D3A5C8F505DF}"/>
            </c:ext>
          </c:extLst>
        </c:ser>
        <c:ser>
          <c:idx val="2"/>
          <c:order val="2"/>
          <c:tx>
            <c:strRef>
              <c:f>bgal_kin_purification!$K$3:$K$4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bgal_kin_purification!$K$5:$K$20</c:f>
              <c:numCache>
                <c:formatCode>0.00</c:formatCode>
                <c:ptCount val="16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1.6666666666666667</c:v>
                </c:pt>
                <c:pt idx="12">
                  <c:v>2.6666666666666665</c:v>
                </c:pt>
                <c:pt idx="13">
                  <c:v>3</c:v>
                </c:pt>
                <c:pt idx="14">
                  <c:v>3.6666666666666665</c:v>
                </c:pt>
                <c:pt idx="15">
                  <c:v>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D52-774D-9241-D3A5C8F505DF}"/>
            </c:ext>
          </c:extLst>
        </c:ser>
        <c:ser>
          <c:idx val="3"/>
          <c:order val="3"/>
          <c:tx>
            <c:strRef>
              <c:f>bgal_kin_purification!$L$3:$L$4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bgal_kin_purification!$H$5:$H$20</c:f>
              <c:strCache>
                <c:ptCount val="16"/>
                <c:pt idx="0">
                  <c:v>0.00:00:03</c:v>
                </c:pt>
                <c:pt idx="1">
                  <c:v>0.00:01:03</c:v>
                </c:pt>
                <c:pt idx="2">
                  <c:v>0.00:02:03</c:v>
                </c:pt>
                <c:pt idx="3">
                  <c:v>0.00:03:03</c:v>
                </c:pt>
                <c:pt idx="4">
                  <c:v>0.00:04:03</c:v>
                </c:pt>
                <c:pt idx="5">
                  <c:v>0.00:05:03</c:v>
                </c:pt>
                <c:pt idx="6">
                  <c:v>0.00:06:03</c:v>
                </c:pt>
                <c:pt idx="7">
                  <c:v>0.00:07:03</c:v>
                </c:pt>
                <c:pt idx="8">
                  <c:v>0.00:08:03</c:v>
                </c:pt>
                <c:pt idx="9">
                  <c:v>0.00:09:03</c:v>
                </c:pt>
                <c:pt idx="10">
                  <c:v>0.00:10:03</c:v>
                </c:pt>
                <c:pt idx="11">
                  <c:v>0.00:11:03</c:v>
                </c:pt>
                <c:pt idx="12">
                  <c:v>0.00:12:03</c:v>
                </c:pt>
                <c:pt idx="13">
                  <c:v>0.00:13:03</c:v>
                </c:pt>
                <c:pt idx="14">
                  <c:v>0.00:14:03</c:v>
                </c:pt>
                <c:pt idx="15">
                  <c:v>0.00:15:03</c:v>
                </c:pt>
              </c:strCache>
            </c:strRef>
          </c:cat>
          <c:val>
            <c:numRef>
              <c:f>bgal_kin_purification!$L$5:$L$20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D52-774D-9241-D3A5C8F5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90624"/>
        <c:axId val="281492352"/>
      </c:lineChart>
      <c:catAx>
        <c:axId val="2814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2352"/>
        <c:crosses val="autoZero"/>
        <c:auto val="1"/>
        <c:lblAlgn val="ctr"/>
        <c:lblOffset val="100"/>
        <c:noMultiLvlLbl val="0"/>
      </c:catAx>
      <c:valAx>
        <c:axId val="2814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Net Absorbance</a:t>
                </a:r>
                <a:r>
                  <a:rPr lang="en-US" sz="1400" baseline="0"/>
                  <a:t> (405 nm)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139700</xdr:rowOff>
    </xdr:from>
    <xdr:to>
      <xdr:col>10</xdr:col>
      <xdr:colOff>0</xdr:colOff>
      <xdr:row>57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74261-E753-A570-5764-28604B41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50799</xdr:colOff>
      <xdr:row>3</xdr:row>
      <xdr:rowOff>12699</xdr:rowOff>
    </xdr:from>
    <xdr:to>
      <xdr:col>29</xdr:col>
      <xdr:colOff>719665</xdr:colOff>
      <xdr:row>41</xdr:row>
      <xdr:rowOff>183443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1B344-D31E-D95B-9764-F5B0E3443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139700</xdr:rowOff>
    </xdr:from>
    <xdr:to>
      <xdr:col>20</xdr:col>
      <xdr:colOff>38100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EE084-388B-8250-7FAB-AA11CE73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27</xdr:row>
      <xdr:rowOff>38485</xdr:rowOff>
    </xdr:from>
    <xdr:to>
      <xdr:col>20</xdr:col>
      <xdr:colOff>1103232</xdr:colOff>
      <xdr:row>54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90DE8C-132E-00DC-ED87-8B061468E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15599</xdr:colOff>
      <xdr:row>20</xdr:row>
      <xdr:rowOff>44078</xdr:rowOff>
    </xdr:from>
    <xdr:to>
      <xdr:col>42</xdr:col>
      <xdr:colOff>520700</xdr:colOff>
      <xdr:row>56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BDEFF5-A62D-E085-142E-304E6CE35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165100</xdr:colOff>
      <xdr:row>20</xdr:row>
      <xdr:rowOff>76200</xdr:rowOff>
    </xdr:from>
    <xdr:to>
      <xdr:col>57</xdr:col>
      <xdr:colOff>88900</xdr:colOff>
      <xdr:row>55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45472-89AA-F237-017D-84A69195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2</xdr:row>
      <xdr:rowOff>133350</xdr:rowOff>
    </xdr:from>
    <xdr:to>
      <xdr:col>24</xdr:col>
      <xdr:colOff>571500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BD74B-47DC-36FA-550F-5BAAB965D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7</xdr:row>
      <xdr:rowOff>0</xdr:rowOff>
    </xdr:from>
    <xdr:to>
      <xdr:col>36</xdr:col>
      <xdr:colOff>304800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66CB7-B6D0-1005-C68E-C8A13D8F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39.727293055555" createdVersion="8" refreshedVersion="8" minRefreshableVersion="3" recordCount="89" xr:uid="{32E05B6B-3E97-5F43-A6FA-9A02F9907139}">
  <cacheSource type="worksheet">
    <worksheetSource name="beta_gal_sample01"/>
  </cacheSource>
  <cacheFields count="7">
    <cacheField name="Plate" numFmtId="0">
      <sharedItems/>
    </cacheField>
    <cacheField name="A595" numFmtId="164">
      <sharedItems containsSemiMixedTypes="0" containsString="0" containsNumber="1" minValue="0.377" maxValue="2.226"/>
    </cacheField>
    <cacheField name="Fraction" numFmtId="0">
      <sharedItems count="9">
        <s v="1-Beta"/>
        <s v="3-Beta"/>
        <s v="2-Lys"/>
        <s v="BSA"/>
        <s v="4-Beta"/>
        <s v="3-Lys"/>
        <s v="2-Beta"/>
        <s v="1-Lys"/>
        <s v="4-Lys"/>
      </sharedItems>
    </cacheField>
    <cacheField name="A595 net BG" numFmtId="164">
      <sharedItems containsSemiMixedTypes="0" containsString="0" containsNumber="1" minValue="-7.666666666666655E-3" maxValue="1.8413333333333333"/>
    </cacheField>
    <cacheField name="Dilution" numFmtId="49">
      <sharedItems containsMixedTypes="1" containsNumber="1" minValue="0.2" maxValue="0.2" count="9">
        <s v="1-1"/>
        <s v="1-100"/>
        <s v="1-10"/>
        <n v="0.2"/>
        <s v="0.5"/>
        <s v="1.0"/>
        <s v="1.5"/>
        <s v="2.0"/>
        <s v="3.0"/>
      </sharedItems>
    </cacheField>
    <cacheField name="StC (ug/ul) Red." numFmtId="164">
      <sharedItems containsSemiMixedTypes="0" containsString="0" containsNumber="1" minValue="7.039999999999999E-2" maxValue="2.6101999999999999"/>
    </cacheField>
    <cacheField name="StC (ug/ul) Unred." numFmtId="164">
      <sharedItems containsSemiMixedTypes="0" containsString="0" containsNumber="1" minValue="-0.27480000000000004" maxValue="0.57179999999999997"/>
    </cacheField>
  </cacheFields>
  <extLst>
    <ext xmlns:x14="http://schemas.microsoft.com/office/spreadsheetml/2009/9/main" uri="{725AE2AE-9491-48be-B2B4-4EB974FC3084}">
      <x14:pivotCacheDefinition pivotCacheId="142111345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39.727293171294" createdVersion="8" refreshedVersion="8" minRefreshableVersion="3" recordCount="18" xr:uid="{C0842D85-FF7C-4245-91E5-9333DE3E0440}">
  <cacheSource type="worksheet">
    <worksheetSource name="beta_gal_stc"/>
  </cacheSource>
  <cacheFields count="5">
    <cacheField name="Plate" numFmtId="0">
      <sharedItems/>
    </cacheField>
    <cacheField name="A595" numFmtId="164">
      <sharedItems containsSemiMixedTypes="0" containsString="0" containsNumber="1" minValue="0.40899999999999997" maxValue="0.81599999999999995"/>
    </cacheField>
    <cacheField name="Fraction" numFmtId="0">
      <sharedItems/>
    </cacheField>
    <cacheField name="A595 net BG" numFmtId="164">
      <sharedItems containsSemiMixedTypes="0" containsString="0" containsNumber="1" minValue="2.4333333333333318E-2" maxValue="0.43133333333333329"/>
    </cacheField>
    <cacheField name="Dilution" numFmtId="49">
      <sharedItems containsMixedTypes="1" containsNumber="1" minValue="0.2" maxValue="0.2" count="6">
        <n v="0.2"/>
        <s v="0.5"/>
        <s v="1.0"/>
        <s v="1.5"/>
        <s v="2.0"/>
        <s v="3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39.727607523149" createdVersion="8" refreshedVersion="8" minRefreshableVersion="3" recordCount="89" xr:uid="{FE82DFF8-FDDF-E445-BDBF-8274BA1FD7BD}">
  <cacheSource type="worksheet">
    <worksheetSource name="beta_gal_sample0113"/>
  </cacheSource>
  <cacheFields count="7">
    <cacheField name="Plate" numFmtId="0">
      <sharedItems/>
    </cacheField>
    <cacheField name="A595" numFmtId="164">
      <sharedItems containsSemiMixedTypes="0" containsString="0" containsNumber="1" minValue="0.377" maxValue="2.226"/>
    </cacheField>
    <cacheField name="Fraction" numFmtId="0">
      <sharedItems count="9">
        <s v="1-Beta"/>
        <s v="3-Beta"/>
        <s v="2-Lys"/>
        <s v="BSA"/>
        <s v="4-Beta"/>
        <s v="3-Lys"/>
        <s v="2-Beta"/>
        <s v="1-Lys"/>
        <s v="4-Lys"/>
      </sharedItems>
    </cacheField>
    <cacheField name="A595 net BG" numFmtId="164">
      <sharedItems containsSemiMixedTypes="0" containsString="0" containsNumber="1" minValue="-7.666666666666655E-3" maxValue="1.8413333333333333"/>
    </cacheField>
    <cacheField name="Dilution" numFmtId="49">
      <sharedItems containsMixedTypes="1" containsNumber="1" minValue="0.2" maxValue="0.2" count="9">
        <s v="Neat"/>
        <s v="1-100"/>
        <s v="1-10"/>
        <n v="0.2"/>
        <s v="0.5"/>
        <s v="1.0"/>
        <s v="1.5"/>
        <s v="2.0"/>
        <s v="3.0"/>
      </sharedItems>
    </cacheField>
    <cacheField name="StC (ug/ul) Red." numFmtId="164">
      <sharedItems containsSemiMixedTypes="0" containsString="0" containsNumber="1" minValue="7.039999999999999E-2" maxValue="2.6101999999999999"/>
    </cacheField>
    <cacheField name="StC (ug/ul) Unred." numFmtId="164">
      <sharedItems containsSemiMixedTypes="0" containsString="0" containsNumber="1" minValue="-0.27480000000000004" maxValue="0.5717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39.768734143516" createdVersion="8" refreshedVersion="8" minRefreshableVersion="3" recordCount="624" xr:uid="{1A3FAE0B-0666-A54B-B897-F356276726F3}">
  <cacheSource type="worksheet">
    <worksheetSource name="le_kin_purification"/>
  </cacheSource>
  <cacheFields count="8">
    <cacheField name="Time" numFmtId="165">
      <sharedItems containsSemiMixedTypes="0" containsNonDate="0" containsDate="1" containsString="0" minDate="1899-12-30T00:00:03" maxDate="1899-12-30T00:15:03" count="16">
        <d v="1899-12-30T00:00:03"/>
        <d v="1899-12-30T00:01:03"/>
        <d v="1899-12-30T00:02:03"/>
        <d v="1899-12-30T00:03:03"/>
        <d v="1899-12-30T00:04:03"/>
        <d v="1899-12-30T00:05:03"/>
        <d v="1899-12-30T00:06:03"/>
        <d v="1899-12-30T00:07:03"/>
        <d v="1899-12-30T00:08:03"/>
        <d v="1899-12-30T00:09:03"/>
        <d v="1899-12-30T00:10:03"/>
        <d v="1899-12-30T00:11:03"/>
        <d v="1899-12-30T00:12:03"/>
        <d v="1899-12-30T00:13:03"/>
        <d v="1899-12-30T00:14:03"/>
        <d v="1899-12-30T00:15:03"/>
      </sharedItems>
      <fieldGroup par="7"/>
    </cacheField>
    <cacheField name="Attribute" numFmtId="0">
      <sharedItems/>
    </cacheField>
    <cacheField name="Value" numFmtId="0">
      <sharedItems containsSemiMixedTypes="0" containsString="0" containsNumber="1" minValue="-1.516" maxValue="0.16900000000000001"/>
    </cacheField>
    <cacheField name="Fraction" numFmtId="0">
      <sharedItems containsMixedTypes="1" containsNumber="1" containsInteger="1" minValue="1" maxValue="4" count="5">
        <n v="1"/>
        <n v="3"/>
        <n v="2"/>
        <n v="4"/>
        <e v="#N/A"/>
      </sharedItems>
    </cacheField>
    <cacheField name="Dilution" numFmtId="0">
      <sharedItems count="4">
        <s v="10"/>
        <s v="50"/>
        <s v="100"/>
        <e v="#N/A"/>
      </sharedItems>
    </cacheField>
    <cacheField name="Conv" numFmtId="0">
      <sharedItems containsMixedTypes="1" containsNumber="1" minValue="0" maxValue="16.900000000000002" count="50">
        <n v="0"/>
        <n v="0.70000000000000007"/>
        <n v="4.8500000000000005"/>
        <n v="0.2"/>
        <n v="6.5"/>
        <n v="3.3000000000000003"/>
        <n v="1.6900000000000002"/>
        <n v="0.99"/>
        <n v="0.15"/>
        <n v="9.4"/>
        <n v="0.1"/>
        <e v="#N/A"/>
        <n v="1.35"/>
        <n v="5.8999999999999995"/>
        <n v="10.199999999999999"/>
        <n v="7.6"/>
        <n v="4.05"/>
        <n v="1.5"/>
        <n v="3"/>
        <n v="11.600000000000001"/>
        <n v="8.4"/>
        <n v="0.4"/>
        <n v="0.65"/>
        <n v="2.8000000000000003"/>
        <n v="4.3999999999999995"/>
        <n v="11.3"/>
        <n v="11.799999999999999"/>
        <n v="12.2"/>
        <n v="4.25"/>
        <n v="7.1999999999999993"/>
        <n v="16.900000000000002"/>
        <n v="15.299999999999999"/>
        <n v="8.3000000000000007"/>
        <n v="4.9000000000000004"/>
        <n v="5"/>
        <n v="3.8"/>
        <n v="0.5"/>
        <n v="1.9"/>
        <n v="9.7000000000000011"/>
        <n v="0.89999999999999991"/>
        <n v="2.7"/>
        <n v="3.1"/>
        <n v="2.4"/>
        <n v="2.1"/>
        <n v="1.3"/>
        <n v="1.0999999999999999"/>
        <n v="0.8"/>
        <n v="1.2"/>
        <n v="1"/>
        <n v="1.4000000000000001"/>
      </sharedItems>
    </cacheField>
    <cacheField name="Minutes (Time)" numFmtId="0" databaseField="0">
      <fieldGroup base="0">
        <rangePr groupBy="minutes" startDate="1899-12-30T00:00:03" endDate="1899-12-30T00:15:03"/>
        <groupItems count="62">
          <s v="&lt;1/0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00"/>
        </groupItems>
      </fieldGroup>
    </cacheField>
    <cacheField name="Hours (Time)" numFmtId="0" databaseField="0">
      <fieldGroup base="0">
        <rangePr groupBy="hours" startDate="1899-12-30T00:00:03" endDate="1899-12-30T00:15:03"/>
        <groupItems count="26">
          <s v="&lt;1/0/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739.771514699074" createdVersion="8" refreshedVersion="8" minRefreshableVersion="3" recordCount="624" xr:uid="{F12B8F50-2B29-584E-8D9A-C16D24B4A4C3}">
  <cacheSource type="worksheet">
    <worksheetSource name="bgal_kin_purification"/>
  </cacheSource>
  <cacheFields count="8">
    <cacheField name="Time" numFmtId="165">
      <sharedItems containsSemiMixedTypes="0" containsNonDate="0" containsDate="1" containsString="0" minDate="1899-12-30T00:00:03" maxDate="1899-12-30T00:15:03" count="16">
        <d v="1899-12-30T00:00:03"/>
        <d v="1899-12-30T00:01:03"/>
        <d v="1899-12-30T00:02:03"/>
        <d v="1899-12-30T00:03:03"/>
        <d v="1899-12-30T00:04:03"/>
        <d v="1899-12-30T00:05:03"/>
        <d v="1899-12-30T00:06:03"/>
        <d v="1899-12-30T00:07:03"/>
        <d v="1899-12-30T00:08:03"/>
        <d v="1899-12-30T00:09:03"/>
        <d v="1899-12-30T00:10:03"/>
        <d v="1899-12-30T00:11:03"/>
        <d v="1899-12-30T00:12:03"/>
        <d v="1899-12-30T00:13:03"/>
        <d v="1899-12-30T00:14:03"/>
        <d v="1899-12-30T00:15:03"/>
      </sharedItems>
      <fieldGroup par="7"/>
    </cacheField>
    <cacheField name="Attribute" numFmtId="0">
      <sharedItems/>
    </cacheField>
    <cacheField name="Fraction" numFmtId="0">
      <sharedItems containsMixedTypes="1" containsNumber="1" containsInteger="1" minValue="1" maxValue="4" count="5">
        <n v="1"/>
        <n v="3"/>
        <n v="2"/>
        <n v="4"/>
        <e v="#N/A"/>
      </sharedItems>
    </cacheField>
    <cacheField name="Value" numFmtId="0">
      <sharedItems containsString="0" containsBlank="1" containsNumber="1" minValue="-1E-3" maxValue="3.8780000000000001"/>
    </cacheField>
    <cacheField name="Dilution" numFmtId="0">
      <sharedItems count="7">
        <s v="10"/>
        <s v="100"/>
        <s v="1000"/>
        <e v="#N/A"/>
        <s v="1:10" u="1"/>
        <s v="1:100" u="1"/>
        <s v="1:1000" u="1"/>
      </sharedItems>
    </cacheField>
    <cacheField name="Conv" numFmtId="0">
      <sharedItems containsMixedTypes="1" containsNumber="1" minValue="0" maxValue="241"/>
    </cacheField>
    <cacheField name="Minutes (Time)" numFmtId="0" databaseField="0">
      <fieldGroup base="0">
        <rangePr groupBy="minutes" startDate="1899-12-30T00:00:03" endDate="1899-12-30T00:15:03"/>
        <groupItems count="62">
          <s v="&lt;1/0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00"/>
        </groupItems>
      </fieldGroup>
    </cacheField>
    <cacheField name="Hours (Time)" numFmtId="0" databaseField="0">
      <fieldGroup base="0">
        <rangePr groupBy="hours" startDate="1899-12-30T00:00:03" endDate="1899-12-30T00:15:03"/>
        <groupItems count="26">
          <s v="&lt;1/0/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04"/>
    <n v="2.06"/>
    <x v="0"/>
    <n v="1.6753333333333333"/>
    <x v="0"/>
    <n v="2.3822000000000001"/>
    <n v="0.49580000000000002"/>
  </r>
  <r>
    <s v="A05"/>
    <n v="2.226"/>
    <x v="0"/>
    <n v="1.8413333333333333"/>
    <x v="0"/>
    <n v="2.6101999999999999"/>
    <n v="0.57179999999999997"/>
  </r>
  <r>
    <s v="A06"/>
    <n v="1.8919999999999999"/>
    <x v="0"/>
    <n v="1.5073333333333332"/>
    <x v="0"/>
    <n v="2.1513999999999998"/>
    <n v="0.41889999999999999"/>
  </r>
  <r>
    <s v="A07"/>
    <n v="0.40400000000000003"/>
    <x v="1"/>
    <n v="1.9333333333333369E-2"/>
    <x v="1"/>
    <n v="0.1075"/>
    <n v="-0.26250000000000001"/>
  </r>
  <r>
    <s v="A08"/>
    <n v="0.38800000000000001"/>
    <x v="1"/>
    <n v="3.3333333333333548E-3"/>
    <x v="1"/>
    <n v="8.5499999999999993E-2"/>
    <n v="-0.26979999999999998"/>
  </r>
  <r>
    <s v="A09"/>
    <n v="0.378"/>
    <x v="1"/>
    <n v="-6.6666666666666541E-3"/>
    <x v="1"/>
    <n v="7.17E-2"/>
    <n v="-0.27440000000000003"/>
  </r>
  <r>
    <s v="A10"/>
    <n v="1.014"/>
    <x v="2"/>
    <n v="0.6293333333333333"/>
    <x v="2"/>
    <n v="0.94540000000000002"/>
    <n v="1.6800000000000002E-2"/>
  </r>
  <r>
    <s v="A11"/>
    <n v="1.087"/>
    <x v="2"/>
    <n v="0.70233333333333325"/>
    <x v="2"/>
    <n v="1.0457000000000001"/>
    <n v="5.0299999999999997E-2"/>
  </r>
  <r>
    <s v="A12"/>
    <n v="1.103"/>
    <x v="2"/>
    <n v="0.71833333333333327"/>
    <x v="2"/>
    <n v="1.0676000000000001"/>
    <n v="5.7599999999999998E-2"/>
  </r>
  <r>
    <s v="B01"/>
    <n v="0.41099999999999998"/>
    <x v="3"/>
    <n v="2.633333333333332E-2"/>
    <x v="3"/>
    <n v="0.11710000000000001"/>
    <n v="-0.25919999999999999"/>
  </r>
  <r>
    <s v="B02"/>
    <n v="0.40899999999999997"/>
    <x v="3"/>
    <n v="2.4333333333333318E-2"/>
    <x v="3"/>
    <n v="0.1143"/>
    <n v="-0.26019999999999999"/>
  </r>
  <r>
    <s v="B03"/>
    <n v="0.41599999999999998"/>
    <x v="3"/>
    <n v="3.1333333333333324E-2"/>
    <x v="3"/>
    <n v="0.12390000000000001"/>
    <n v="-0.25700000000000001"/>
  </r>
  <r>
    <s v="B04"/>
    <n v="1.262"/>
    <x v="0"/>
    <n v="0.8773333333333333"/>
    <x v="2"/>
    <n v="1.286"/>
    <n v="0.13040000000000002"/>
  </r>
  <r>
    <s v="B05"/>
    <n v="1.286"/>
    <x v="0"/>
    <n v="0.90133333333333332"/>
    <x v="2"/>
    <n v="1.319"/>
    <n v="0.1414"/>
  </r>
  <r>
    <s v="B06"/>
    <n v="1.212"/>
    <x v="0"/>
    <n v="0.82733333333333325"/>
    <x v="2"/>
    <n v="1.2174"/>
    <n v="0.1075"/>
  </r>
  <r>
    <s v="B07"/>
    <n v="0.47499999999999998"/>
    <x v="4"/>
    <n v="9.0333333333333321E-2"/>
    <x v="0"/>
    <n v="0.20499999999999999"/>
    <n v="-0.22989999999999999"/>
  </r>
  <r>
    <s v="B08"/>
    <n v="0.41399999999999998"/>
    <x v="4"/>
    <n v="2.9333333333333322E-2"/>
    <x v="0"/>
    <n v="0.1212"/>
    <n v="-0.25790000000000002"/>
  </r>
  <r>
    <s v="B09"/>
    <n v="0.41499999999999998"/>
    <x v="4"/>
    <n v="3.0333333333333323E-2"/>
    <x v="0"/>
    <n v="0.1226"/>
    <n v="-0.25739999999999996"/>
  </r>
  <r>
    <s v="B10"/>
    <n v="0.58299999999999996"/>
    <x v="2"/>
    <n v="0.19833333333333331"/>
    <x v="1"/>
    <n v="0.3533"/>
    <n v="-0.18049999999999999"/>
  </r>
  <r>
    <s v="B11"/>
    <n v="0.61699999999999999"/>
    <x v="2"/>
    <n v="0.23233333333333334"/>
    <x v="1"/>
    <n v="0.4"/>
    <n v="-0.16489999999999999"/>
  </r>
  <r>
    <s v="B12"/>
    <n v="0.56499999999999995"/>
    <x v="2"/>
    <n v="0.18033333333333329"/>
    <x v="1"/>
    <n v="0.3286"/>
    <n v="-0.18870000000000001"/>
  </r>
  <r>
    <s v="C01"/>
    <n v="0.45200000000000001"/>
    <x v="3"/>
    <n v="6.7333333333333356E-2"/>
    <x v="4"/>
    <n v="0.1734"/>
    <n v="-0.24049999999999999"/>
  </r>
  <r>
    <s v="C02"/>
    <n v="0.47099999999999997"/>
    <x v="3"/>
    <n v="8.6333333333333317E-2"/>
    <x v="4"/>
    <n v="0.19950000000000001"/>
    <n v="-0.23180000000000001"/>
  </r>
  <r>
    <s v="C03"/>
    <n v="0.47399999999999998"/>
    <x v="3"/>
    <n v="8.933333333333332E-2"/>
    <x v="4"/>
    <n v="0.2036"/>
    <n v="-0.23039999999999999"/>
  </r>
  <r>
    <s v="C04"/>
    <n v="0.57999999999999996"/>
    <x v="0"/>
    <n v="0.1953333333333333"/>
    <x v="1"/>
    <n v="0.34920000000000001"/>
    <n v="-0.18190000000000001"/>
  </r>
  <r>
    <s v="C05"/>
    <n v="0.56799999999999995"/>
    <x v="0"/>
    <n v="0.18333333333333329"/>
    <x v="1"/>
    <n v="0.3327"/>
    <n v="-0.18740000000000001"/>
  </r>
  <r>
    <s v="C06"/>
    <n v="0.57799999999999996"/>
    <x v="0"/>
    <n v="0.1933333333333333"/>
    <x v="1"/>
    <n v="0.34649999999999997"/>
    <n v="-0.18280000000000002"/>
  </r>
  <r>
    <s v="C07"/>
    <n v="0.40100000000000002"/>
    <x v="4"/>
    <n v="1.6333333333333366E-2"/>
    <x v="2"/>
    <n v="0.10329999999999999"/>
    <n v="-0.26379999999999998"/>
  </r>
  <r>
    <s v="C08"/>
    <n v="0.39900000000000002"/>
    <x v="4"/>
    <n v="1.4333333333333365E-2"/>
    <x v="2"/>
    <n v="0.10059999999999999"/>
    <n v="-0.26469999999999999"/>
  </r>
  <r>
    <s v="C09"/>
    <n v="0.377"/>
    <x v="4"/>
    <n v="-7.666666666666655E-3"/>
    <x v="2"/>
    <n v="7.039999999999999E-2"/>
    <n v="-0.27480000000000004"/>
  </r>
  <r>
    <s v="C10"/>
    <n v="1.089"/>
    <x v="5"/>
    <n v="0.70433333333333326"/>
    <x v="0"/>
    <n v="1.0484"/>
    <n v="5.1200000000000002E-2"/>
  </r>
  <r>
    <s v="C11"/>
    <n v="1.0580000000000001"/>
    <x v="5"/>
    <n v="0.67333333333333334"/>
    <x v="0"/>
    <n v="1.0058"/>
    <n v="3.6999999999999998E-2"/>
  </r>
  <r>
    <s v="C12"/>
    <n v="1.0780000000000001"/>
    <x v="5"/>
    <n v="0.69333333333333336"/>
    <x v="0"/>
    <n v="1.0333000000000001"/>
    <n v="4.6200000000000005E-2"/>
  </r>
  <r>
    <s v="D01"/>
    <n v="0.51400000000000001"/>
    <x v="3"/>
    <n v="0.12933333333333336"/>
    <x v="5"/>
    <n v="0.2586"/>
    <n v="-0.21210000000000001"/>
  </r>
  <r>
    <s v="D02"/>
    <n v="0.53600000000000003"/>
    <x v="3"/>
    <n v="0.15133333333333338"/>
    <x v="5"/>
    <n v="0.2888"/>
    <n v="-0.20200000000000001"/>
  </r>
  <r>
    <s v="D03"/>
    <n v="0.54300000000000004"/>
    <x v="3"/>
    <n v="0.15833333333333338"/>
    <x v="5"/>
    <n v="0.2984"/>
    <n v="-0.1988"/>
  </r>
  <r>
    <s v="D04"/>
    <n v="1.6739999999999999"/>
    <x v="6"/>
    <n v="1.2893333333333332"/>
    <x v="0"/>
    <n v="1.8519999999999999"/>
    <n v="0.31900000000000001"/>
  </r>
  <r>
    <s v="D05"/>
    <n v="1.64"/>
    <x v="6"/>
    <n v="1.2553333333333332"/>
    <x v="0"/>
    <n v="1.8053000000000001"/>
    <n v="0.30349999999999999"/>
  </r>
  <r>
    <s v="D06"/>
    <n v="1.976"/>
    <x v="6"/>
    <n v="1.5913333333333333"/>
    <x v="0"/>
    <n v="2.2667999999999999"/>
    <n v="0.45730000000000004"/>
  </r>
  <r>
    <s v="D07"/>
    <n v="0.39500000000000002"/>
    <x v="4"/>
    <n v="1.0333333333333361E-2"/>
    <x v="1"/>
    <n v="9.509999999999999E-2"/>
    <n v="-0.2666"/>
  </r>
  <r>
    <s v="D08"/>
    <n v="0.39500000000000002"/>
    <x v="4"/>
    <n v="1.0333333333333361E-2"/>
    <x v="1"/>
    <n v="9.509999999999999E-2"/>
    <n v="-0.2666"/>
  </r>
  <r>
    <s v="D09"/>
    <n v="0.38400000000000001"/>
    <x v="4"/>
    <n v="-6.6666666666664876E-4"/>
    <x v="1"/>
    <n v="0.08"/>
    <n v="-0.27160000000000001"/>
  </r>
  <r>
    <s v="D10"/>
    <n v="0.80100000000000005"/>
    <x v="5"/>
    <n v="0.41633333333333339"/>
    <x v="2"/>
    <n v="0.65279999999999994"/>
    <n v="-8.0700000000000008E-2"/>
  </r>
  <r>
    <s v="D11"/>
    <n v="0.77200000000000002"/>
    <x v="5"/>
    <n v="0.38733333333333336"/>
    <x v="2"/>
    <n v="0.61299999999999999"/>
    <n v="-9.4E-2"/>
  </r>
  <r>
    <s v="D12"/>
    <n v="0.76400000000000001"/>
    <x v="5"/>
    <n v="0.37933333333333336"/>
    <x v="2"/>
    <n v="0.60199999999999998"/>
    <n v="-9.7599999999999992E-2"/>
  </r>
  <r>
    <s v="E01"/>
    <n v="0.57499999999999996"/>
    <x v="3"/>
    <n v="0.1903333333333333"/>
    <x v="6"/>
    <n v="0.34239999999999998"/>
    <n v="-0.1842"/>
  </r>
  <r>
    <s v="E02"/>
    <n v="0.66900000000000004"/>
    <x v="3"/>
    <n v="0.28433333333333338"/>
    <x v="6"/>
    <n v="0.47149999999999997"/>
    <n v="-0.1411"/>
  </r>
  <r>
    <s v="E03"/>
    <n v="0.622"/>
    <x v="3"/>
    <n v="0.23733333333333334"/>
    <x v="6"/>
    <n v="0.40689999999999998"/>
    <n v="-0.16259999999999999"/>
  </r>
  <r>
    <s v="E04"/>
    <n v="0.93400000000000005"/>
    <x v="6"/>
    <n v="0.54933333333333345"/>
    <x v="2"/>
    <n v="0.83550000000000002"/>
    <n v="-1.9800000000000002E-2"/>
  </r>
  <r>
    <s v="E05"/>
    <n v="0.96"/>
    <x v="6"/>
    <n v="0.57533333333333325"/>
    <x v="2"/>
    <n v="0.87119999999999997"/>
    <n v="-7.9000000000000008E-3"/>
  </r>
  <r>
    <s v="E06"/>
    <n v="0.98399999999999999"/>
    <x v="6"/>
    <n v="0.59933333333333327"/>
    <x v="2"/>
    <n v="0.9042"/>
    <n v="3.0999999999999999E-3"/>
  </r>
  <r>
    <s v="E07"/>
    <n v="1.74"/>
    <x v="7"/>
    <n v="1.3553333333333333"/>
    <x v="0"/>
    <n v="1.9425999999999999"/>
    <n v="0.3493"/>
  </r>
  <r>
    <s v="E08"/>
    <n v="1.198"/>
    <x v="7"/>
    <n v="0.81333333333333324"/>
    <x v="0"/>
    <n v="1.1980999999999999"/>
    <n v="0.1011"/>
  </r>
  <r>
    <s v="E09"/>
    <n v="1.595"/>
    <x v="7"/>
    <n v="1.2103333333333333"/>
    <x v="0"/>
    <n v="1.7434999999999998"/>
    <n v="0.28290000000000004"/>
  </r>
  <r>
    <s v="E10"/>
    <n v="0.46"/>
    <x v="5"/>
    <n v="7.5333333333333363E-2"/>
    <x v="1"/>
    <n v="0.18440000000000001"/>
    <n v="-0.23679999999999998"/>
  </r>
  <r>
    <s v="E12"/>
    <n v="0.58599999999999997"/>
    <x v="5"/>
    <n v="0.20133333333333331"/>
    <x v="1"/>
    <n v="0.35750000000000004"/>
    <n v="-0.17909999999999998"/>
  </r>
  <r>
    <s v="F01"/>
    <n v="0.61399999999999999"/>
    <x v="3"/>
    <n v="0.22933333333333333"/>
    <x v="7"/>
    <n v="0.39590000000000003"/>
    <n v="-0.1663"/>
  </r>
  <r>
    <s v="F02"/>
    <n v="0.71499999999999997"/>
    <x v="3"/>
    <n v="0.33033333333333331"/>
    <x v="7"/>
    <n v="0.53470000000000006"/>
    <n v="-0.12010000000000001"/>
  </r>
  <r>
    <s v="F03"/>
    <n v="0.69299999999999995"/>
    <x v="3"/>
    <n v="0.30833333333333329"/>
    <x v="7"/>
    <n v="0.50439999999999996"/>
    <n v="-0.13009999999999999"/>
  </r>
  <r>
    <s v="F04"/>
    <n v="0.48199999999999998"/>
    <x v="6"/>
    <n v="9.7333333333333327E-2"/>
    <x v="1"/>
    <n v="0.21459999999999999"/>
    <n v="-0.22669999999999998"/>
  </r>
  <r>
    <s v="F05"/>
    <n v="0.46800000000000003"/>
    <x v="6"/>
    <n v="8.333333333333337E-2"/>
    <x v="1"/>
    <n v="0.19539999999999999"/>
    <n v="-0.23319999999999999"/>
  </r>
  <r>
    <s v="F06"/>
    <n v="0.47799999999999998"/>
    <x v="6"/>
    <n v="9.3333333333333324E-2"/>
    <x v="1"/>
    <n v="0.20910000000000001"/>
    <n v="-0.2286"/>
  </r>
  <r>
    <s v="F07"/>
    <n v="1.234"/>
    <x v="7"/>
    <n v="0.84933333333333327"/>
    <x v="2"/>
    <n v="1.2476"/>
    <n v="0.1176"/>
  </r>
  <r>
    <s v="F08"/>
    <n v="0.86499999999999999"/>
    <x v="7"/>
    <n v="0.48033333333333333"/>
    <x v="2"/>
    <n v="0.74070000000000003"/>
    <n v="-5.1400000000000001E-2"/>
  </r>
  <r>
    <s v="F09"/>
    <n v="1.014"/>
    <x v="7"/>
    <n v="0.6293333333333333"/>
    <x v="2"/>
    <n v="0.94540000000000002"/>
    <n v="1.6800000000000002E-2"/>
  </r>
  <r>
    <s v="F10"/>
    <n v="0.96799999999999997"/>
    <x v="8"/>
    <n v="0.58333333333333326"/>
    <x v="0"/>
    <n v="0.88219999999999987"/>
    <n v="-4.2000000000000006E-3"/>
  </r>
  <r>
    <s v="F11"/>
    <n v="0.98199999999999998"/>
    <x v="8"/>
    <n v="0.59733333333333327"/>
    <x v="0"/>
    <n v="0.90139999999999998"/>
    <n v="2.1999999999999997E-3"/>
  </r>
  <r>
    <s v="F12"/>
    <n v="0.90100000000000002"/>
    <x v="8"/>
    <n v="0.51633333333333331"/>
    <x v="0"/>
    <n v="0.79020000000000001"/>
    <n v="-3.49E-2"/>
  </r>
  <r>
    <s v="G01"/>
    <n v="0.71599999999999997"/>
    <x v="3"/>
    <n v="0.33133333333333331"/>
    <x v="8"/>
    <n v="0.53600000000000003"/>
    <n v="-0.1196"/>
  </r>
  <r>
    <s v="G02"/>
    <n v="0.80300000000000005"/>
    <x v="3"/>
    <n v="0.41833333333333339"/>
    <x v="8"/>
    <n v="0.65549999999999997"/>
    <n v="-7.980000000000001E-2"/>
  </r>
  <r>
    <s v="G03"/>
    <n v="0.81599999999999995"/>
    <x v="3"/>
    <n v="0.43133333333333329"/>
    <x v="8"/>
    <n v="0.6734"/>
    <n v="-7.3800000000000004E-2"/>
  </r>
  <r>
    <s v="G04"/>
    <n v="0.39"/>
    <x v="1"/>
    <n v="5.3333333333333566E-3"/>
    <x v="0"/>
    <n v="8.8200000000000001E-2"/>
    <n v="-0.26890000000000003"/>
  </r>
  <r>
    <s v="G05"/>
    <n v="0.38300000000000001"/>
    <x v="1"/>
    <n v="-1.6666666666666496E-3"/>
    <x v="0"/>
    <n v="7.8600000000000003E-2"/>
    <n v="-0.27210000000000001"/>
  </r>
  <r>
    <s v="G06"/>
    <n v="0.39800000000000002"/>
    <x v="1"/>
    <n v="1.3333333333333364E-2"/>
    <x v="0"/>
    <n v="9.9199999999999997E-2"/>
    <n v="-0.26519999999999999"/>
  </r>
  <r>
    <s v="G07"/>
    <n v="0.80300000000000005"/>
    <x v="7"/>
    <n v="0.41833333333333339"/>
    <x v="1"/>
    <n v="0.65549999999999997"/>
    <n v="-7.980000000000001E-2"/>
  </r>
  <r>
    <s v="G08"/>
    <n v="0.55000000000000004"/>
    <x v="7"/>
    <n v="0.16533333333333339"/>
    <x v="1"/>
    <n v="0.308"/>
    <n v="-0.1956"/>
  </r>
  <r>
    <s v="G09"/>
    <n v="0.63200000000000001"/>
    <x v="7"/>
    <n v="0.24733333333333335"/>
    <x v="1"/>
    <n v="0.42069999999999996"/>
    <n v="-0.15809999999999999"/>
  </r>
  <r>
    <s v="G10"/>
    <n v="0.79100000000000004"/>
    <x v="8"/>
    <n v="0.40633333333333338"/>
    <x v="2"/>
    <n v="0.6391"/>
    <n v="-8.5300000000000001E-2"/>
  </r>
  <r>
    <s v="G11"/>
    <n v="0.83599999999999997"/>
    <x v="8"/>
    <n v="0.45133333333333331"/>
    <x v="2"/>
    <n v="0.70090000000000008"/>
    <n v="-6.4700000000000008E-2"/>
  </r>
  <r>
    <s v="G12"/>
    <n v="0.72299999999999998"/>
    <x v="8"/>
    <n v="0.33833333333333332"/>
    <x v="2"/>
    <n v="0.54569999999999996"/>
    <n v="-0.11639999999999999"/>
  </r>
  <r>
    <s v="H04"/>
    <n v="0.38600000000000001"/>
    <x v="1"/>
    <n v="1.333333333333353E-3"/>
    <x v="2"/>
    <n v="8.2699999999999996E-2"/>
    <n v="-0.2707"/>
  </r>
  <r>
    <s v="H05"/>
    <n v="0.38600000000000001"/>
    <x v="1"/>
    <n v="1.333333333333353E-3"/>
    <x v="2"/>
    <n v="8.2699999999999996E-2"/>
    <n v="-0.2707"/>
  </r>
  <r>
    <s v="H06"/>
    <n v="0.38500000000000001"/>
    <x v="1"/>
    <n v="3.3333333333335213E-4"/>
    <x v="2"/>
    <n v="8.14E-2"/>
    <n v="-0.2712"/>
  </r>
  <r>
    <s v="H07"/>
    <n v="1.6910000000000001"/>
    <x v="2"/>
    <n v="1.3063333333333333"/>
    <x v="0"/>
    <n v="1.8753"/>
    <n v="0.32679999999999998"/>
  </r>
  <r>
    <s v="H08"/>
    <n v="1.373"/>
    <x v="2"/>
    <n v="0.98833333333333329"/>
    <x v="0"/>
    <n v="1.4384999999999999"/>
    <n v="0.1812"/>
  </r>
  <r>
    <s v="H09"/>
    <n v="1.714"/>
    <x v="2"/>
    <n v="1.3293333333333333"/>
    <x v="0"/>
    <n v="1.9068999999999998"/>
    <n v="0.33740000000000003"/>
  </r>
  <r>
    <s v="H10"/>
    <n v="0.69799999999999995"/>
    <x v="8"/>
    <n v="0.3133333333333333"/>
    <x v="1"/>
    <n v="0.51130000000000009"/>
    <n v="-0.1278"/>
  </r>
  <r>
    <s v="H11"/>
    <n v="0.64100000000000001"/>
    <x v="8"/>
    <n v="0.25633333333333336"/>
    <x v="1"/>
    <n v="0.433"/>
    <n v="-0.15389999999999998"/>
  </r>
  <r>
    <s v="H12"/>
    <n v="0.59699999999999998"/>
    <x v="8"/>
    <n v="0.21233333333333332"/>
    <x v="1"/>
    <n v="0.37259999999999999"/>
    <n v="-0.17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B01"/>
    <n v="0.41099999999999998"/>
    <s v="BSA"/>
    <n v="2.633333333333332E-2"/>
    <x v="0"/>
  </r>
  <r>
    <s v="B02"/>
    <n v="0.40899999999999997"/>
    <s v="BSA"/>
    <n v="2.4333333333333318E-2"/>
    <x v="0"/>
  </r>
  <r>
    <s v="B03"/>
    <n v="0.41599999999999998"/>
    <s v="BSA"/>
    <n v="3.1333333333333324E-2"/>
    <x v="0"/>
  </r>
  <r>
    <s v="C01"/>
    <n v="0.45200000000000001"/>
    <s v="BSA"/>
    <n v="6.7333333333333356E-2"/>
    <x v="1"/>
  </r>
  <r>
    <s v="C02"/>
    <n v="0.47099999999999997"/>
    <s v="BSA"/>
    <n v="8.6333333333333317E-2"/>
    <x v="1"/>
  </r>
  <r>
    <s v="C03"/>
    <n v="0.47399999999999998"/>
    <s v="BSA"/>
    <n v="8.933333333333332E-2"/>
    <x v="1"/>
  </r>
  <r>
    <s v="D01"/>
    <n v="0.51400000000000001"/>
    <s v="BSA"/>
    <n v="0.12933333333333336"/>
    <x v="2"/>
  </r>
  <r>
    <s v="D02"/>
    <n v="0.53600000000000003"/>
    <s v="BSA"/>
    <n v="0.15133333333333338"/>
    <x v="2"/>
  </r>
  <r>
    <s v="D03"/>
    <n v="0.54300000000000004"/>
    <s v="BSA"/>
    <n v="0.15833333333333338"/>
    <x v="2"/>
  </r>
  <r>
    <s v="E01"/>
    <n v="0.57499999999999996"/>
    <s v="BSA"/>
    <n v="0.1903333333333333"/>
    <x v="3"/>
  </r>
  <r>
    <s v="E02"/>
    <n v="0.66900000000000004"/>
    <s v="BSA"/>
    <n v="0.28433333333333338"/>
    <x v="3"/>
  </r>
  <r>
    <s v="E03"/>
    <n v="0.622"/>
    <s v="BSA"/>
    <n v="0.23733333333333334"/>
    <x v="3"/>
  </r>
  <r>
    <s v="F01"/>
    <n v="0.61399999999999999"/>
    <s v="BSA"/>
    <n v="0.22933333333333333"/>
    <x v="4"/>
  </r>
  <r>
    <s v="F02"/>
    <n v="0.71499999999999997"/>
    <s v="BSA"/>
    <n v="0.33033333333333331"/>
    <x v="4"/>
  </r>
  <r>
    <s v="F03"/>
    <n v="0.69299999999999995"/>
    <s v="BSA"/>
    <n v="0.30833333333333329"/>
    <x v="4"/>
  </r>
  <r>
    <s v="G01"/>
    <n v="0.71599999999999997"/>
    <s v="BSA"/>
    <n v="0.33133333333333331"/>
    <x v="5"/>
  </r>
  <r>
    <s v="G02"/>
    <n v="0.80300000000000005"/>
    <s v="BSA"/>
    <n v="0.41833333333333339"/>
    <x v="5"/>
  </r>
  <r>
    <s v="G03"/>
    <n v="0.81599999999999995"/>
    <s v="BSA"/>
    <n v="0.43133333333333329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04"/>
    <n v="2.06"/>
    <x v="0"/>
    <n v="1.6753333333333333"/>
    <x v="0"/>
    <n v="2.3822000000000001"/>
    <n v="0.49580000000000002"/>
  </r>
  <r>
    <s v="A05"/>
    <n v="2.226"/>
    <x v="0"/>
    <n v="1.8413333333333333"/>
    <x v="0"/>
    <n v="2.6101999999999999"/>
    <n v="0.57179999999999997"/>
  </r>
  <r>
    <s v="A06"/>
    <n v="1.8919999999999999"/>
    <x v="0"/>
    <n v="1.5073333333333332"/>
    <x v="0"/>
    <n v="2.1513999999999998"/>
    <n v="0.41889999999999999"/>
  </r>
  <r>
    <s v="A07"/>
    <n v="0.40400000000000003"/>
    <x v="1"/>
    <n v="1.9333333333333369E-2"/>
    <x v="1"/>
    <n v="0.1075"/>
    <n v="-0.26250000000000001"/>
  </r>
  <r>
    <s v="A08"/>
    <n v="0.38800000000000001"/>
    <x v="1"/>
    <n v="3.3333333333333548E-3"/>
    <x v="1"/>
    <n v="8.5499999999999993E-2"/>
    <n v="-0.26979999999999998"/>
  </r>
  <r>
    <s v="A09"/>
    <n v="0.378"/>
    <x v="1"/>
    <n v="-6.6666666666666541E-3"/>
    <x v="1"/>
    <n v="7.17E-2"/>
    <n v="-0.27440000000000003"/>
  </r>
  <r>
    <s v="A10"/>
    <n v="1.014"/>
    <x v="2"/>
    <n v="0.6293333333333333"/>
    <x v="2"/>
    <n v="0.94540000000000002"/>
    <n v="1.6800000000000002E-2"/>
  </r>
  <r>
    <s v="A11"/>
    <n v="1.087"/>
    <x v="2"/>
    <n v="0.70233333333333325"/>
    <x v="2"/>
    <n v="1.0457000000000001"/>
    <n v="5.0299999999999997E-2"/>
  </r>
  <r>
    <s v="A12"/>
    <n v="1.103"/>
    <x v="2"/>
    <n v="0.71833333333333327"/>
    <x v="2"/>
    <n v="1.0676000000000001"/>
    <n v="5.7599999999999998E-2"/>
  </r>
  <r>
    <s v="B01"/>
    <n v="0.41099999999999998"/>
    <x v="3"/>
    <n v="2.633333333333332E-2"/>
    <x v="3"/>
    <n v="0.11710000000000001"/>
    <n v="-0.25919999999999999"/>
  </r>
  <r>
    <s v="B02"/>
    <n v="0.40899999999999997"/>
    <x v="3"/>
    <n v="2.4333333333333318E-2"/>
    <x v="3"/>
    <n v="0.1143"/>
    <n v="-0.26019999999999999"/>
  </r>
  <r>
    <s v="B03"/>
    <n v="0.41599999999999998"/>
    <x v="3"/>
    <n v="3.1333333333333324E-2"/>
    <x v="3"/>
    <n v="0.12390000000000001"/>
    <n v="-0.25700000000000001"/>
  </r>
  <r>
    <s v="B04"/>
    <n v="1.262"/>
    <x v="0"/>
    <n v="0.8773333333333333"/>
    <x v="2"/>
    <n v="1.286"/>
    <n v="0.13040000000000002"/>
  </r>
  <r>
    <s v="B05"/>
    <n v="1.286"/>
    <x v="0"/>
    <n v="0.90133333333333332"/>
    <x v="2"/>
    <n v="1.319"/>
    <n v="0.1414"/>
  </r>
  <r>
    <s v="B06"/>
    <n v="1.212"/>
    <x v="0"/>
    <n v="0.82733333333333325"/>
    <x v="2"/>
    <n v="1.2174"/>
    <n v="0.1075"/>
  </r>
  <r>
    <s v="B07"/>
    <n v="0.47499999999999998"/>
    <x v="4"/>
    <n v="9.0333333333333321E-2"/>
    <x v="0"/>
    <n v="0.20499999999999999"/>
    <n v="-0.22989999999999999"/>
  </r>
  <r>
    <s v="B08"/>
    <n v="0.41399999999999998"/>
    <x v="4"/>
    <n v="2.9333333333333322E-2"/>
    <x v="0"/>
    <n v="0.1212"/>
    <n v="-0.25790000000000002"/>
  </r>
  <r>
    <s v="B09"/>
    <n v="0.41499999999999998"/>
    <x v="4"/>
    <n v="3.0333333333333323E-2"/>
    <x v="0"/>
    <n v="0.1226"/>
    <n v="-0.25739999999999996"/>
  </r>
  <r>
    <s v="B10"/>
    <n v="0.58299999999999996"/>
    <x v="2"/>
    <n v="0.19833333333333331"/>
    <x v="1"/>
    <n v="0.3533"/>
    <n v="-0.18049999999999999"/>
  </r>
  <r>
    <s v="B11"/>
    <n v="0.61699999999999999"/>
    <x v="2"/>
    <n v="0.23233333333333334"/>
    <x v="1"/>
    <n v="0.4"/>
    <n v="-0.16489999999999999"/>
  </r>
  <r>
    <s v="B12"/>
    <n v="0.56499999999999995"/>
    <x v="2"/>
    <n v="0.18033333333333329"/>
    <x v="1"/>
    <n v="0.3286"/>
    <n v="-0.18870000000000001"/>
  </r>
  <r>
    <s v="C01"/>
    <n v="0.45200000000000001"/>
    <x v="3"/>
    <n v="6.7333333333333356E-2"/>
    <x v="4"/>
    <n v="0.1734"/>
    <n v="-0.24049999999999999"/>
  </r>
  <r>
    <s v="C02"/>
    <n v="0.47099999999999997"/>
    <x v="3"/>
    <n v="8.6333333333333317E-2"/>
    <x v="4"/>
    <n v="0.19950000000000001"/>
    <n v="-0.23180000000000001"/>
  </r>
  <r>
    <s v="C03"/>
    <n v="0.47399999999999998"/>
    <x v="3"/>
    <n v="8.933333333333332E-2"/>
    <x v="4"/>
    <n v="0.2036"/>
    <n v="-0.23039999999999999"/>
  </r>
  <r>
    <s v="C04"/>
    <n v="0.57999999999999996"/>
    <x v="0"/>
    <n v="0.1953333333333333"/>
    <x v="1"/>
    <n v="0.34920000000000001"/>
    <n v="-0.18190000000000001"/>
  </r>
  <r>
    <s v="C05"/>
    <n v="0.56799999999999995"/>
    <x v="0"/>
    <n v="0.18333333333333329"/>
    <x v="1"/>
    <n v="0.3327"/>
    <n v="-0.18740000000000001"/>
  </r>
  <r>
    <s v="C06"/>
    <n v="0.57799999999999996"/>
    <x v="0"/>
    <n v="0.1933333333333333"/>
    <x v="1"/>
    <n v="0.34649999999999997"/>
    <n v="-0.18280000000000002"/>
  </r>
  <r>
    <s v="C07"/>
    <n v="0.40100000000000002"/>
    <x v="4"/>
    <n v="1.6333333333333366E-2"/>
    <x v="2"/>
    <n v="0.10329999999999999"/>
    <n v="-0.26379999999999998"/>
  </r>
  <r>
    <s v="C08"/>
    <n v="0.39900000000000002"/>
    <x v="4"/>
    <n v="1.4333333333333365E-2"/>
    <x v="2"/>
    <n v="0.10059999999999999"/>
    <n v="-0.26469999999999999"/>
  </r>
  <r>
    <s v="C09"/>
    <n v="0.377"/>
    <x v="4"/>
    <n v="-7.666666666666655E-3"/>
    <x v="2"/>
    <n v="7.039999999999999E-2"/>
    <n v="-0.27480000000000004"/>
  </r>
  <r>
    <s v="C10"/>
    <n v="1.089"/>
    <x v="5"/>
    <n v="0.70433333333333326"/>
    <x v="0"/>
    <n v="1.0484"/>
    <n v="5.1200000000000002E-2"/>
  </r>
  <r>
    <s v="C11"/>
    <n v="1.0580000000000001"/>
    <x v="5"/>
    <n v="0.67333333333333334"/>
    <x v="0"/>
    <n v="1.0058"/>
    <n v="3.6999999999999998E-2"/>
  </r>
  <r>
    <s v="C12"/>
    <n v="1.0780000000000001"/>
    <x v="5"/>
    <n v="0.69333333333333336"/>
    <x v="0"/>
    <n v="1.0333000000000001"/>
    <n v="4.6200000000000005E-2"/>
  </r>
  <r>
    <s v="D01"/>
    <n v="0.51400000000000001"/>
    <x v="3"/>
    <n v="0.12933333333333336"/>
    <x v="5"/>
    <n v="0.2586"/>
    <n v="-0.21210000000000001"/>
  </r>
  <r>
    <s v="D02"/>
    <n v="0.53600000000000003"/>
    <x v="3"/>
    <n v="0.15133333333333338"/>
    <x v="5"/>
    <n v="0.2888"/>
    <n v="-0.20200000000000001"/>
  </r>
  <r>
    <s v="D03"/>
    <n v="0.54300000000000004"/>
    <x v="3"/>
    <n v="0.15833333333333338"/>
    <x v="5"/>
    <n v="0.2984"/>
    <n v="-0.1988"/>
  </r>
  <r>
    <s v="D04"/>
    <n v="1.6739999999999999"/>
    <x v="6"/>
    <n v="1.2893333333333332"/>
    <x v="0"/>
    <n v="1.8519999999999999"/>
    <n v="0.31900000000000001"/>
  </r>
  <r>
    <s v="D05"/>
    <n v="1.64"/>
    <x v="6"/>
    <n v="1.2553333333333332"/>
    <x v="0"/>
    <n v="1.8053000000000001"/>
    <n v="0.30349999999999999"/>
  </r>
  <r>
    <s v="D06"/>
    <n v="1.976"/>
    <x v="6"/>
    <n v="1.5913333333333333"/>
    <x v="0"/>
    <n v="2.2667999999999999"/>
    <n v="0.45730000000000004"/>
  </r>
  <r>
    <s v="D07"/>
    <n v="0.39500000000000002"/>
    <x v="4"/>
    <n v="1.0333333333333361E-2"/>
    <x v="1"/>
    <n v="9.509999999999999E-2"/>
    <n v="-0.2666"/>
  </r>
  <r>
    <s v="D08"/>
    <n v="0.39500000000000002"/>
    <x v="4"/>
    <n v="1.0333333333333361E-2"/>
    <x v="1"/>
    <n v="9.509999999999999E-2"/>
    <n v="-0.2666"/>
  </r>
  <r>
    <s v="D09"/>
    <n v="0.38400000000000001"/>
    <x v="4"/>
    <n v="-6.6666666666664876E-4"/>
    <x v="1"/>
    <n v="0.08"/>
    <n v="-0.27160000000000001"/>
  </r>
  <r>
    <s v="D10"/>
    <n v="0.80100000000000005"/>
    <x v="5"/>
    <n v="0.41633333333333339"/>
    <x v="2"/>
    <n v="0.65279999999999994"/>
    <n v="-8.0700000000000008E-2"/>
  </r>
  <r>
    <s v="D11"/>
    <n v="0.77200000000000002"/>
    <x v="5"/>
    <n v="0.38733333333333336"/>
    <x v="2"/>
    <n v="0.61299999999999999"/>
    <n v="-9.4E-2"/>
  </r>
  <r>
    <s v="D12"/>
    <n v="0.76400000000000001"/>
    <x v="5"/>
    <n v="0.37933333333333336"/>
    <x v="2"/>
    <n v="0.60199999999999998"/>
    <n v="-9.7599999999999992E-2"/>
  </r>
  <r>
    <s v="E01"/>
    <n v="0.57499999999999996"/>
    <x v="3"/>
    <n v="0.1903333333333333"/>
    <x v="6"/>
    <n v="0.34239999999999998"/>
    <n v="-0.1842"/>
  </r>
  <r>
    <s v="E02"/>
    <n v="0.66900000000000004"/>
    <x v="3"/>
    <n v="0.28433333333333338"/>
    <x v="6"/>
    <n v="0.47149999999999997"/>
    <n v="-0.1411"/>
  </r>
  <r>
    <s v="E03"/>
    <n v="0.622"/>
    <x v="3"/>
    <n v="0.23733333333333334"/>
    <x v="6"/>
    <n v="0.40689999999999998"/>
    <n v="-0.16259999999999999"/>
  </r>
  <r>
    <s v="E04"/>
    <n v="0.93400000000000005"/>
    <x v="6"/>
    <n v="0.54933333333333345"/>
    <x v="2"/>
    <n v="0.83550000000000002"/>
    <n v="-1.9800000000000002E-2"/>
  </r>
  <r>
    <s v="E05"/>
    <n v="0.96"/>
    <x v="6"/>
    <n v="0.57533333333333325"/>
    <x v="2"/>
    <n v="0.87119999999999997"/>
    <n v="-7.9000000000000008E-3"/>
  </r>
  <r>
    <s v="E06"/>
    <n v="0.98399999999999999"/>
    <x v="6"/>
    <n v="0.59933333333333327"/>
    <x v="2"/>
    <n v="0.9042"/>
    <n v="3.0999999999999999E-3"/>
  </r>
  <r>
    <s v="E07"/>
    <n v="1.74"/>
    <x v="7"/>
    <n v="1.3553333333333333"/>
    <x v="0"/>
    <n v="1.9425999999999999"/>
    <n v="0.3493"/>
  </r>
  <r>
    <s v="E08"/>
    <n v="1.198"/>
    <x v="7"/>
    <n v="0.81333333333333324"/>
    <x v="0"/>
    <n v="1.1980999999999999"/>
    <n v="0.1011"/>
  </r>
  <r>
    <s v="E09"/>
    <n v="1.595"/>
    <x v="7"/>
    <n v="1.2103333333333333"/>
    <x v="0"/>
    <n v="1.7434999999999998"/>
    <n v="0.28290000000000004"/>
  </r>
  <r>
    <s v="E10"/>
    <n v="0.46"/>
    <x v="5"/>
    <n v="7.5333333333333363E-2"/>
    <x v="1"/>
    <n v="0.18440000000000001"/>
    <n v="-0.23679999999999998"/>
  </r>
  <r>
    <s v="E12"/>
    <n v="0.58599999999999997"/>
    <x v="5"/>
    <n v="0.20133333333333331"/>
    <x v="1"/>
    <n v="0.35750000000000004"/>
    <n v="-0.17909999999999998"/>
  </r>
  <r>
    <s v="F01"/>
    <n v="0.61399999999999999"/>
    <x v="3"/>
    <n v="0.22933333333333333"/>
    <x v="7"/>
    <n v="0.39590000000000003"/>
    <n v="-0.1663"/>
  </r>
  <r>
    <s v="F02"/>
    <n v="0.71499999999999997"/>
    <x v="3"/>
    <n v="0.33033333333333331"/>
    <x v="7"/>
    <n v="0.53470000000000006"/>
    <n v="-0.12010000000000001"/>
  </r>
  <r>
    <s v="F03"/>
    <n v="0.69299999999999995"/>
    <x v="3"/>
    <n v="0.30833333333333329"/>
    <x v="7"/>
    <n v="0.50439999999999996"/>
    <n v="-0.13009999999999999"/>
  </r>
  <r>
    <s v="F04"/>
    <n v="0.48199999999999998"/>
    <x v="6"/>
    <n v="9.7333333333333327E-2"/>
    <x v="1"/>
    <n v="0.21459999999999999"/>
    <n v="-0.22669999999999998"/>
  </r>
  <r>
    <s v="F05"/>
    <n v="0.46800000000000003"/>
    <x v="6"/>
    <n v="8.333333333333337E-2"/>
    <x v="1"/>
    <n v="0.19539999999999999"/>
    <n v="-0.23319999999999999"/>
  </r>
  <r>
    <s v="F06"/>
    <n v="0.47799999999999998"/>
    <x v="6"/>
    <n v="9.3333333333333324E-2"/>
    <x v="1"/>
    <n v="0.20910000000000001"/>
    <n v="-0.2286"/>
  </r>
  <r>
    <s v="F07"/>
    <n v="1.234"/>
    <x v="7"/>
    <n v="0.84933333333333327"/>
    <x v="2"/>
    <n v="1.2476"/>
    <n v="0.1176"/>
  </r>
  <r>
    <s v="F08"/>
    <n v="0.86499999999999999"/>
    <x v="7"/>
    <n v="0.48033333333333333"/>
    <x v="2"/>
    <n v="0.74070000000000003"/>
    <n v="-5.1400000000000001E-2"/>
  </r>
  <r>
    <s v="F09"/>
    <n v="1.014"/>
    <x v="7"/>
    <n v="0.6293333333333333"/>
    <x v="2"/>
    <n v="0.94540000000000002"/>
    <n v="1.6800000000000002E-2"/>
  </r>
  <r>
    <s v="F10"/>
    <n v="0.96799999999999997"/>
    <x v="8"/>
    <n v="0.58333333333333326"/>
    <x v="0"/>
    <n v="0.88219999999999987"/>
    <n v="-4.2000000000000006E-3"/>
  </r>
  <r>
    <s v="F11"/>
    <n v="0.98199999999999998"/>
    <x v="8"/>
    <n v="0.59733333333333327"/>
    <x v="0"/>
    <n v="0.90139999999999998"/>
    <n v="2.1999999999999997E-3"/>
  </r>
  <r>
    <s v="F12"/>
    <n v="0.90100000000000002"/>
    <x v="8"/>
    <n v="0.51633333333333331"/>
    <x v="0"/>
    <n v="0.79020000000000001"/>
    <n v="-3.49E-2"/>
  </r>
  <r>
    <s v="G01"/>
    <n v="0.71599999999999997"/>
    <x v="3"/>
    <n v="0.33133333333333331"/>
    <x v="8"/>
    <n v="0.53600000000000003"/>
    <n v="-0.1196"/>
  </r>
  <r>
    <s v="G02"/>
    <n v="0.80300000000000005"/>
    <x v="3"/>
    <n v="0.41833333333333339"/>
    <x v="8"/>
    <n v="0.65549999999999997"/>
    <n v="-7.980000000000001E-2"/>
  </r>
  <r>
    <s v="G03"/>
    <n v="0.81599999999999995"/>
    <x v="3"/>
    <n v="0.43133333333333329"/>
    <x v="8"/>
    <n v="0.6734"/>
    <n v="-7.3800000000000004E-2"/>
  </r>
  <r>
    <s v="G04"/>
    <n v="0.39"/>
    <x v="1"/>
    <n v="5.3333333333333566E-3"/>
    <x v="0"/>
    <n v="8.8200000000000001E-2"/>
    <n v="-0.26890000000000003"/>
  </r>
  <r>
    <s v="G05"/>
    <n v="0.38300000000000001"/>
    <x v="1"/>
    <n v="-1.6666666666666496E-3"/>
    <x v="0"/>
    <n v="7.8600000000000003E-2"/>
    <n v="-0.27210000000000001"/>
  </r>
  <r>
    <s v="G06"/>
    <n v="0.39800000000000002"/>
    <x v="1"/>
    <n v="1.3333333333333364E-2"/>
    <x v="0"/>
    <n v="9.9199999999999997E-2"/>
    <n v="-0.26519999999999999"/>
  </r>
  <r>
    <s v="G07"/>
    <n v="0.80300000000000005"/>
    <x v="7"/>
    <n v="0.41833333333333339"/>
    <x v="1"/>
    <n v="0.65549999999999997"/>
    <n v="-7.980000000000001E-2"/>
  </r>
  <r>
    <s v="G08"/>
    <n v="0.55000000000000004"/>
    <x v="7"/>
    <n v="0.16533333333333339"/>
    <x v="1"/>
    <n v="0.308"/>
    <n v="-0.1956"/>
  </r>
  <r>
    <s v="G09"/>
    <n v="0.63200000000000001"/>
    <x v="7"/>
    <n v="0.24733333333333335"/>
    <x v="1"/>
    <n v="0.42069999999999996"/>
    <n v="-0.15809999999999999"/>
  </r>
  <r>
    <s v="G10"/>
    <n v="0.79100000000000004"/>
    <x v="8"/>
    <n v="0.40633333333333338"/>
    <x v="2"/>
    <n v="0.6391"/>
    <n v="-8.5300000000000001E-2"/>
  </r>
  <r>
    <s v="G11"/>
    <n v="0.83599999999999997"/>
    <x v="8"/>
    <n v="0.45133333333333331"/>
    <x v="2"/>
    <n v="0.70090000000000008"/>
    <n v="-6.4700000000000008E-2"/>
  </r>
  <r>
    <s v="G12"/>
    <n v="0.72299999999999998"/>
    <x v="8"/>
    <n v="0.33833333333333332"/>
    <x v="2"/>
    <n v="0.54569999999999996"/>
    <n v="-0.11639999999999999"/>
  </r>
  <r>
    <s v="H04"/>
    <n v="0.38600000000000001"/>
    <x v="1"/>
    <n v="1.333333333333353E-3"/>
    <x v="2"/>
    <n v="8.2699999999999996E-2"/>
    <n v="-0.2707"/>
  </r>
  <r>
    <s v="H05"/>
    <n v="0.38600000000000001"/>
    <x v="1"/>
    <n v="1.333333333333353E-3"/>
    <x v="2"/>
    <n v="8.2699999999999996E-2"/>
    <n v="-0.2707"/>
  </r>
  <r>
    <s v="H06"/>
    <n v="0.38500000000000001"/>
    <x v="1"/>
    <n v="3.3333333333335213E-4"/>
    <x v="2"/>
    <n v="8.14E-2"/>
    <n v="-0.2712"/>
  </r>
  <r>
    <s v="H07"/>
    <n v="1.6910000000000001"/>
    <x v="2"/>
    <n v="1.3063333333333333"/>
    <x v="0"/>
    <n v="1.8753"/>
    <n v="0.32679999999999998"/>
  </r>
  <r>
    <s v="H08"/>
    <n v="1.373"/>
    <x v="2"/>
    <n v="0.98833333333333329"/>
    <x v="0"/>
    <n v="1.4384999999999999"/>
    <n v="0.1812"/>
  </r>
  <r>
    <s v="H09"/>
    <n v="1.714"/>
    <x v="2"/>
    <n v="1.3293333333333333"/>
    <x v="0"/>
    <n v="1.9068999999999998"/>
    <n v="0.33740000000000003"/>
  </r>
  <r>
    <s v="H10"/>
    <n v="0.69799999999999995"/>
    <x v="8"/>
    <n v="0.3133333333333333"/>
    <x v="1"/>
    <n v="0.51130000000000009"/>
    <n v="-0.1278"/>
  </r>
  <r>
    <s v="H11"/>
    <n v="0.64100000000000001"/>
    <x v="8"/>
    <n v="0.25633333333333336"/>
    <x v="1"/>
    <n v="0.433"/>
    <n v="-0.15389999999999998"/>
  </r>
  <r>
    <s v="H12"/>
    <n v="0.59699999999999998"/>
    <x v="8"/>
    <n v="0.21233333333333332"/>
    <x v="1"/>
    <n v="0.37259999999999999"/>
    <n v="-0.17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x v="0"/>
    <s v="A1"/>
    <n v="-1.0999999999999999E-2"/>
    <x v="0"/>
    <x v="0"/>
    <x v="0"/>
  </r>
  <r>
    <x v="0"/>
    <s v="A2"/>
    <n v="-9.5000000000000001E-2"/>
    <x v="0"/>
    <x v="0"/>
    <x v="0"/>
  </r>
  <r>
    <x v="0"/>
    <s v="A3"/>
    <n v="-1.4E-2"/>
    <x v="0"/>
    <x v="0"/>
    <x v="0"/>
  </r>
  <r>
    <x v="0"/>
    <s v="A4"/>
    <n v="-0.35899999999999999"/>
    <x v="1"/>
    <x v="0"/>
    <x v="0"/>
  </r>
  <r>
    <x v="0"/>
    <s v="A5"/>
    <n v="-0.185"/>
    <x v="1"/>
    <x v="0"/>
    <x v="0"/>
  </r>
  <r>
    <x v="0"/>
    <s v="A6"/>
    <n v="-0.22800000000000001"/>
    <x v="1"/>
    <x v="0"/>
    <x v="0"/>
  </r>
  <r>
    <x v="0"/>
    <s v="B1"/>
    <n v="-7.0000000000000001E-3"/>
    <x v="0"/>
    <x v="1"/>
    <x v="0"/>
  </r>
  <r>
    <x v="0"/>
    <s v="B2"/>
    <n v="1.4E-2"/>
    <x v="0"/>
    <x v="1"/>
    <x v="1"/>
  </r>
  <r>
    <x v="0"/>
    <s v="B3"/>
    <n v="-4.1000000000000002E-2"/>
    <x v="0"/>
    <x v="1"/>
    <x v="0"/>
  </r>
  <r>
    <x v="0"/>
    <s v="B4"/>
    <n v="9.7000000000000003E-2"/>
    <x v="1"/>
    <x v="1"/>
    <x v="2"/>
  </r>
  <r>
    <x v="0"/>
    <s v="B5"/>
    <n v="4.0000000000000001E-3"/>
    <x v="1"/>
    <x v="1"/>
    <x v="3"/>
  </r>
  <r>
    <x v="0"/>
    <s v="B6"/>
    <n v="-0.13700000000000001"/>
    <x v="1"/>
    <x v="1"/>
    <x v="0"/>
  </r>
  <r>
    <x v="0"/>
    <s v="C1"/>
    <n v="-8.4000000000000005E-2"/>
    <x v="0"/>
    <x v="2"/>
    <x v="0"/>
  </r>
  <r>
    <x v="0"/>
    <s v="C2"/>
    <n v="-1.4E-2"/>
    <x v="0"/>
    <x v="2"/>
    <x v="0"/>
  </r>
  <r>
    <x v="0"/>
    <s v="C3"/>
    <n v="-0.05"/>
    <x v="0"/>
    <x v="2"/>
    <x v="0"/>
  </r>
  <r>
    <x v="0"/>
    <s v="C4"/>
    <n v="-0.01"/>
    <x v="1"/>
    <x v="2"/>
    <x v="0"/>
  </r>
  <r>
    <x v="0"/>
    <s v="C5"/>
    <n v="6.5000000000000002E-2"/>
    <x v="1"/>
    <x v="2"/>
    <x v="4"/>
  </r>
  <r>
    <x v="0"/>
    <s v="C6"/>
    <n v="3.3000000000000002E-2"/>
    <x v="1"/>
    <x v="2"/>
    <x v="5"/>
  </r>
  <r>
    <x v="0"/>
    <s v="D1"/>
    <n v="-0.11"/>
    <x v="2"/>
    <x v="0"/>
    <x v="0"/>
  </r>
  <r>
    <x v="0"/>
    <s v="D2"/>
    <n v="0.16900000000000001"/>
    <x v="2"/>
    <x v="0"/>
    <x v="6"/>
  </r>
  <r>
    <x v="0"/>
    <s v="D3"/>
    <n v="9.9000000000000005E-2"/>
    <x v="2"/>
    <x v="0"/>
    <x v="7"/>
  </r>
  <r>
    <x v="0"/>
    <s v="D4"/>
    <n v="-0.35299999999999998"/>
    <x v="3"/>
    <x v="0"/>
    <x v="0"/>
  </r>
  <r>
    <x v="0"/>
    <s v="D5"/>
    <n v="-0.14000000000000001"/>
    <x v="3"/>
    <x v="0"/>
    <x v="0"/>
  </r>
  <r>
    <x v="0"/>
    <s v="D6"/>
    <n v="-0.105"/>
    <x v="3"/>
    <x v="0"/>
    <x v="0"/>
  </r>
  <r>
    <x v="0"/>
    <s v="E1"/>
    <n v="-0.104"/>
    <x v="2"/>
    <x v="1"/>
    <x v="0"/>
  </r>
  <r>
    <x v="0"/>
    <s v="E2"/>
    <n v="-3.2000000000000001E-2"/>
    <x v="2"/>
    <x v="1"/>
    <x v="0"/>
  </r>
  <r>
    <x v="0"/>
    <s v="E3"/>
    <n v="-0.11600000000000001"/>
    <x v="2"/>
    <x v="1"/>
    <x v="0"/>
  </r>
  <r>
    <x v="0"/>
    <s v="E4"/>
    <n v="-1.2999999999999999E-2"/>
    <x v="3"/>
    <x v="1"/>
    <x v="0"/>
  </r>
  <r>
    <x v="0"/>
    <s v="E5"/>
    <n v="-6.3E-2"/>
    <x v="3"/>
    <x v="1"/>
    <x v="0"/>
  </r>
  <r>
    <x v="0"/>
    <s v="E6"/>
    <n v="3.0000000000000001E-3"/>
    <x v="3"/>
    <x v="1"/>
    <x v="8"/>
  </r>
  <r>
    <x v="0"/>
    <s v="F1"/>
    <n v="-6.0999999999999999E-2"/>
    <x v="2"/>
    <x v="2"/>
    <x v="0"/>
  </r>
  <r>
    <x v="0"/>
    <s v="F2"/>
    <n v="-0.09"/>
    <x v="2"/>
    <x v="2"/>
    <x v="0"/>
  </r>
  <r>
    <x v="0"/>
    <s v="F3"/>
    <n v="-1.7000000000000001E-2"/>
    <x v="2"/>
    <x v="2"/>
    <x v="0"/>
  </r>
  <r>
    <x v="0"/>
    <s v="F4"/>
    <n v="9.4E-2"/>
    <x v="3"/>
    <x v="2"/>
    <x v="9"/>
  </r>
  <r>
    <x v="0"/>
    <s v="F5"/>
    <n v="-5.3999999999999999E-2"/>
    <x v="3"/>
    <x v="2"/>
    <x v="0"/>
  </r>
  <r>
    <x v="0"/>
    <s v="F6"/>
    <n v="1E-3"/>
    <x v="3"/>
    <x v="2"/>
    <x v="10"/>
  </r>
  <r>
    <x v="0"/>
    <s v="G4"/>
    <n v="-0.11899999999999999"/>
    <x v="4"/>
    <x v="3"/>
    <x v="11"/>
  </r>
  <r>
    <x v="0"/>
    <s v="G5"/>
    <n v="4.2999999999999997E-2"/>
    <x v="4"/>
    <x v="3"/>
    <x v="11"/>
  </r>
  <r>
    <x v="0"/>
    <s v="G6"/>
    <n v="7.4999999999999997E-2"/>
    <x v="4"/>
    <x v="3"/>
    <x v="11"/>
  </r>
  <r>
    <x v="1"/>
    <s v="A1"/>
    <n v="-0.45300000000000001"/>
    <x v="0"/>
    <x v="0"/>
    <x v="0"/>
  </r>
  <r>
    <x v="1"/>
    <s v="A2"/>
    <n v="-0.45600000000000002"/>
    <x v="0"/>
    <x v="0"/>
    <x v="0"/>
  </r>
  <r>
    <x v="1"/>
    <s v="A3"/>
    <n v="-0.4"/>
    <x v="0"/>
    <x v="0"/>
    <x v="0"/>
  </r>
  <r>
    <x v="1"/>
    <s v="A4"/>
    <n v="-0.88100000000000001"/>
    <x v="1"/>
    <x v="0"/>
    <x v="0"/>
  </r>
  <r>
    <x v="1"/>
    <s v="A5"/>
    <n v="-0.81899999999999995"/>
    <x v="1"/>
    <x v="0"/>
    <x v="0"/>
  </r>
  <r>
    <x v="1"/>
    <s v="A6"/>
    <n v="-0.876"/>
    <x v="1"/>
    <x v="0"/>
    <x v="0"/>
  </r>
  <r>
    <x v="1"/>
    <s v="B1"/>
    <n v="-0.26300000000000001"/>
    <x v="0"/>
    <x v="1"/>
    <x v="0"/>
  </r>
  <r>
    <x v="1"/>
    <s v="B2"/>
    <n v="-0.182"/>
    <x v="0"/>
    <x v="1"/>
    <x v="0"/>
  </r>
  <r>
    <x v="1"/>
    <s v="B3"/>
    <n v="-0.17299999999999999"/>
    <x v="0"/>
    <x v="1"/>
    <x v="0"/>
  </r>
  <r>
    <x v="1"/>
    <s v="B4"/>
    <n v="-0.3"/>
    <x v="1"/>
    <x v="1"/>
    <x v="0"/>
  </r>
  <r>
    <x v="1"/>
    <s v="B5"/>
    <n v="-0.27400000000000002"/>
    <x v="1"/>
    <x v="1"/>
    <x v="0"/>
  </r>
  <r>
    <x v="1"/>
    <s v="B6"/>
    <n v="-0.60199999999999998"/>
    <x v="1"/>
    <x v="1"/>
    <x v="0"/>
  </r>
  <r>
    <x v="1"/>
    <s v="C1"/>
    <n v="-0.35199999999999998"/>
    <x v="0"/>
    <x v="2"/>
    <x v="0"/>
  </r>
  <r>
    <x v="1"/>
    <s v="C2"/>
    <n v="-0.33200000000000002"/>
    <x v="0"/>
    <x v="2"/>
    <x v="0"/>
  </r>
  <r>
    <x v="1"/>
    <s v="C3"/>
    <n v="-0.29099999999999998"/>
    <x v="0"/>
    <x v="2"/>
    <x v="0"/>
  </r>
  <r>
    <x v="1"/>
    <s v="C4"/>
    <n v="-0.217"/>
    <x v="1"/>
    <x v="2"/>
    <x v="0"/>
  </r>
  <r>
    <x v="1"/>
    <s v="C5"/>
    <n v="-0.19800000000000001"/>
    <x v="1"/>
    <x v="2"/>
    <x v="0"/>
  </r>
  <r>
    <x v="1"/>
    <s v="C6"/>
    <n v="-0.34899999999999998"/>
    <x v="1"/>
    <x v="2"/>
    <x v="0"/>
  </r>
  <r>
    <x v="1"/>
    <s v="D1"/>
    <n v="-0.56699999999999995"/>
    <x v="2"/>
    <x v="0"/>
    <x v="0"/>
  </r>
  <r>
    <x v="1"/>
    <s v="D2"/>
    <n v="-5.6000000000000001E-2"/>
    <x v="2"/>
    <x v="0"/>
    <x v="0"/>
  </r>
  <r>
    <x v="1"/>
    <s v="D3"/>
    <n v="-0.11799999999999999"/>
    <x v="2"/>
    <x v="0"/>
    <x v="0"/>
  </r>
  <r>
    <x v="1"/>
    <s v="D4"/>
    <n v="-0.92400000000000004"/>
    <x v="3"/>
    <x v="0"/>
    <x v="0"/>
  </r>
  <r>
    <x v="1"/>
    <s v="D5"/>
    <n v="-0.70799999999999996"/>
    <x v="3"/>
    <x v="0"/>
    <x v="0"/>
  </r>
  <r>
    <x v="1"/>
    <s v="D6"/>
    <n v="-0.68400000000000005"/>
    <x v="3"/>
    <x v="0"/>
    <x v="0"/>
  </r>
  <r>
    <x v="1"/>
    <s v="E1"/>
    <n v="-0.32200000000000001"/>
    <x v="2"/>
    <x v="1"/>
    <x v="0"/>
  </r>
  <r>
    <x v="1"/>
    <s v="E2"/>
    <n v="-0.17199999999999999"/>
    <x v="2"/>
    <x v="1"/>
    <x v="0"/>
  </r>
  <r>
    <x v="1"/>
    <s v="E3"/>
    <n v="-0.22800000000000001"/>
    <x v="2"/>
    <x v="1"/>
    <x v="0"/>
  </r>
  <r>
    <x v="1"/>
    <s v="E4"/>
    <n v="-7.2999999999999995E-2"/>
    <x v="3"/>
    <x v="1"/>
    <x v="0"/>
  </r>
  <r>
    <x v="1"/>
    <s v="E5"/>
    <n v="-3.9E-2"/>
    <x v="3"/>
    <x v="1"/>
    <x v="0"/>
  </r>
  <r>
    <x v="1"/>
    <s v="E6"/>
    <n v="-0.14899999999999999"/>
    <x v="3"/>
    <x v="1"/>
    <x v="0"/>
  </r>
  <r>
    <x v="1"/>
    <s v="F1"/>
    <n v="-0.224"/>
    <x v="2"/>
    <x v="2"/>
    <x v="0"/>
  </r>
  <r>
    <x v="1"/>
    <s v="F2"/>
    <n v="-0.19700000000000001"/>
    <x v="2"/>
    <x v="2"/>
    <x v="0"/>
  </r>
  <r>
    <x v="1"/>
    <s v="F3"/>
    <n v="-0.13200000000000001"/>
    <x v="2"/>
    <x v="2"/>
    <x v="0"/>
  </r>
  <r>
    <x v="1"/>
    <s v="F4"/>
    <n v="-4.2000000000000003E-2"/>
    <x v="3"/>
    <x v="2"/>
    <x v="0"/>
  </r>
  <r>
    <x v="1"/>
    <s v="F5"/>
    <n v="-0.13"/>
    <x v="3"/>
    <x v="2"/>
    <x v="0"/>
  </r>
  <r>
    <x v="1"/>
    <s v="F6"/>
    <n v="-0.13100000000000001"/>
    <x v="3"/>
    <x v="2"/>
    <x v="0"/>
  </r>
  <r>
    <x v="1"/>
    <s v="G4"/>
    <n v="-6.9000000000000006E-2"/>
    <x v="4"/>
    <x v="3"/>
    <x v="11"/>
  </r>
  <r>
    <x v="1"/>
    <s v="G5"/>
    <n v="2E-3"/>
    <x v="4"/>
    <x v="3"/>
    <x v="11"/>
  </r>
  <r>
    <x v="1"/>
    <s v="G6"/>
    <n v="6.6000000000000003E-2"/>
    <x v="4"/>
    <x v="3"/>
    <x v="11"/>
  </r>
  <r>
    <x v="2"/>
    <s v="A1"/>
    <n v="-0.59"/>
    <x v="0"/>
    <x v="0"/>
    <x v="0"/>
  </r>
  <r>
    <x v="2"/>
    <s v="A2"/>
    <n v="-0.60399999999999998"/>
    <x v="0"/>
    <x v="0"/>
    <x v="0"/>
  </r>
  <r>
    <x v="2"/>
    <s v="A3"/>
    <n v="-0.53900000000000003"/>
    <x v="0"/>
    <x v="0"/>
    <x v="0"/>
  </r>
  <r>
    <x v="2"/>
    <s v="A4"/>
    <n v="-1.071"/>
    <x v="1"/>
    <x v="0"/>
    <x v="0"/>
  </r>
  <r>
    <x v="2"/>
    <s v="A5"/>
    <n v="-1.0129999999999999"/>
    <x v="1"/>
    <x v="0"/>
    <x v="0"/>
  </r>
  <r>
    <x v="2"/>
    <s v="A6"/>
    <n v="-1.07"/>
    <x v="1"/>
    <x v="0"/>
    <x v="0"/>
  </r>
  <r>
    <x v="2"/>
    <s v="B1"/>
    <n v="-0.192"/>
    <x v="0"/>
    <x v="1"/>
    <x v="0"/>
  </r>
  <r>
    <x v="2"/>
    <s v="B2"/>
    <n v="-0.12"/>
    <x v="0"/>
    <x v="1"/>
    <x v="0"/>
  </r>
  <r>
    <x v="2"/>
    <s v="B3"/>
    <n v="2.7E-2"/>
    <x v="0"/>
    <x v="1"/>
    <x v="12"/>
  </r>
  <r>
    <x v="2"/>
    <s v="B4"/>
    <n v="-0.45500000000000002"/>
    <x v="1"/>
    <x v="1"/>
    <x v="0"/>
  </r>
  <r>
    <x v="2"/>
    <s v="B5"/>
    <n v="-0.38900000000000001"/>
    <x v="1"/>
    <x v="1"/>
    <x v="0"/>
  </r>
  <r>
    <x v="2"/>
    <s v="B6"/>
    <n v="-0.77100000000000002"/>
    <x v="1"/>
    <x v="1"/>
    <x v="0"/>
  </r>
  <r>
    <x v="2"/>
    <s v="C1"/>
    <n v="-7.0000000000000007E-2"/>
    <x v="0"/>
    <x v="2"/>
    <x v="0"/>
  </r>
  <r>
    <x v="2"/>
    <s v="C2"/>
    <n v="-6.7000000000000004E-2"/>
    <x v="0"/>
    <x v="2"/>
    <x v="0"/>
  </r>
  <r>
    <x v="2"/>
    <s v="C3"/>
    <n v="5.8999999999999997E-2"/>
    <x v="0"/>
    <x v="2"/>
    <x v="13"/>
  </r>
  <r>
    <x v="2"/>
    <s v="C4"/>
    <n v="0.10199999999999999"/>
    <x v="1"/>
    <x v="2"/>
    <x v="14"/>
  </r>
  <r>
    <x v="2"/>
    <s v="C5"/>
    <n v="7.5999999999999998E-2"/>
    <x v="1"/>
    <x v="2"/>
    <x v="15"/>
  </r>
  <r>
    <x v="2"/>
    <s v="C6"/>
    <n v="-8.1000000000000003E-2"/>
    <x v="1"/>
    <x v="2"/>
    <x v="0"/>
  </r>
  <r>
    <x v="2"/>
    <s v="D1"/>
    <n v="-0.58599999999999997"/>
    <x v="2"/>
    <x v="0"/>
    <x v="0"/>
  </r>
  <r>
    <x v="2"/>
    <s v="D2"/>
    <n v="-0.113"/>
    <x v="2"/>
    <x v="0"/>
    <x v="0"/>
  </r>
  <r>
    <x v="2"/>
    <s v="D3"/>
    <n v="-0.17"/>
    <x v="2"/>
    <x v="0"/>
    <x v="0"/>
  </r>
  <r>
    <x v="2"/>
    <s v="D4"/>
    <n v="-1.075"/>
    <x v="3"/>
    <x v="0"/>
    <x v="0"/>
  </r>
  <r>
    <x v="2"/>
    <s v="D5"/>
    <n v="-0.90800000000000003"/>
    <x v="3"/>
    <x v="0"/>
    <x v="0"/>
  </r>
  <r>
    <x v="2"/>
    <s v="D6"/>
    <n v="-0.90200000000000002"/>
    <x v="3"/>
    <x v="0"/>
    <x v="0"/>
  </r>
  <r>
    <x v="2"/>
    <s v="E1"/>
    <n v="-8.4000000000000005E-2"/>
    <x v="2"/>
    <x v="1"/>
    <x v="0"/>
  </r>
  <r>
    <x v="2"/>
    <s v="E2"/>
    <n v="8.1000000000000003E-2"/>
    <x v="2"/>
    <x v="1"/>
    <x v="16"/>
  </r>
  <r>
    <x v="2"/>
    <s v="E3"/>
    <n v="0.03"/>
    <x v="2"/>
    <x v="1"/>
    <x v="17"/>
  </r>
  <r>
    <x v="2"/>
    <s v="E4"/>
    <n v="-1.9E-2"/>
    <x v="3"/>
    <x v="1"/>
    <x v="0"/>
  </r>
  <r>
    <x v="2"/>
    <s v="E5"/>
    <n v="-1.0999999999999999E-2"/>
    <x v="3"/>
    <x v="1"/>
    <x v="0"/>
  </r>
  <r>
    <x v="2"/>
    <s v="E6"/>
    <n v="-6.9000000000000006E-2"/>
    <x v="3"/>
    <x v="1"/>
    <x v="0"/>
  </r>
  <r>
    <x v="2"/>
    <s v="F1"/>
    <n v="0.03"/>
    <x v="2"/>
    <x v="2"/>
    <x v="18"/>
  </r>
  <r>
    <x v="2"/>
    <s v="F2"/>
    <n v="0.11600000000000001"/>
    <x v="2"/>
    <x v="2"/>
    <x v="19"/>
  </r>
  <r>
    <x v="2"/>
    <s v="F3"/>
    <n v="8.4000000000000005E-2"/>
    <x v="2"/>
    <x v="2"/>
    <x v="20"/>
  </r>
  <r>
    <x v="2"/>
    <s v="F4"/>
    <n v="4.0000000000000001E-3"/>
    <x v="3"/>
    <x v="2"/>
    <x v="21"/>
  </r>
  <r>
    <x v="2"/>
    <s v="F5"/>
    <n v="-7.5999999999999998E-2"/>
    <x v="3"/>
    <x v="2"/>
    <x v="0"/>
  </r>
  <r>
    <x v="2"/>
    <s v="F6"/>
    <n v="-0.108"/>
    <x v="3"/>
    <x v="2"/>
    <x v="0"/>
  </r>
  <r>
    <x v="2"/>
    <s v="G4"/>
    <n v="-1.4E-2"/>
    <x v="4"/>
    <x v="3"/>
    <x v="11"/>
  </r>
  <r>
    <x v="2"/>
    <s v="G5"/>
    <n v="-2.9000000000000001E-2"/>
    <x v="4"/>
    <x v="3"/>
    <x v="11"/>
  </r>
  <r>
    <x v="2"/>
    <s v="G6"/>
    <n v="4.2000000000000003E-2"/>
    <x v="4"/>
    <x v="3"/>
    <x v="11"/>
  </r>
  <r>
    <x v="3"/>
    <s v="A1"/>
    <n v="-0.67500000000000004"/>
    <x v="0"/>
    <x v="0"/>
    <x v="0"/>
  </r>
  <r>
    <x v="3"/>
    <s v="A2"/>
    <n v="-0.69099999999999995"/>
    <x v="0"/>
    <x v="0"/>
    <x v="0"/>
  </r>
  <r>
    <x v="3"/>
    <s v="A3"/>
    <n v="-0.63800000000000001"/>
    <x v="0"/>
    <x v="0"/>
    <x v="0"/>
  </r>
  <r>
    <x v="3"/>
    <s v="A4"/>
    <n v="-1.165"/>
    <x v="1"/>
    <x v="0"/>
    <x v="0"/>
  </r>
  <r>
    <x v="3"/>
    <s v="A5"/>
    <n v="-1.123"/>
    <x v="1"/>
    <x v="0"/>
    <x v="0"/>
  </r>
  <r>
    <x v="3"/>
    <s v="A6"/>
    <n v="-1.1819999999999999"/>
    <x v="1"/>
    <x v="0"/>
    <x v="0"/>
  </r>
  <r>
    <x v="3"/>
    <s v="B1"/>
    <n v="-0.17399999999999999"/>
    <x v="0"/>
    <x v="1"/>
    <x v="0"/>
  </r>
  <r>
    <x v="3"/>
    <s v="B2"/>
    <n v="-0.114"/>
    <x v="0"/>
    <x v="1"/>
    <x v="0"/>
  </r>
  <r>
    <x v="3"/>
    <s v="B3"/>
    <n v="1.2999999999999999E-2"/>
    <x v="0"/>
    <x v="1"/>
    <x v="22"/>
  </r>
  <r>
    <x v="3"/>
    <s v="B4"/>
    <n v="-0.53100000000000003"/>
    <x v="1"/>
    <x v="1"/>
    <x v="0"/>
  </r>
  <r>
    <x v="3"/>
    <s v="B5"/>
    <n v="-0.48699999999999999"/>
    <x v="1"/>
    <x v="1"/>
    <x v="0"/>
  </r>
  <r>
    <x v="3"/>
    <s v="B6"/>
    <n v="-0.88600000000000001"/>
    <x v="1"/>
    <x v="1"/>
    <x v="0"/>
  </r>
  <r>
    <x v="3"/>
    <s v="C1"/>
    <n v="2.8000000000000001E-2"/>
    <x v="0"/>
    <x v="2"/>
    <x v="23"/>
  </r>
  <r>
    <x v="3"/>
    <s v="C2"/>
    <n v="4.3999999999999997E-2"/>
    <x v="0"/>
    <x v="2"/>
    <x v="24"/>
  </r>
  <r>
    <x v="3"/>
    <s v="C3"/>
    <n v="0.113"/>
    <x v="0"/>
    <x v="2"/>
    <x v="25"/>
  </r>
  <r>
    <x v="3"/>
    <s v="C4"/>
    <n v="0.11799999999999999"/>
    <x v="1"/>
    <x v="2"/>
    <x v="26"/>
  </r>
  <r>
    <x v="3"/>
    <s v="C5"/>
    <n v="0.122"/>
    <x v="1"/>
    <x v="2"/>
    <x v="27"/>
  </r>
  <r>
    <x v="3"/>
    <s v="C6"/>
    <n v="-2.1000000000000001E-2"/>
    <x v="1"/>
    <x v="2"/>
    <x v="0"/>
  </r>
  <r>
    <x v="3"/>
    <s v="D1"/>
    <n v="-0.55600000000000005"/>
    <x v="2"/>
    <x v="0"/>
    <x v="0"/>
  </r>
  <r>
    <x v="3"/>
    <s v="D2"/>
    <n v="-0.156"/>
    <x v="2"/>
    <x v="0"/>
    <x v="0"/>
  </r>
  <r>
    <x v="3"/>
    <s v="D3"/>
    <n v="-0.20599999999999999"/>
    <x v="2"/>
    <x v="0"/>
    <x v="0"/>
  </r>
  <r>
    <x v="3"/>
    <s v="D4"/>
    <n v="-1.177"/>
    <x v="3"/>
    <x v="0"/>
    <x v="0"/>
  </r>
  <r>
    <x v="3"/>
    <s v="D5"/>
    <n v="-1.014"/>
    <x v="3"/>
    <x v="0"/>
    <x v="0"/>
  </r>
  <r>
    <x v="3"/>
    <s v="D6"/>
    <n v="-1.0069999999999999"/>
    <x v="3"/>
    <x v="0"/>
    <x v="0"/>
  </r>
  <r>
    <x v="3"/>
    <s v="E1"/>
    <n v="-6.3E-2"/>
    <x v="2"/>
    <x v="1"/>
    <x v="0"/>
  </r>
  <r>
    <x v="3"/>
    <s v="E2"/>
    <n v="8.5000000000000006E-2"/>
    <x v="2"/>
    <x v="1"/>
    <x v="28"/>
  </r>
  <r>
    <x v="3"/>
    <s v="E3"/>
    <n v="0.03"/>
    <x v="2"/>
    <x v="1"/>
    <x v="17"/>
  </r>
  <r>
    <x v="3"/>
    <s v="E4"/>
    <n v="-8.4000000000000005E-2"/>
    <x v="3"/>
    <x v="1"/>
    <x v="0"/>
  </r>
  <r>
    <x v="3"/>
    <s v="E5"/>
    <n v="-5.5E-2"/>
    <x v="3"/>
    <x v="1"/>
    <x v="0"/>
  </r>
  <r>
    <x v="3"/>
    <s v="E6"/>
    <n v="-0.13600000000000001"/>
    <x v="3"/>
    <x v="1"/>
    <x v="0"/>
  </r>
  <r>
    <x v="3"/>
    <s v="F1"/>
    <n v="7.1999999999999995E-2"/>
    <x v="2"/>
    <x v="2"/>
    <x v="29"/>
  </r>
  <r>
    <x v="3"/>
    <s v="F2"/>
    <n v="0.16900000000000001"/>
    <x v="2"/>
    <x v="2"/>
    <x v="30"/>
  </r>
  <r>
    <x v="3"/>
    <s v="F3"/>
    <n v="0.153"/>
    <x v="2"/>
    <x v="2"/>
    <x v="31"/>
  </r>
  <r>
    <x v="3"/>
    <s v="F4"/>
    <n v="8.3000000000000004E-2"/>
    <x v="3"/>
    <x v="2"/>
    <x v="32"/>
  </r>
  <r>
    <x v="3"/>
    <s v="F5"/>
    <n v="-6.0000000000000001E-3"/>
    <x v="3"/>
    <x v="2"/>
    <x v="0"/>
  </r>
  <r>
    <x v="3"/>
    <s v="F6"/>
    <n v="-0.14000000000000001"/>
    <x v="3"/>
    <x v="2"/>
    <x v="0"/>
  </r>
  <r>
    <x v="3"/>
    <s v="G4"/>
    <n v="4.0000000000000001E-3"/>
    <x v="4"/>
    <x v="3"/>
    <x v="11"/>
  </r>
  <r>
    <x v="3"/>
    <s v="G5"/>
    <n v="-3.2000000000000001E-2"/>
    <x v="4"/>
    <x v="3"/>
    <x v="11"/>
  </r>
  <r>
    <x v="3"/>
    <s v="G6"/>
    <n v="2.8000000000000001E-2"/>
    <x v="4"/>
    <x v="3"/>
    <x v="11"/>
  </r>
  <r>
    <x v="4"/>
    <s v="A1"/>
    <n v="-0.80300000000000005"/>
    <x v="0"/>
    <x v="0"/>
    <x v="0"/>
  </r>
  <r>
    <x v="4"/>
    <s v="A2"/>
    <n v="-0.81799999999999995"/>
    <x v="0"/>
    <x v="0"/>
    <x v="0"/>
  </r>
  <r>
    <x v="4"/>
    <s v="A3"/>
    <n v="-0.77300000000000002"/>
    <x v="0"/>
    <x v="0"/>
    <x v="0"/>
  </r>
  <r>
    <x v="4"/>
    <s v="A4"/>
    <n v="-1.3009999999999999"/>
    <x v="1"/>
    <x v="0"/>
    <x v="0"/>
  </r>
  <r>
    <x v="4"/>
    <s v="A5"/>
    <n v="-1.258"/>
    <x v="1"/>
    <x v="0"/>
    <x v="0"/>
  </r>
  <r>
    <x v="4"/>
    <s v="A6"/>
    <n v="-1.3280000000000001"/>
    <x v="1"/>
    <x v="0"/>
    <x v="0"/>
  </r>
  <r>
    <x v="4"/>
    <s v="B1"/>
    <n v="-0.27300000000000002"/>
    <x v="0"/>
    <x v="1"/>
    <x v="0"/>
  </r>
  <r>
    <x v="4"/>
    <s v="B2"/>
    <n v="-0.20200000000000001"/>
    <x v="0"/>
    <x v="1"/>
    <x v="0"/>
  </r>
  <r>
    <x v="4"/>
    <s v="B3"/>
    <n v="-7.8E-2"/>
    <x v="0"/>
    <x v="1"/>
    <x v="0"/>
  </r>
  <r>
    <x v="4"/>
    <s v="B4"/>
    <n v="-0.67400000000000004"/>
    <x v="1"/>
    <x v="1"/>
    <x v="0"/>
  </r>
  <r>
    <x v="4"/>
    <s v="B5"/>
    <n v="-0.629"/>
    <x v="1"/>
    <x v="1"/>
    <x v="0"/>
  </r>
  <r>
    <x v="4"/>
    <s v="B6"/>
    <n v="-1.018"/>
    <x v="1"/>
    <x v="1"/>
    <x v="0"/>
  </r>
  <r>
    <x v="4"/>
    <s v="C1"/>
    <n v="-0.02"/>
    <x v="0"/>
    <x v="2"/>
    <x v="0"/>
  </r>
  <r>
    <x v="4"/>
    <s v="C2"/>
    <n v="-3.0000000000000001E-3"/>
    <x v="0"/>
    <x v="2"/>
    <x v="0"/>
  </r>
  <r>
    <x v="4"/>
    <s v="C3"/>
    <n v="4.9000000000000002E-2"/>
    <x v="0"/>
    <x v="2"/>
    <x v="33"/>
  </r>
  <r>
    <x v="4"/>
    <s v="C4"/>
    <n v="0.05"/>
    <x v="1"/>
    <x v="2"/>
    <x v="34"/>
  </r>
  <r>
    <x v="4"/>
    <s v="C5"/>
    <n v="3.7999999999999999E-2"/>
    <x v="1"/>
    <x v="2"/>
    <x v="35"/>
  </r>
  <r>
    <x v="4"/>
    <s v="C6"/>
    <n v="-9.9000000000000005E-2"/>
    <x v="1"/>
    <x v="2"/>
    <x v="0"/>
  </r>
  <r>
    <x v="4"/>
    <s v="D1"/>
    <n v="-0.626"/>
    <x v="2"/>
    <x v="0"/>
    <x v="0"/>
  </r>
  <r>
    <x v="4"/>
    <s v="D2"/>
    <n v="-0.251"/>
    <x v="2"/>
    <x v="0"/>
    <x v="0"/>
  </r>
  <r>
    <x v="4"/>
    <s v="D3"/>
    <n v="-0.29699999999999999"/>
    <x v="2"/>
    <x v="0"/>
    <x v="0"/>
  </r>
  <r>
    <x v="4"/>
    <s v="D4"/>
    <n v="-1.3089999999999999"/>
    <x v="3"/>
    <x v="0"/>
    <x v="0"/>
  </r>
  <r>
    <x v="4"/>
    <s v="D5"/>
    <n v="-1.1659999999999999"/>
    <x v="3"/>
    <x v="0"/>
    <x v="0"/>
  </r>
  <r>
    <x v="4"/>
    <s v="D6"/>
    <n v="-1.169"/>
    <x v="3"/>
    <x v="0"/>
    <x v="0"/>
  </r>
  <r>
    <x v="4"/>
    <s v="E1"/>
    <n v="-0.13200000000000001"/>
    <x v="2"/>
    <x v="1"/>
    <x v="0"/>
  </r>
  <r>
    <x v="4"/>
    <s v="E2"/>
    <n v="0.01"/>
    <x v="2"/>
    <x v="1"/>
    <x v="36"/>
  </r>
  <r>
    <x v="4"/>
    <s v="E3"/>
    <n v="-4.1000000000000002E-2"/>
    <x v="2"/>
    <x v="1"/>
    <x v="0"/>
  </r>
  <r>
    <x v="4"/>
    <s v="E4"/>
    <n v="-0.21199999999999999"/>
    <x v="3"/>
    <x v="1"/>
    <x v="0"/>
  </r>
  <r>
    <x v="4"/>
    <s v="E5"/>
    <n v="-0.18"/>
    <x v="3"/>
    <x v="1"/>
    <x v="0"/>
  </r>
  <r>
    <x v="4"/>
    <s v="E6"/>
    <n v="-0.26500000000000001"/>
    <x v="3"/>
    <x v="1"/>
    <x v="0"/>
  </r>
  <r>
    <x v="4"/>
    <s v="F1"/>
    <n v="1.9E-2"/>
    <x v="2"/>
    <x v="2"/>
    <x v="37"/>
  </r>
  <r>
    <x v="4"/>
    <s v="F2"/>
    <n v="9.7000000000000003E-2"/>
    <x v="2"/>
    <x v="2"/>
    <x v="38"/>
  </r>
  <r>
    <x v="4"/>
    <s v="F3"/>
    <n v="9.4E-2"/>
    <x v="2"/>
    <x v="2"/>
    <x v="9"/>
  </r>
  <r>
    <x v="4"/>
    <s v="F4"/>
    <n v="8.9999999999999993E-3"/>
    <x v="3"/>
    <x v="2"/>
    <x v="39"/>
  </r>
  <r>
    <x v="4"/>
    <s v="F5"/>
    <n v="-9.9000000000000005E-2"/>
    <x v="3"/>
    <x v="2"/>
    <x v="0"/>
  </r>
  <r>
    <x v="4"/>
    <s v="F6"/>
    <n v="-0.245"/>
    <x v="3"/>
    <x v="2"/>
    <x v="0"/>
  </r>
  <r>
    <x v="4"/>
    <s v="G4"/>
    <n v="-3.0000000000000001E-3"/>
    <x v="4"/>
    <x v="3"/>
    <x v="11"/>
  </r>
  <r>
    <x v="4"/>
    <s v="G5"/>
    <n v="-1.4999999999999999E-2"/>
    <x v="4"/>
    <x v="3"/>
    <x v="11"/>
  </r>
  <r>
    <x v="4"/>
    <s v="G6"/>
    <n v="1.7999999999999999E-2"/>
    <x v="4"/>
    <x v="3"/>
    <x v="11"/>
  </r>
  <r>
    <x v="5"/>
    <s v="A1"/>
    <n v="-0.88900000000000001"/>
    <x v="0"/>
    <x v="0"/>
    <x v="0"/>
  </r>
  <r>
    <x v="5"/>
    <s v="A2"/>
    <n v="-0.89100000000000001"/>
    <x v="0"/>
    <x v="0"/>
    <x v="0"/>
  </r>
  <r>
    <x v="5"/>
    <s v="A3"/>
    <n v="-0.85299999999999998"/>
    <x v="0"/>
    <x v="0"/>
    <x v="0"/>
  </r>
  <r>
    <x v="5"/>
    <s v="A4"/>
    <n v="-1.385"/>
    <x v="1"/>
    <x v="0"/>
    <x v="0"/>
  </r>
  <r>
    <x v="5"/>
    <s v="A5"/>
    <n v="-1.347"/>
    <x v="1"/>
    <x v="0"/>
    <x v="0"/>
  </r>
  <r>
    <x v="5"/>
    <s v="A6"/>
    <n v="-1.415"/>
    <x v="1"/>
    <x v="0"/>
    <x v="0"/>
  </r>
  <r>
    <x v="5"/>
    <s v="B1"/>
    <n v="-0.33400000000000002"/>
    <x v="0"/>
    <x v="1"/>
    <x v="0"/>
  </r>
  <r>
    <x v="5"/>
    <s v="B2"/>
    <n v="-0.26300000000000001"/>
    <x v="0"/>
    <x v="1"/>
    <x v="0"/>
  </r>
  <r>
    <x v="5"/>
    <s v="B3"/>
    <n v="-0.13400000000000001"/>
    <x v="0"/>
    <x v="1"/>
    <x v="0"/>
  </r>
  <r>
    <x v="5"/>
    <s v="B4"/>
    <n v="-0.77"/>
    <x v="1"/>
    <x v="1"/>
    <x v="0"/>
  </r>
  <r>
    <x v="5"/>
    <s v="B5"/>
    <n v="-0.71599999999999997"/>
    <x v="1"/>
    <x v="1"/>
    <x v="0"/>
  </r>
  <r>
    <x v="5"/>
    <s v="B6"/>
    <n v="-1.1140000000000001"/>
    <x v="1"/>
    <x v="1"/>
    <x v="0"/>
  </r>
  <r>
    <x v="5"/>
    <s v="C1"/>
    <n v="-5.6000000000000001E-2"/>
    <x v="0"/>
    <x v="2"/>
    <x v="0"/>
  </r>
  <r>
    <x v="5"/>
    <s v="C2"/>
    <n v="-4.7E-2"/>
    <x v="0"/>
    <x v="2"/>
    <x v="0"/>
  </r>
  <r>
    <x v="5"/>
    <s v="C3"/>
    <n v="2E-3"/>
    <x v="0"/>
    <x v="2"/>
    <x v="3"/>
  </r>
  <r>
    <x v="5"/>
    <s v="C4"/>
    <n v="-2E-3"/>
    <x v="1"/>
    <x v="2"/>
    <x v="0"/>
  </r>
  <r>
    <x v="5"/>
    <s v="C5"/>
    <n v="-1.6E-2"/>
    <x v="1"/>
    <x v="2"/>
    <x v="0"/>
  </r>
  <r>
    <x v="5"/>
    <s v="C6"/>
    <n v="-0.154"/>
    <x v="1"/>
    <x v="2"/>
    <x v="0"/>
  </r>
  <r>
    <x v="5"/>
    <s v="D1"/>
    <n v="-0.66700000000000004"/>
    <x v="2"/>
    <x v="0"/>
    <x v="0"/>
  </r>
  <r>
    <x v="5"/>
    <s v="D2"/>
    <n v="-0.30199999999999999"/>
    <x v="2"/>
    <x v="0"/>
    <x v="0"/>
  </r>
  <r>
    <x v="5"/>
    <s v="D3"/>
    <n v="-0.35299999999999998"/>
    <x v="2"/>
    <x v="0"/>
    <x v="0"/>
  </r>
  <r>
    <x v="5"/>
    <s v="D4"/>
    <n v="-1.399"/>
    <x v="3"/>
    <x v="0"/>
    <x v="0"/>
  </r>
  <r>
    <x v="5"/>
    <s v="D5"/>
    <n v="-1.2669999999999999"/>
    <x v="3"/>
    <x v="0"/>
    <x v="0"/>
  </r>
  <r>
    <x v="5"/>
    <s v="D6"/>
    <n v="-1.268"/>
    <x v="3"/>
    <x v="0"/>
    <x v="0"/>
  </r>
  <r>
    <x v="5"/>
    <s v="E1"/>
    <n v="-0.17199999999999999"/>
    <x v="2"/>
    <x v="1"/>
    <x v="0"/>
  </r>
  <r>
    <x v="5"/>
    <s v="E2"/>
    <n v="-4.9000000000000002E-2"/>
    <x v="2"/>
    <x v="1"/>
    <x v="0"/>
  </r>
  <r>
    <x v="5"/>
    <s v="E3"/>
    <n v="-9.1999999999999998E-2"/>
    <x v="2"/>
    <x v="1"/>
    <x v="0"/>
  </r>
  <r>
    <x v="5"/>
    <s v="E4"/>
    <n v="-0.28999999999999998"/>
    <x v="3"/>
    <x v="1"/>
    <x v="0"/>
  </r>
  <r>
    <x v="5"/>
    <s v="E5"/>
    <n v="-0.26"/>
    <x v="3"/>
    <x v="1"/>
    <x v="0"/>
  </r>
  <r>
    <x v="5"/>
    <s v="E6"/>
    <n v="-0.35599999999999998"/>
    <x v="3"/>
    <x v="1"/>
    <x v="0"/>
  </r>
  <r>
    <x v="5"/>
    <s v="F1"/>
    <n v="-1.9E-2"/>
    <x v="2"/>
    <x v="2"/>
    <x v="0"/>
  </r>
  <r>
    <x v="5"/>
    <s v="F2"/>
    <n v="2.7E-2"/>
    <x v="2"/>
    <x v="2"/>
    <x v="40"/>
  </r>
  <r>
    <x v="5"/>
    <s v="F3"/>
    <n v="3.1E-2"/>
    <x v="2"/>
    <x v="2"/>
    <x v="41"/>
  </r>
  <r>
    <x v="5"/>
    <s v="F4"/>
    <n v="-5.7000000000000002E-2"/>
    <x v="3"/>
    <x v="2"/>
    <x v="0"/>
  </r>
  <r>
    <x v="5"/>
    <s v="F5"/>
    <n v="-0.151"/>
    <x v="3"/>
    <x v="2"/>
    <x v="0"/>
  </r>
  <r>
    <x v="5"/>
    <s v="F6"/>
    <n v="-0.31900000000000001"/>
    <x v="3"/>
    <x v="2"/>
    <x v="0"/>
  </r>
  <r>
    <x v="5"/>
    <s v="G4"/>
    <n v="-2.3E-2"/>
    <x v="4"/>
    <x v="3"/>
    <x v="11"/>
  </r>
  <r>
    <x v="5"/>
    <s v="G5"/>
    <n v="-2.3E-2"/>
    <x v="4"/>
    <x v="3"/>
    <x v="11"/>
  </r>
  <r>
    <x v="5"/>
    <s v="G6"/>
    <n v="4.5999999999999999E-2"/>
    <x v="4"/>
    <x v="3"/>
    <x v="11"/>
  </r>
  <r>
    <x v="6"/>
    <s v="A1"/>
    <n v="-0.91600000000000004"/>
    <x v="0"/>
    <x v="0"/>
    <x v="0"/>
  </r>
  <r>
    <x v="6"/>
    <s v="A2"/>
    <n v="-0.93200000000000005"/>
    <x v="0"/>
    <x v="0"/>
    <x v="0"/>
  </r>
  <r>
    <x v="6"/>
    <s v="A3"/>
    <n v="-0.88300000000000001"/>
    <x v="0"/>
    <x v="0"/>
    <x v="0"/>
  </r>
  <r>
    <x v="6"/>
    <s v="A4"/>
    <n v="-1.417"/>
    <x v="1"/>
    <x v="0"/>
    <x v="0"/>
  </r>
  <r>
    <x v="6"/>
    <s v="A5"/>
    <n v="-1.387"/>
    <x v="1"/>
    <x v="0"/>
    <x v="0"/>
  </r>
  <r>
    <x v="6"/>
    <s v="A6"/>
    <n v="-1.454"/>
    <x v="1"/>
    <x v="0"/>
    <x v="0"/>
  </r>
  <r>
    <x v="6"/>
    <s v="B1"/>
    <n v="-0.35099999999999998"/>
    <x v="0"/>
    <x v="1"/>
    <x v="0"/>
  </r>
  <r>
    <x v="6"/>
    <s v="B2"/>
    <n v="-0.28799999999999998"/>
    <x v="0"/>
    <x v="1"/>
    <x v="0"/>
  </r>
  <r>
    <x v="6"/>
    <s v="B3"/>
    <n v="-0.153"/>
    <x v="0"/>
    <x v="1"/>
    <x v="0"/>
  </r>
  <r>
    <x v="6"/>
    <s v="B4"/>
    <n v="-0.81200000000000006"/>
    <x v="1"/>
    <x v="1"/>
    <x v="0"/>
  </r>
  <r>
    <x v="6"/>
    <s v="B5"/>
    <n v="-0.77500000000000002"/>
    <x v="1"/>
    <x v="1"/>
    <x v="0"/>
  </r>
  <r>
    <x v="6"/>
    <s v="B6"/>
    <n v="-1.1639999999999999"/>
    <x v="1"/>
    <x v="1"/>
    <x v="0"/>
  </r>
  <r>
    <x v="6"/>
    <s v="C1"/>
    <n v="-6.5000000000000002E-2"/>
    <x v="0"/>
    <x v="2"/>
    <x v="0"/>
  </r>
  <r>
    <x v="6"/>
    <s v="C2"/>
    <n v="-5.0999999999999997E-2"/>
    <x v="0"/>
    <x v="2"/>
    <x v="0"/>
  </r>
  <r>
    <x v="6"/>
    <s v="C3"/>
    <n v="-0.01"/>
    <x v="0"/>
    <x v="2"/>
    <x v="0"/>
  </r>
  <r>
    <x v="6"/>
    <s v="C4"/>
    <n v="-2.3E-2"/>
    <x v="1"/>
    <x v="2"/>
    <x v="0"/>
  </r>
  <r>
    <x v="6"/>
    <s v="C5"/>
    <n v="-3.5000000000000003E-2"/>
    <x v="1"/>
    <x v="2"/>
    <x v="0"/>
  </r>
  <r>
    <x v="6"/>
    <s v="C6"/>
    <n v="-0.17299999999999999"/>
    <x v="1"/>
    <x v="2"/>
    <x v="0"/>
  </r>
  <r>
    <x v="6"/>
    <s v="D1"/>
    <n v="-0.67700000000000005"/>
    <x v="2"/>
    <x v="0"/>
    <x v="0"/>
  </r>
  <r>
    <x v="6"/>
    <s v="D2"/>
    <n v="-0.30599999999999999"/>
    <x v="2"/>
    <x v="0"/>
    <x v="0"/>
  </r>
  <r>
    <x v="6"/>
    <s v="D3"/>
    <n v="-0.36499999999999999"/>
    <x v="2"/>
    <x v="0"/>
    <x v="0"/>
  </r>
  <r>
    <x v="6"/>
    <s v="D4"/>
    <n v="-1.44"/>
    <x v="3"/>
    <x v="0"/>
    <x v="0"/>
  </r>
  <r>
    <x v="6"/>
    <s v="D5"/>
    <n v="-1.321"/>
    <x v="3"/>
    <x v="0"/>
    <x v="0"/>
  </r>
  <r>
    <x v="6"/>
    <s v="D6"/>
    <n v="-1.3220000000000001"/>
    <x v="3"/>
    <x v="0"/>
    <x v="0"/>
  </r>
  <r>
    <x v="6"/>
    <s v="E1"/>
    <n v="-0.185"/>
    <x v="2"/>
    <x v="1"/>
    <x v="0"/>
  </r>
  <r>
    <x v="6"/>
    <s v="E2"/>
    <n v="-6.2E-2"/>
    <x v="2"/>
    <x v="1"/>
    <x v="0"/>
  </r>
  <r>
    <x v="6"/>
    <s v="E3"/>
    <n v="-0.104"/>
    <x v="2"/>
    <x v="1"/>
    <x v="0"/>
  </r>
  <r>
    <x v="6"/>
    <s v="E4"/>
    <n v="-0.33100000000000002"/>
    <x v="3"/>
    <x v="1"/>
    <x v="0"/>
  </r>
  <r>
    <x v="6"/>
    <s v="E5"/>
    <n v="-0.29699999999999999"/>
    <x v="3"/>
    <x v="1"/>
    <x v="0"/>
  </r>
  <r>
    <x v="6"/>
    <s v="E6"/>
    <n v="-0.4"/>
    <x v="3"/>
    <x v="1"/>
    <x v="0"/>
  </r>
  <r>
    <x v="6"/>
    <s v="F1"/>
    <n v="-3.9E-2"/>
    <x v="2"/>
    <x v="2"/>
    <x v="0"/>
  </r>
  <r>
    <x v="6"/>
    <s v="F2"/>
    <n v="2.4E-2"/>
    <x v="2"/>
    <x v="2"/>
    <x v="42"/>
  </r>
  <r>
    <x v="6"/>
    <s v="F3"/>
    <n v="2.1000000000000001E-2"/>
    <x v="2"/>
    <x v="2"/>
    <x v="43"/>
  </r>
  <r>
    <x v="6"/>
    <s v="F4"/>
    <n v="-8.2000000000000003E-2"/>
    <x v="3"/>
    <x v="2"/>
    <x v="0"/>
  </r>
  <r>
    <x v="6"/>
    <s v="F5"/>
    <n v="-0.17399999999999999"/>
    <x v="3"/>
    <x v="2"/>
    <x v="0"/>
  </r>
  <r>
    <x v="6"/>
    <s v="F6"/>
    <n v="-0.35199999999999998"/>
    <x v="3"/>
    <x v="2"/>
    <x v="0"/>
  </r>
  <r>
    <x v="6"/>
    <s v="G4"/>
    <n v="-2.7E-2"/>
    <x v="4"/>
    <x v="3"/>
    <x v="11"/>
  </r>
  <r>
    <x v="6"/>
    <s v="G5"/>
    <n v="-2.1999999999999999E-2"/>
    <x v="4"/>
    <x v="3"/>
    <x v="11"/>
  </r>
  <r>
    <x v="6"/>
    <s v="G6"/>
    <n v="4.9000000000000002E-2"/>
    <x v="4"/>
    <x v="3"/>
    <x v="11"/>
  </r>
  <r>
    <x v="7"/>
    <s v="A1"/>
    <n v="-0.94"/>
    <x v="0"/>
    <x v="0"/>
    <x v="0"/>
  </r>
  <r>
    <x v="7"/>
    <s v="A2"/>
    <n v="-0.94799999999999995"/>
    <x v="0"/>
    <x v="0"/>
    <x v="0"/>
  </r>
  <r>
    <x v="7"/>
    <s v="A3"/>
    <n v="-0.90200000000000002"/>
    <x v="0"/>
    <x v="0"/>
    <x v="0"/>
  </r>
  <r>
    <x v="7"/>
    <s v="A4"/>
    <n v="-1.4319999999999999"/>
    <x v="1"/>
    <x v="0"/>
    <x v="0"/>
  </r>
  <r>
    <x v="7"/>
    <s v="A5"/>
    <n v="-1.3979999999999999"/>
    <x v="1"/>
    <x v="0"/>
    <x v="0"/>
  </r>
  <r>
    <x v="7"/>
    <s v="A6"/>
    <n v="-1.4690000000000001"/>
    <x v="1"/>
    <x v="0"/>
    <x v="0"/>
  </r>
  <r>
    <x v="7"/>
    <s v="B1"/>
    <n v="-0.36699999999999999"/>
    <x v="0"/>
    <x v="1"/>
    <x v="0"/>
  </r>
  <r>
    <x v="7"/>
    <s v="B2"/>
    <n v="-0.28899999999999998"/>
    <x v="0"/>
    <x v="1"/>
    <x v="0"/>
  </r>
  <r>
    <x v="7"/>
    <s v="B3"/>
    <n v="-0.155"/>
    <x v="0"/>
    <x v="1"/>
    <x v="0"/>
  </r>
  <r>
    <x v="7"/>
    <s v="B4"/>
    <n v="-0.84499999999999997"/>
    <x v="1"/>
    <x v="1"/>
    <x v="0"/>
  </r>
  <r>
    <x v="7"/>
    <s v="B5"/>
    <n v="-0.80700000000000005"/>
    <x v="1"/>
    <x v="1"/>
    <x v="0"/>
  </r>
  <r>
    <x v="7"/>
    <s v="B6"/>
    <n v="-1.1950000000000001"/>
    <x v="1"/>
    <x v="1"/>
    <x v="0"/>
  </r>
  <r>
    <x v="7"/>
    <s v="C1"/>
    <n v="-6.5000000000000002E-2"/>
    <x v="0"/>
    <x v="2"/>
    <x v="0"/>
  </r>
  <r>
    <x v="7"/>
    <s v="C2"/>
    <n v="-5.1999999999999998E-2"/>
    <x v="0"/>
    <x v="2"/>
    <x v="0"/>
  </r>
  <r>
    <x v="7"/>
    <s v="C3"/>
    <n v="-1.2E-2"/>
    <x v="0"/>
    <x v="2"/>
    <x v="0"/>
  </r>
  <r>
    <x v="7"/>
    <s v="C4"/>
    <n v="-2.5000000000000001E-2"/>
    <x v="1"/>
    <x v="2"/>
    <x v="0"/>
  </r>
  <r>
    <x v="7"/>
    <s v="C5"/>
    <n v="-4.1000000000000002E-2"/>
    <x v="1"/>
    <x v="2"/>
    <x v="0"/>
  </r>
  <r>
    <x v="7"/>
    <s v="C6"/>
    <n v="-0.18"/>
    <x v="1"/>
    <x v="2"/>
    <x v="0"/>
  </r>
  <r>
    <x v="7"/>
    <s v="D1"/>
    <n v="-0.66"/>
    <x v="2"/>
    <x v="0"/>
    <x v="0"/>
  </r>
  <r>
    <x v="7"/>
    <s v="D2"/>
    <n v="-0.30199999999999999"/>
    <x v="2"/>
    <x v="0"/>
    <x v="0"/>
  </r>
  <r>
    <x v="7"/>
    <s v="D3"/>
    <n v="-0.35899999999999999"/>
    <x v="2"/>
    <x v="0"/>
    <x v="0"/>
  </r>
  <r>
    <x v="7"/>
    <s v="D4"/>
    <n v="-1.466"/>
    <x v="3"/>
    <x v="0"/>
    <x v="0"/>
  </r>
  <r>
    <x v="7"/>
    <s v="D5"/>
    <n v="-1.357"/>
    <x v="3"/>
    <x v="0"/>
    <x v="0"/>
  </r>
  <r>
    <x v="7"/>
    <s v="D6"/>
    <n v="-1.359"/>
    <x v="3"/>
    <x v="0"/>
    <x v="0"/>
  </r>
  <r>
    <x v="7"/>
    <s v="E1"/>
    <n v="-0.184"/>
    <x v="2"/>
    <x v="1"/>
    <x v="0"/>
  </r>
  <r>
    <x v="7"/>
    <s v="E2"/>
    <n v="-7.0000000000000007E-2"/>
    <x v="2"/>
    <x v="1"/>
    <x v="0"/>
  </r>
  <r>
    <x v="7"/>
    <s v="E3"/>
    <n v="-0.10199999999999999"/>
    <x v="2"/>
    <x v="1"/>
    <x v="0"/>
  </r>
  <r>
    <x v="7"/>
    <s v="E4"/>
    <n v="-0.35299999999999998"/>
    <x v="3"/>
    <x v="1"/>
    <x v="0"/>
  </r>
  <r>
    <x v="7"/>
    <s v="E5"/>
    <n v="-0.32300000000000001"/>
    <x v="3"/>
    <x v="1"/>
    <x v="0"/>
  </r>
  <r>
    <x v="7"/>
    <s v="E6"/>
    <n v="-0.42099999999999999"/>
    <x v="3"/>
    <x v="1"/>
    <x v="0"/>
  </r>
  <r>
    <x v="7"/>
    <s v="F1"/>
    <n v="-3.6999999999999998E-2"/>
    <x v="2"/>
    <x v="2"/>
    <x v="0"/>
  </r>
  <r>
    <x v="7"/>
    <s v="F2"/>
    <n v="1.4999999999999999E-2"/>
    <x v="2"/>
    <x v="2"/>
    <x v="17"/>
  </r>
  <r>
    <x v="7"/>
    <s v="F3"/>
    <n v="1.2999999999999999E-2"/>
    <x v="2"/>
    <x v="2"/>
    <x v="44"/>
  </r>
  <r>
    <x v="7"/>
    <s v="F4"/>
    <n v="-8.8999999999999996E-2"/>
    <x v="3"/>
    <x v="2"/>
    <x v="0"/>
  </r>
  <r>
    <x v="7"/>
    <s v="F5"/>
    <n v="-0.191"/>
    <x v="3"/>
    <x v="2"/>
    <x v="0"/>
  </r>
  <r>
    <x v="7"/>
    <s v="F6"/>
    <n v="-0.37"/>
    <x v="3"/>
    <x v="2"/>
    <x v="0"/>
  </r>
  <r>
    <x v="7"/>
    <s v="G4"/>
    <n v="-3.3000000000000002E-2"/>
    <x v="4"/>
    <x v="3"/>
    <x v="11"/>
  </r>
  <r>
    <x v="7"/>
    <s v="G5"/>
    <n v="-0.02"/>
    <x v="4"/>
    <x v="3"/>
    <x v="11"/>
  </r>
  <r>
    <x v="7"/>
    <s v="G6"/>
    <n v="5.1999999999999998E-2"/>
    <x v="4"/>
    <x v="3"/>
    <x v="11"/>
  </r>
  <r>
    <x v="8"/>
    <s v="A1"/>
    <n v="-0.96099999999999997"/>
    <x v="0"/>
    <x v="0"/>
    <x v="0"/>
  </r>
  <r>
    <x v="8"/>
    <s v="A2"/>
    <n v="-0.96799999999999997"/>
    <x v="0"/>
    <x v="0"/>
    <x v="0"/>
  </r>
  <r>
    <x v="8"/>
    <s v="A3"/>
    <n v="-0.91900000000000004"/>
    <x v="0"/>
    <x v="0"/>
    <x v="0"/>
  </r>
  <r>
    <x v="8"/>
    <s v="A4"/>
    <n v="-1.4410000000000001"/>
    <x v="1"/>
    <x v="0"/>
    <x v="0"/>
  </r>
  <r>
    <x v="8"/>
    <s v="A5"/>
    <n v="-1.3959999999999999"/>
    <x v="1"/>
    <x v="0"/>
    <x v="0"/>
  </r>
  <r>
    <x v="8"/>
    <s v="A6"/>
    <n v="-1.474"/>
    <x v="1"/>
    <x v="0"/>
    <x v="0"/>
  </r>
  <r>
    <x v="8"/>
    <s v="B1"/>
    <n v="-0.371"/>
    <x v="0"/>
    <x v="1"/>
    <x v="0"/>
  </r>
  <r>
    <x v="8"/>
    <s v="B2"/>
    <n v="-0.3"/>
    <x v="0"/>
    <x v="1"/>
    <x v="0"/>
  </r>
  <r>
    <x v="8"/>
    <s v="B3"/>
    <n v="-0.161"/>
    <x v="0"/>
    <x v="1"/>
    <x v="0"/>
  </r>
  <r>
    <x v="8"/>
    <s v="B4"/>
    <n v="-0.873"/>
    <x v="1"/>
    <x v="1"/>
    <x v="0"/>
  </r>
  <r>
    <x v="8"/>
    <s v="B5"/>
    <n v="-0.84199999999999997"/>
    <x v="1"/>
    <x v="1"/>
    <x v="0"/>
  </r>
  <r>
    <x v="8"/>
    <s v="B6"/>
    <n v="-1.22"/>
    <x v="1"/>
    <x v="1"/>
    <x v="0"/>
  </r>
  <r>
    <x v="8"/>
    <s v="C1"/>
    <n v="-6.4000000000000001E-2"/>
    <x v="0"/>
    <x v="2"/>
    <x v="0"/>
  </r>
  <r>
    <x v="8"/>
    <s v="C2"/>
    <n v="-5.3999999999999999E-2"/>
    <x v="0"/>
    <x v="2"/>
    <x v="0"/>
  </r>
  <r>
    <x v="8"/>
    <s v="C3"/>
    <n v="-1.6E-2"/>
    <x v="0"/>
    <x v="2"/>
    <x v="0"/>
  </r>
  <r>
    <x v="8"/>
    <s v="C4"/>
    <n v="-3.4000000000000002E-2"/>
    <x v="1"/>
    <x v="2"/>
    <x v="0"/>
  </r>
  <r>
    <x v="8"/>
    <s v="C5"/>
    <n v="-4.7E-2"/>
    <x v="1"/>
    <x v="2"/>
    <x v="0"/>
  </r>
  <r>
    <x v="8"/>
    <s v="C6"/>
    <n v="-0.19400000000000001"/>
    <x v="1"/>
    <x v="2"/>
    <x v="0"/>
  </r>
  <r>
    <x v="8"/>
    <s v="D1"/>
    <n v="-0.65400000000000003"/>
    <x v="2"/>
    <x v="0"/>
    <x v="0"/>
  </r>
  <r>
    <x v="8"/>
    <s v="D2"/>
    <n v="-0.30099999999999999"/>
    <x v="2"/>
    <x v="0"/>
    <x v="0"/>
  </r>
  <r>
    <x v="8"/>
    <s v="D3"/>
    <n v="-0.35599999999999998"/>
    <x v="2"/>
    <x v="0"/>
    <x v="0"/>
  </r>
  <r>
    <x v="8"/>
    <s v="D4"/>
    <n v="-1.4850000000000001"/>
    <x v="3"/>
    <x v="0"/>
    <x v="0"/>
  </r>
  <r>
    <x v="8"/>
    <s v="D5"/>
    <n v="-1.387"/>
    <x v="3"/>
    <x v="0"/>
    <x v="0"/>
  </r>
  <r>
    <x v="8"/>
    <s v="D6"/>
    <n v="-1.39"/>
    <x v="3"/>
    <x v="0"/>
    <x v="0"/>
  </r>
  <r>
    <x v="8"/>
    <s v="E1"/>
    <n v="-0.186"/>
    <x v="2"/>
    <x v="1"/>
    <x v="0"/>
  </r>
  <r>
    <x v="8"/>
    <s v="E2"/>
    <n v="-6.5000000000000002E-2"/>
    <x v="2"/>
    <x v="1"/>
    <x v="0"/>
  </r>
  <r>
    <x v="8"/>
    <s v="E3"/>
    <n v="-0.109"/>
    <x v="2"/>
    <x v="1"/>
    <x v="0"/>
  </r>
  <r>
    <x v="8"/>
    <s v="E4"/>
    <n v="-0.376"/>
    <x v="3"/>
    <x v="1"/>
    <x v="0"/>
  </r>
  <r>
    <x v="8"/>
    <s v="E5"/>
    <n v="-0.34799999999999998"/>
    <x v="3"/>
    <x v="1"/>
    <x v="0"/>
  </r>
  <r>
    <x v="8"/>
    <s v="E6"/>
    <n v="-0.45300000000000001"/>
    <x v="3"/>
    <x v="1"/>
    <x v="0"/>
  </r>
  <r>
    <x v="8"/>
    <s v="F1"/>
    <n v="-3.9E-2"/>
    <x v="2"/>
    <x v="2"/>
    <x v="0"/>
  </r>
  <r>
    <x v="8"/>
    <s v="F2"/>
    <n v="1.0999999999999999E-2"/>
    <x v="2"/>
    <x v="2"/>
    <x v="45"/>
  </r>
  <r>
    <x v="8"/>
    <s v="F3"/>
    <n v="1.0999999999999999E-2"/>
    <x v="2"/>
    <x v="2"/>
    <x v="45"/>
  </r>
  <r>
    <x v="8"/>
    <s v="F4"/>
    <n v="-0.10100000000000001"/>
    <x v="3"/>
    <x v="2"/>
    <x v="0"/>
  </r>
  <r>
    <x v="8"/>
    <s v="F5"/>
    <n v="-0.20399999999999999"/>
    <x v="3"/>
    <x v="2"/>
    <x v="0"/>
  </r>
  <r>
    <x v="8"/>
    <s v="F6"/>
    <n v="-0.39200000000000002"/>
    <x v="3"/>
    <x v="2"/>
    <x v="0"/>
  </r>
  <r>
    <x v="8"/>
    <s v="G4"/>
    <n v="-2.7E-2"/>
    <x v="4"/>
    <x v="3"/>
    <x v="11"/>
  </r>
  <r>
    <x v="8"/>
    <s v="G5"/>
    <n v="-2.7E-2"/>
    <x v="4"/>
    <x v="3"/>
    <x v="11"/>
  </r>
  <r>
    <x v="8"/>
    <s v="G6"/>
    <n v="5.3999999999999999E-2"/>
    <x v="4"/>
    <x v="3"/>
    <x v="11"/>
  </r>
  <r>
    <x v="9"/>
    <s v="A1"/>
    <n v="-0.97799999999999998"/>
    <x v="0"/>
    <x v="0"/>
    <x v="0"/>
  </r>
  <r>
    <x v="9"/>
    <s v="A2"/>
    <n v="-0.99299999999999999"/>
    <x v="0"/>
    <x v="0"/>
    <x v="0"/>
  </r>
  <r>
    <x v="9"/>
    <s v="A3"/>
    <n v="-0.93700000000000006"/>
    <x v="0"/>
    <x v="0"/>
    <x v="0"/>
  </r>
  <r>
    <x v="9"/>
    <s v="A4"/>
    <n v="-1.444"/>
    <x v="1"/>
    <x v="0"/>
    <x v="0"/>
  </r>
  <r>
    <x v="9"/>
    <s v="A5"/>
    <n v="-1.3919999999999999"/>
    <x v="1"/>
    <x v="0"/>
    <x v="0"/>
  </r>
  <r>
    <x v="9"/>
    <s v="A6"/>
    <n v="-1.472"/>
    <x v="1"/>
    <x v="0"/>
    <x v="0"/>
  </r>
  <r>
    <x v="9"/>
    <s v="B1"/>
    <n v="-0.371"/>
    <x v="0"/>
    <x v="1"/>
    <x v="0"/>
  </r>
  <r>
    <x v="9"/>
    <s v="B2"/>
    <n v="-0.30399999999999999"/>
    <x v="0"/>
    <x v="1"/>
    <x v="0"/>
  </r>
  <r>
    <x v="9"/>
    <s v="B3"/>
    <n v="-0.16500000000000001"/>
    <x v="0"/>
    <x v="1"/>
    <x v="0"/>
  </r>
  <r>
    <x v="9"/>
    <s v="B4"/>
    <n v="-0.9"/>
    <x v="1"/>
    <x v="1"/>
    <x v="0"/>
  </r>
  <r>
    <x v="9"/>
    <s v="B5"/>
    <n v="-0.86799999999999999"/>
    <x v="1"/>
    <x v="1"/>
    <x v="0"/>
  </r>
  <r>
    <x v="9"/>
    <s v="B6"/>
    <n v="-1.242"/>
    <x v="1"/>
    <x v="1"/>
    <x v="0"/>
  </r>
  <r>
    <x v="9"/>
    <s v="C1"/>
    <n v="-7.0000000000000007E-2"/>
    <x v="0"/>
    <x v="2"/>
    <x v="0"/>
  </r>
  <r>
    <x v="9"/>
    <s v="C2"/>
    <n v="-5.3999999999999999E-2"/>
    <x v="0"/>
    <x v="2"/>
    <x v="0"/>
  </r>
  <r>
    <x v="9"/>
    <s v="C3"/>
    <n v="-1.6E-2"/>
    <x v="0"/>
    <x v="2"/>
    <x v="0"/>
  </r>
  <r>
    <x v="9"/>
    <s v="C4"/>
    <n v="-4.2000000000000003E-2"/>
    <x v="1"/>
    <x v="2"/>
    <x v="0"/>
  </r>
  <r>
    <x v="9"/>
    <s v="C5"/>
    <n v="-5.5E-2"/>
    <x v="1"/>
    <x v="2"/>
    <x v="0"/>
  </r>
  <r>
    <x v="9"/>
    <s v="C6"/>
    <n v="-0.20399999999999999"/>
    <x v="1"/>
    <x v="2"/>
    <x v="0"/>
  </r>
  <r>
    <x v="9"/>
    <s v="D1"/>
    <n v="-0.64400000000000002"/>
    <x v="2"/>
    <x v="0"/>
    <x v="0"/>
  </r>
  <r>
    <x v="9"/>
    <s v="D2"/>
    <n v="-0.29899999999999999"/>
    <x v="2"/>
    <x v="0"/>
    <x v="0"/>
  </r>
  <r>
    <x v="9"/>
    <s v="D3"/>
    <n v="-0.35699999999999998"/>
    <x v="2"/>
    <x v="0"/>
    <x v="0"/>
  </r>
  <r>
    <x v="9"/>
    <s v="D4"/>
    <n v="-1.502"/>
    <x v="3"/>
    <x v="0"/>
    <x v="0"/>
  </r>
  <r>
    <x v="9"/>
    <s v="D5"/>
    <n v="-1.4119999999999999"/>
    <x v="3"/>
    <x v="0"/>
    <x v="0"/>
  </r>
  <r>
    <x v="9"/>
    <s v="D6"/>
    <n v="-1.4159999999999999"/>
    <x v="3"/>
    <x v="0"/>
    <x v="0"/>
  </r>
  <r>
    <x v="9"/>
    <s v="E1"/>
    <n v="-0.19"/>
    <x v="2"/>
    <x v="1"/>
    <x v="0"/>
  </r>
  <r>
    <x v="9"/>
    <s v="E2"/>
    <n v="-6.9000000000000006E-2"/>
    <x v="2"/>
    <x v="1"/>
    <x v="0"/>
  </r>
  <r>
    <x v="9"/>
    <s v="E3"/>
    <n v="-0.109"/>
    <x v="2"/>
    <x v="1"/>
    <x v="0"/>
  </r>
  <r>
    <x v="9"/>
    <s v="E4"/>
    <n v="-0.39900000000000002"/>
    <x v="3"/>
    <x v="1"/>
    <x v="0"/>
  </r>
  <r>
    <x v="9"/>
    <s v="E5"/>
    <n v="-0.37"/>
    <x v="3"/>
    <x v="1"/>
    <x v="0"/>
  </r>
  <r>
    <x v="9"/>
    <s v="E6"/>
    <n v="-0.47799999999999998"/>
    <x v="3"/>
    <x v="1"/>
    <x v="0"/>
  </r>
  <r>
    <x v="9"/>
    <s v="F1"/>
    <n v="-0.04"/>
    <x v="2"/>
    <x v="2"/>
    <x v="0"/>
  </r>
  <r>
    <x v="9"/>
    <s v="F2"/>
    <n v="7.0000000000000001E-3"/>
    <x v="2"/>
    <x v="2"/>
    <x v="1"/>
  </r>
  <r>
    <x v="9"/>
    <s v="F3"/>
    <n v="8.0000000000000002E-3"/>
    <x v="2"/>
    <x v="2"/>
    <x v="46"/>
  </r>
  <r>
    <x v="9"/>
    <s v="F4"/>
    <n v="-0.111"/>
    <x v="3"/>
    <x v="2"/>
    <x v="0"/>
  </r>
  <r>
    <x v="9"/>
    <s v="F5"/>
    <n v="-0.223"/>
    <x v="3"/>
    <x v="2"/>
    <x v="0"/>
  </r>
  <r>
    <x v="9"/>
    <s v="F6"/>
    <n v="-0.40699999999999997"/>
    <x v="3"/>
    <x v="2"/>
    <x v="0"/>
  </r>
  <r>
    <x v="9"/>
    <s v="G4"/>
    <n v="-2.9000000000000001E-2"/>
    <x v="4"/>
    <x v="3"/>
    <x v="11"/>
  </r>
  <r>
    <x v="9"/>
    <s v="G5"/>
    <n v="-2.4E-2"/>
    <x v="4"/>
    <x v="3"/>
    <x v="11"/>
  </r>
  <r>
    <x v="9"/>
    <s v="G6"/>
    <n v="5.1999999999999998E-2"/>
    <x v="4"/>
    <x v="3"/>
    <x v="11"/>
  </r>
  <r>
    <x v="10"/>
    <s v="A1"/>
    <n v="-0.996"/>
    <x v="0"/>
    <x v="0"/>
    <x v="0"/>
  </r>
  <r>
    <x v="10"/>
    <s v="A2"/>
    <n v="-1.008"/>
    <x v="0"/>
    <x v="0"/>
    <x v="0"/>
  </r>
  <r>
    <x v="10"/>
    <s v="A3"/>
    <n v="-0.95399999999999996"/>
    <x v="0"/>
    <x v="0"/>
    <x v="0"/>
  </r>
  <r>
    <x v="10"/>
    <s v="A4"/>
    <n v="-1.4419999999999999"/>
    <x v="1"/>
    <x v="0"/>
    <x v="0"/>
  </r>
  <r>
    <x v="10"/>
    <s v="A5"/>
    <n v="-1.383"/>
    <x v="1"/>
    <x v="0"/>
    <x v="0"/>
  </r>
  <r>
    <x v="10"/>
    <s v="A6"/>
    <n v="-1.464"/>
    <x v="1"/>
    <x v="0"/>
    <x v="0"/>
  </r>
  <r>
    <x v="10"/>
    <s v="B1"/>
    <n v="-0.373"/>
    <x v="0"/>
    <x v="1"/>
    <x v="0"/>
  </r>
  <r>
    <x v="10"/>
    <s v="B2"/>
    <n v="-0.309"/>
    <x v="0"/>
    <x v="1"/>
    <x v="0"/>
  </r>
  <r>
    <x v="10"/>
    <s v="B3"/>
    <n v="-0.16400000000000001"/>
    <x v="0"/>
    <x v="1"/>
    <x v="0"/>
  </r>
  <r>
    <x v="10"/>
    <s v="B4"/>
    <n v="-0.92200000000000004"/>
    <x v="1"/>
    <x v="1"/>
    <x v="0"/>
  </r>
  <r>
    <x v="10"/>
    <s v="B5"/>
    <n v="-0.89300000000000002"/>
    <x v="1"/>
    <x v="1"/>
    <x v="0"/>
  </r>
  <r>
    <x v="10"/>
    <s v="B6"/>
    <n v="-1.2629999999999999"/>
    <x v="1"/>
    <x v="1"/>
    <x v="0"/>
  </r>
  <r>
    <x v="10"/>
    <s v="C1"/>
    <n v="-6.7000000000000004E-2"/>
    <x v="0"/>
    <x v="2"/>
    <x v="0"/>
  </r>
  <r>
    <x v="10"/>
    <s v="C2"/>
    <n v="-5.8999999999999997E-2"/>
    <x v="0"/>
    <x v="2"/>
    <x v="0"/>
  </r>
  <r>
    <x v="10"/>
    <s v="C3"/>
    <n v="-0.02"/>
    <x v="0"/>
    <x v="2"/>
    <x v="0"/>
  </r>
  <r>
    <x v="10"/>
    <s v="C4"/>
    <n v="-4.8000000000000001E-2"/>
    <x v="1"/>
    <x v="2"/>
    <x v="0"/>
  </r>
  <r>
    <x v="10"/>
    <s v="C5"/>
    <n v="-6.0999999999999999E-2"/>
    <x v="1"/>
    <x v="2"/>
    <x v="0"/>
  </r>
  <r>
    <x v="10"/>
    <s v="C6"/>
    <n v="-0.21"/>
    <x v="1"/>
    <x v="2"/>
    <x v="0"/>
  </r>
  <r>
    <x v="10"/>
    <s v="D1"/>
    <n v="-0.64100000000000001"/>
    <x v="2"/>
    <x v="0"/>
    <x v="0"/>
  </r>
  <r>
    <x v="10"/>
    <s v="D2"/>
    <n v="-0.29699999999999999"/>
    <x v="2"/>
    <x v="0"/>
    <x v="0"/>
  </r>
  <r>
    <x v="10"/>
    <s v="D3"/>
    <n v="-0.35099999999999998"/>
    <x v="2"/>
    <x v="0"/>
    <x v="0"/>
  </r>
  <r>
    <x v="10"/>
    <s v="D4"/>
    <n v="-1.51"/>
    <x v="3"/>
    <x v="0"/>
    <x v="0"/>
  </r>
  <r>
    <x v="10"/>
    <s v="D5"/>
    <n v="-1.429"/>
    <x v="3"/>
    <x v="0"/>
    <x v="0"/>
  </r>
  <r>
    <x v="10"/>
    <s v="D6"/>
    <n v="-1.4359999999999999"/>
    <x v="3"/>
    <x v="0"/>
    <x v="0"/>
  </r>
  <r>
    <x v="10"/>
    <s v="E1"/>
    <n v="-0.189"/>
    <x v="2"/>
    <x v="1"/>
    <x v="0"/>
  </r>
  <r>
    <x v="10"/>
    <s v="E2"/>
    <n v="-6.7000000000000004E-2"/>
    <x v="2"/>
    <x v="1"/>
    <x v="0"/>
  </r>
  <r>
    <x v="10"/>
    <s v="E3"/>
    <n v="-0.11"/>
    <x v="2"/>
    <x v="1"/>
    <x v="0"/>
  </r>
  <r>
    <x v="10"/>
    <s v="E4"/>
    <n v="-0.41399999999999998"/>
    <x v="3"/>
    <x v="1"/>
    <x v="0"/>
  </r>
  <r>
    <x v="10"/>
    <s v="E5"/>
    <n v="-0.38800000000000001"/>
    <x v="3"/>
    <x v="1"/>
    <x v="0"/>
  </r>
  <r>
    <x v="10"/>
    <s v="E6"/>
    <n v="-0.498"/>
    <x v="3"/>
    <x v="1"/>
    <x v="0"/>
  </r>
  <r>
    <x v="10"/>
    <s v="F1"/>
    <n v="-3.9E-2"/>
    <x v="2"/>
    <x v="2"/>
    <x v="0"/>
  </r>
  <r>
    <x v="10"/>
    <s v="F2"/>
    <n v="1.2E-2"/>
    <x v="2"/>
    <x v="2"/>
    <x v="47"/>
  </r>
  <r>
    <x v="10"/>
    <s v="F3"/>
    <n v="7.0000000000000001E-3"/>
    <x v="2"/>
    <x v="2"/>
    <x v="1"/>
  </r>
  <r>
    <x v="10"/>
    <s v="F4"/>
    <n v="-0.12"/>
    <x v="3"/>
    <x v="2"/>
    <x v="0"/>
  </r>
  <r>
    <x v="10"/>
    <s v="F5"/>
    <n v="-0.23799999999999999"/>
    <x v="3"/>
    <x v="2"/>
    <x v="0"/>
  </r>
  <r>
    <x v="10"/>
    <s v="F6"/>
    <n v="-0.42099999999999999"/>
    <x v="3"/>
    <x v="2"/>
    <x v="0"/>
  </r>
  <r>
    <x v="10"/>
    <s v="G4"/>
    <n v="-2.9000000000000001E-2"/>
    <x v="4"/>
    <x v="3"/>
    <x v="11"/>
  </r>
  <r>
    <x v="10"/>
    <s v="G5"/>
    <n v="-2.1000000000000001E-2"/>
    <x v="4"/>
    <x v="3"/>
    <x v="11"/>
  </r>
  <r>
    <x v="10"/>
    <s v="G6"/>
    <n v="0.05"/>
    <x v="4"/>
    <x v="3"/>
    <x v="11"/>
  </r>
  <r>
    <x v="11"/>
    <s v="A1"/>
    <n v="-1.0129999999999999"/>
    <x v="0"/>
    <x v="0"/>
    <x v="0"/>
  </r>
  <r>
    <x v="11"/>
    <s v="A2"/>
    <n v="-1.02"/>
    <x v="0"/>
    <x v="0"/>
    <x v="0"/>
  </r>
  <r>
    <x v="11"/>
    <s v="A3"/>
    <n v="-0.96799999999999997"/>
    <x v="0"/>
    <x v="0"/>
    <x v="0"/>
  </r>
  <r>
    <x v="11"/>
    <s v="A4"/>
    <n v="-1.4390000000000001"/>
    <x v="1"/>
    <x v="0"/>
    <x v="0"/>
  </r>
  <r>
    <x v="11"/>
    <s v="A5"/>
    <n v="-1.381"/>
    <x v="1"/>
    <x v="0"/>
    <x v="0"/>
  </r>
  <r>
    <x v="11"/>
    <s v="A6"/>
    <n v="-1.452"/>
    <x v="1"/>
    <x v="0"/>
    <x v="0"/>
  </r>
  <r>
    <x v="11"/>
    <s v="B1"/>
    <n v="-0.376"/>
    <x v="0"/>
    <x v="1"/>
    <x v="0"/>
  </r>
  <r>
    <x v="11"/>
    <s v="B2"/>
    <n v="-0.311"/>
    <x v="0"/>
    <x v="1"/>
    <x v="0"/>
  </r>
  <r>
    <x v="11"/>
    <s v="B3"/>
    <n v="-0.17100000000000001"/>
    <x v="0"/>
    <x v="1"/>
    <x v="0"/>
  </r>
  <r>
    <x v="11"/>
    <s v="B4"/>
    <n v="-0.94699999999999995"/>
    <x v="1"/>
    <x v="1"/>
    <x v="0"/>
  </r>
  <r>
    <x v="11"/>
    <s v="B5"/>
    <n v="-0.91500000000000004"/>
    <x v="1"/>
    <x v="1"/>
    <x v="0"/>
  </r>
  <r>
    <x v="11"/>
    <s v="B6"/>
    <n v="-1.28"/>
    <x v="1"/>
    <x v="1"/>
    <x v="0"/>
  </r>
  <r>
    <x v="11"/>
    <s v="C1"/>
    <n v="-6.9000000000000006E-2"/>
    <x v="0"/>
    <x v="2"/>
    <x v="0"/>
  </r>
  <r>
    <x v="11"/>
    <s v="C2"/>
    <n v="-0.06"/>
    <x v="0"/>
    <x v="2"/>
    <x v="0"/>
  </r>
  <r>
    <x v="11"/>
    <s v="C3"/>
    <n v="-1.9E-2"/>
    <x v="0"/>
    <x v="2"/>
    <x v="0"/>
  </r>
  <r>
    <x v="11"/>
    <s v="C4"/>
    <n v="-5.2999999999999999E-2"/>
    <x v="1"/>
    <x v="2"/>
    <x v="0"/>
  </r>
  <r>
    <x v="11"/>
    <s v="C5"/>
    <n v="-7.1999999999999995E-2"/>
    <x v="1"/>
    <x v="2"/>
    <x v="0"/>
  </r>
  <r>
    <x v="11"/>
    <s v="C6"/>
    <n v="-0.22"/>
    <x v="1"/>
    <x v="2"/>
    <x v="0"/>
  </r>
  <r>
    <x v="11"/>
    <s v="D1"/>
    <n v="-0.63200000000000001"/>
    <x v="2"/>
    <x v="0"/>
    <x v="0"/>
  </r>
  <r>
    <x v="11"/>
    <s v="D2"/>
    <n v="-0.29499999999999998"/>
    <x v="2"/>
    <x v="0"/>
    <x v="0"/>
  </r>
  <r>
    <x v="11"/>
    <s v="D3"/>
    <n v="-0.34499999999999997"/>
    <x v="2"/>
    <x v="0"/>
    <x v="0"/>
  </r>
  <r>
    <x v="11"/>
    <s v="D4"/>
    <n v="-1.516"/>
    <x v="3"/>
    <x v="0"/>
    <x v="0"/>
  </r>
  <r>
    <x v="11"/>
    <s v="D5"/>
    <n v="-1.4430000000000001"/>
    <x v="3"/>
    <x v="0"/>
    <x v="0"/>
  </r>
  <r>
    <x v="11"/>
    <s v="D6"/>
    <n v="-1.4530000000000001"/>
    <x v="3"/>
    <x v="0"/>
    <x v="0"/>
  </r>
  <r>
    <x v="11"/>
    <s v="E1"/>
    <n v="-0.188"/>
    <x v="2"/>
    <x v="1"/>
    <x v="0"/>
  </r>
  <r>
    <x v="11"/>
    <s v="E2"/>
    <n v="-6.7000000000000004E-2"/>
    <x v="2"/>
    <x v="1"/>
    <x v="0"/>
  </r>
  <r>
    <x v="11"/>
    <s v="E3"/>
    <n v="-0.108"/>
    <x v="2"/>
    <x v="1"/>
    <x v="0"/>
  </r>
  <r>
    <x v="11"/>
    <s v="E4"/>
    <n v="-0.43099999999999999"/>
    <x v="3"/>
    <x v="1"/>
    <x v="0"/>
  </r>
  <r>
    <x v="11"/>
    <s v="E5"/>
    <n v="-0.40300000000000002"/>
    <x v="3"/>
    <x v="1"/>
    <x v="0"/>
  </r>
  <r>
    <x v="11"/>
    <s v="E6"/>
    <n v="-0.51500000000000001"/>
    <x v="3"/>
    <x v="1"/>
    <x v="0"/>
  </r>
  <r>
    <x v="11"/>
    <s v="F1"/>
    <n v="-4.3999999999999997E-2"/>
    <x v="2"/>
    <x v="2"/>
    <x v="0"/>
  </r>
  <r>
    <x v="11"/>
    <s v="F2"/>
    <n v="1.0999999999999999E-2"/>
    <x v="2"/>
    <x v="2"/>
    <x v="45"/>
  </r>
  <r>
    <x v="11"/>
    <s v="F3"/>
    <n v="0.01"/>
    <x v="2"/>
    <x v="2"/>
    <x v="48"/>
  </r>
  <r>
    <x v="11"/>
    <s v="F4"/>
    <n v="-0.128"/>
    <x v="3"/>
    <x v="2"/>
    <x v="0"/>
  </r>
  <r>
    <x v="11"/>
    <s v="F5"/>
    <n v="-0.25"/>
    <x v="3"/>
    <x v="2"/>
    <x v="0"/>
  </r>
  <r>
    <x v="11"/>
    <s v="F6"/>
    <n v="-0.43099999999999999"/>
    <x v="3"/>
    <x v="2"/>
    <x v="0"/>
  </r>
  <r>
    <x v="11"/>
    <s v="G4"/>
    <n v="-0.03"/>
    <x v="4"/>
    <x v="3"/>
    <x v="11"/>
  </r>
  <r>
    <x v="11"/>
    <s v="G5"/>
    <n v="-2.4E-2"/>
    <x v="4"/>
    <x v="3"/>
    <x v="11"/>
  </r>
  <r>
    <x v="11"/>
    <s v="G6"/>
    <n v="5.5E-2"/>
    <x v="4"/>
    <x v="3"/>
    <x v="11"/>
  </r>
  <r>
    <x v="12"/>
    <s v="A1"/>
    <n v="-1.028"/>
    <x v="0"/>
    <x v="0"/>
    <x v="0"/>
  </r>
  <r>
    <x v="12"/>
    <s v="A2"/>
    <n v="-1.0389999999999999"/>
    <x v="0"/>
    <x v="0"/>
    <x v="0"/>
  </r>
  <r>
    <x v="12"/>
    <s v="A3"/>
    <n v="-0.98299999999999998"/>
    <x v="0"/>
    <x v="0"/>
    <x v="0"/>
  </r>
  <r>
    <x v="12"/>
    <s v="A4"/>
    <n v="-1.4370000000000001"/>
    <x v="1"/>
    <x v="0"/>
    <x v="0"/>
  </r>
  <r>
    <x v="12"/>
    <s v="A5"/>
    <n v="-1.3879999999999999"/>
    <x v="1"/>
    <x v="0"/>
    <x v="0"/>
  </r>
  <r>
    <x v="12"/>
    <s v="A6"/>
    <n v="-1.4390000000000001"/>
    <x v="1"/>
    <x v="0"/>
    <x v="0"/>
  </r>
  <r>
    <x v="12"/>
    <s v="B1"/>
    <n v="-0.378"/>
    <x v="0"/>
    <x v="1"/>
    <x v="0"/>
  </r>
  <r>
    <x v="12"/>
    <s v="B2"/>
    <n v="-0.311"/>
    <x v="0"/>
    <x v="1"/>
    <x v="0"/>
  </r>
  <r>
    <x v="12"/>
    <s v="B3"/>
    <n v="-0.17199999999999999"/>
    <x v="0"/>
    <x v="1"/>
    <x v="0"/>
  </r>
  <r>
    <x v="12"/>
    <s v="B4"/>
    <n v="-0.96699999999999997"/>
    <x v="1"/>
    <x v="1"/>
    <x v="0"/>
  </r>
  <r>
    <x v="12"/>
    <s v="B5"/>
    <n v="-0.93700000000000006"/>
    <x v="1"/>
    <x v="1"/>
    <x v="0"/>
  </r>
  <r>
    <x v="12"/>
    <s v="B6"/>
    <n v="-1.296"/>
    <x v="1"/>
    <x v="1"/>
    <x v="0"/>
  </r>
  <r>
    <x v="12"/>
    <s v="C1"/>
    <n v="-6.6000000000000003E-2"/>
    <x v="0"/>
    <x v="2"/>
    <x v="0"/>
  </r>
  <r>
    <x v="12"/>
    <s v="C2"/>
    <n v="-5.7000000000000002E-2"/>
    <x v="0"/>
    <x v="2"/>
    <x v="0"/>
  </r>
  <r>
    <x v="12"/>
    <s v="C3"/>
    <n v="-1.4E-2"/>
    <x v="0"/>
    <x v="2"/>
    <x v="0"/>
  </r>
  <r>
    <x v="12"/>
    <s v="C4"/>
    <n v="-5.8000000000000003E-2"/>
    <x v="1"/>
    <x v="2"/>
    <x v="0"/>
  </r>
  <r>
    <x v="12"/>
    <s v="C5"/>
    <n v="-7.6999999999999999E-2"/>
    <x v="1"/>
    <x v="2"/>
    <x v="0"/>
  </r>
  <r>
    <x v="12"/>
    <s v="C6"/>
    <n v="-0.218"/>
    <x v="1"/>
    <x v="2"/>
    <x v="0"/>
  </r>
  <r>
    <x v="12"/>
    <s v="D1"/>
    <n v="-0.625"/>
    <x v="2"/>
    <x v="0"/>
    <x v="0"/>
  </r>
  <r>
    <x v="12"/>
    <s v="D2"/>
    <n v="-0.29299999999999998"/>
    <x v="2"/>
    <x v="0"/>
    <x v="0"/>
  </r>
  <r>
    <x v="12"/>
    <s v="D3"/>
    <n v="-0.34100000000000003"/>
    <x v="2"/>
    <x v="0"/>
    <x v="0"/>
  </r>
  <r>
    <x v="12"/>
    <s v="D4"/>
    <n v="-1.5149999999999999"/>
    <x v="3"/>
    <x v="0"/>
    <x v="0"/>
  </r>
  <r>
    <x v="12"/>
    <s v="D5"/>
    <n v="-1.4550000000000001"/>
    <x v="3"/>
    <x v="0"/>
    <x v="0"/>
  </r>
  <r>
    <x v="12"/>
    <s v="D6"/>
    <n v="-1.466"/>
    <x v="3"/>
    <x v="0"/>
    <x v="0"/>
  </r>
  <r>
    <x v="12"/>
    <s v="E1"/>
    <n v="-0.185"/>
    <x v="2"/>
    <x v="1"/>
    <x v="0"/>
  </r>
  <r>
    <x v="12"/>
    <s v="E2"/>
    <n v="-6.6000000000000003E-2"/>
    <x v="2"/>
    <x v="1"/>
    <x v="0"/>
  </r>
  <r>
    <x v="12"/>
    <s v="E3"/>
    <n v="-0.108"/>
    <x v="2"/>
    <x v="1"/>
    <x v="0"/>
  </r>
  <r>
    <x v="12"/>
    <s v="E4"/>
    <n v="-0.44700000000000001"/>
    <x v="3"/>
    <x v="1"/>
    <x v="0"/>
  </r>
  <r>
    <x v="12"/>
    <s v="E5"/>
    <n v="-0.41899999999999998"/>
    <x v="3"/>
    <x v="1"/>
    <x v="0"/>
  </r>
  <r>
    <x v="12"/>
    <s v="E6"/>
    <n v="-0.53500000000000003"/>
    <x v="3"/>
    <x v="1"/>
    <x v="0"/>
  </r>
  <r>
    <x v="12"/>
    <s v="F1"/>
    <n v="-3.9E-2"/>
    <x v="2"/>
    <x v="2"/>
    <x v="0"/>
  </r>
  <r>
    <x v="12"/>
    <s v="F2"/>
    <n v="0.01"/>
    <x v="2"/>
    <x v="2"/>
    <x v="48"/>
  </r>
  <r>
    <x v="12"/>
    <s v="F3"/>
    <n v="1.2999999999999999E-2"/>
    <x v="2"/>
    <x v="2"/>
    <x v="44"/>
  </r>
  <r>
    <x v="12"/>
    <s v="F4"/>
    <n v="-0.13700000000000001"/>
    <x v="3"/>
    <x v="2"/>
    <x v="0"/>
  </r>
  <r>
    <x v="12"/>
    <s v="F5"/>
    <n v="-0.26300000000000001"/>
    <x v="3"/>
    <x v="2"/>
    <x v="0"/>
  </r>
  <r>
    <x v="12"/>
    <s v="F6"/>
    <n v="-0.44400000000000001"/>
    <x v="3"/>
    <x v="2"/>
    <x v="0"/>
  </r>
  <r>
    <x v="12"/>
    <s v="G4"/>
    <n v="-2.8000000000000001E-2"/>
    <x v="4"/>
    <x v="3"/>
    <x v="11"/>
  </r>
  <r>
    <x v="12"/>
    <s v="G5"/>
    <n v="-2.3E-2"/>
    <x v="4"/>
    <x v="3"/>
    <x v="11"/>
  </r>
  <r>
    <x v="12"/>
    <s v="G6"/>
    <n v="5.0999999999999997E-2"/>
    <x v="4"/>
    <x v="3"/>
    <x v="11"/>
  </r>
  <r>
    <x v="13"/>
    <s v="A1"/>
    <n v="-1.0389999999999999"/>
    <x v="0"/>
    <x v="0"/>
    <x v="0"/>
  </r>
  <r>
    <x v="13"/>
    <s v="A2"/>
    <n v="-1.0489999999999999"/>
    <x v="0"/>
    <x v="0"/>
    <x v="0"/>
  </r>
  <r>
    <x v="13"/>
    <s v="A3"/>
    <n v="-0.99399999999999999"/>
    <x v="0"/>
    <x v="0"/>
    <x v="0"/>
  </r>
  <r>
    <x v="13"/>
    <s v="A4"/>
    <n v="-1.4359999999999999"/>
    <x v="1"/>
    <x v="0"/>
    <x v="0"/>
  </r>
  <r>
    <x v="13"/>
    <s v="A5"/>
    <n v="-1.4019999999999999"/>
    <x v="1"/>
    <x v="0"/>
    <x v="0"/>
  </r>
  <r>
    <x v="13"/>
    <s v="A6"/>
    <n v="-1.4359999999999999"/>
    <x v="1"/>
    <x v="0"/>
    <x v="0"/>
  </r>
  <r>
    <x v="13"/>
    <s v="B1"/>
    <n v="-0.375"/>
    <x v="0"/>
    <x v="1"/>
    <x v="0"/>
  </r>
  <r>
    <x v="13"/>
    <s v="B2"/>
    <n v="-0.313"/>
    <x v="0"/>
    <x v="1"/>
    <x v="0"/>
  </r>
  <r>
    <x v="13"/>
    <s v="B3"/>
    <n v="-0.17199999999999999"/>
    <x v="0"/>
    <x v="1"/>
    <x v="0"/>
  </r>
  <r>
    <x v="13"/>
    <s v="B4"/>
    <n v="-0.98499999999999999"/>
    <x v="1"/>
    <x v="1"/>
    <x v="0"/>
  </r>
  <r>
    <x v="13"/>
    <s v="B5"/>
    <n v="-0.95499999999999996"/>
    <x v="1"/>
    <x v="1"/>
    <x v="0"/>
  </r>
  <r>
    <x v="13"/>
    <s v="B6"/>
    <n v="-1.3089999999999999"/>
    <x v="1"/>
    <x v="1"/>
    <x v="0"/>
  </r>
  <r>
    <x v="13"/>
    <s v="C1"/>
    <n v="-6.7000000000000004E-2"/>
    <x v="0"/>
    <x v="2"/>
    <x v="0"/>
  </r>
  <r>
    <x v="13"/>
    <s v="C2"/>
    <n v="-5.6000000000000001E-2"/>
    <x v="0"/>
    <x v="2"/>
    <x v="0"/>
  </r>
  <r>
    <x v="13"/>
    <s v="C3"/>
    <n v="-1.7999999999999999E-2"/>
    <x v="0"/>
    <x v="2"/>
    <x v="0"/>
  </r>
  <r>
    <x v="13"/>
    <s v="C4"/>
    <n v="-6.3E-2"/>
    <x v="1"/>
    <x v="2"/>
    <x v="0"/>
  </r>
  <r>
    <x v="13"/>
    <s v="C5"/>
    <n v="-8.5000000000000006E-2"/>
    <x v="1"/>
    <x v="2"/>
    <x v="0"/>
  </r>
  <r>
    <x v="13"/>
    <s v="C6"/>
    <n v="-0.22900000000000001"/>
    <x v="1"/>
    <x v="2"/>
    <x v="0"/>
  </r>
  <r>
    <x v="13"/>
    <s v="D1"/>
    <n v="-0.621"/>
    <x v="2"/>
    <x v="0"/>
    <x v="0"/>
  </r>
  <r>
    <x v="13"/>
    <s v="D2"/>
    <n v="-0.28899999999999998"/>
    <x v="2"/>
    <x v="0"/>
    <x v="0"/>
  </r>
  <r>
    <x v="13"/>
    <s v="D3"/>
    <n v="-0.34200000000000003"/>
    <x v="2"/>
    <x v="0"/>
    <x v="0"/>
  </r>
  <r>
    <x v="13"/>
    <s v="D4"/>
    <n v="-1.5049999999999999"/>
    <x v="3"/>
    <x v="0"/>
    <x v="0"/>
  </r>
  <r>
    <x v="13"/>
    <s v="D5"/>
    <n v="-1.4630000000000001"/>
    <x v="3"/>
    <x v="0"/>
    <x v="0"/>
  </r>
  <r>
    <x v="13"/>
    <s v="D6"/>
    <n v="-1.4750000000000001"/>
    <x v="3"/>
    <x v="0"/>
    <x v="0"/>
  </r>
  <r>
    <x v="13"/>
    <s v="E1"/>
    <n v="-0.183"/>
    <x v="2"/>
    <x v="1"/>
    <x v="0"/>
  </r>
  <r>
    <x v="13"/>
    <s v="E2"/>
    <n v="-6.3E-2"/>
    <x v="2"/>
    <x v="1"/>
    <x v="0"/>
  </r>
  <r>
    <x v="13"/>
    <s v="E3"/>
    <n v="-0.105"/>
    <x v="2"/>
    <x v="1"/>
    <x v="0"/>
  </r>
  <r>
    <x v="13"/>
    <s v="E4"/>
    <n v="-0.46400000000000002"/>
    <x v="3"/>
    <x v="1"/>
    <x v="0"/>
  </r>
  <r>
    <x v="13"/>
    <s v="E5"/>
    <n v="-0.435"/>
    <x v="3"/>
    <x v="1"/>
    <x v="0"/>
  </r>
  <r>
    <x v="13"/>
    <s v="E6"/>
    <n v="-0.55600000000000005"/>
    <x v="3"/>
    <x v="1"/>
    <x v="0"/>
  </r>
  <r>
    <x v="13"/>
    <s v="F1"/>
    <n v="-0.04"/>
    <x v="2"/>
    <x v="2"/>
    <x v="0"/>
  </r>
  <r>
    <x v="13"/>
    <s v="F2"/>
    <n v="1.2E-2"/>
    <x v="2"/>
    <x v="2"/>
    <x v="47"/>
  </r>
  <r>
    <x v="13"/>
    <s v="F3"/>
    <n v="1.4E-2"/>
    <x v="2"/>
    <x v="2"/>
    <x v="49"/>
  </r>
  <r>
    <x v="13"/>
    <s v="F4"/>
    <n v="-0.14299999999999999"/>
    <x v="3"/>
    <x v="2"/>
    <x v="0"/>
  </r>
  <r>
    <x v="13"/>
    <s v="F5"/>
    <n v="-0.27500000000000002"/>
    <x v="3"/>
    <x v="2"/>
    <x v="0"/>
  </r>
  <r>
    <x v="13"/>
    <s v="F6"/>
    <n v="-0.45400000000000001"/>
    <x v="3"/>
    <x v="2"/>
    <x v="0"/>
  </r>
  <r>
    <x v="13"/>
    <s v="G4"/>
    <n v="-2.7E-2"/>
    <x v="4"/>
    <x v="3"/>
    <x v="11"/>
  </r>
  <r>
    <x v="13"/>
    <s v="G5"/>
    <n v="-2.1999999999999999E-2"/>
    <x v="4"/>
    <x v="3"/>
    <x v="11"/>
  </r>
  <r>
    <x v="13"/>
    <s v="G6"/>
    <n v="0.05"/>
    <x v="4"/>
    <x v="3"/>
    <x v="11"/>
  </r>
  <r>
    <x v="14"/>
    <s v="A1"/>
    <n v="-1.0549999999999999"/>
    <x v="0"/>
    <x v="0"/>
    <x v="0"/>
  </r>
  <r>
    <x v="14"/>
    <s v="A2"/>
    <n v="-1.0629999999999999"/>
    <x v="0"/>
    <x v="0"/>
    <x v="0"/>
  </r>
  <r>
    <x v="14"/>
    <s v="A3"/>
    <n v="-1.01"/>
    <x v="0"/>
    <x v="0"/>
    <x v="0"/>
  </r>
  <r>
    <x v="14"/>
    <s v="A4"/>
    <n v="-1.44"/>
    <x v="1"/>
    <x v="0"/>
    <x v="0"/>
  </r>
  <r>
    <x v="14"/>
    <s v="A5"/>
    <n v="-1.42"/>
    <x v="1"/>
    <x v="0"/>
    <x v="0"/>
  </r>
  <r>
    <x v="14"/>
    <s v="A6"/>
    <n v="-1.4430000000000001"/>
    <x v="1"/>
    <x v="0"/>
    <x v="0"/>
  </r>
  <r>
    <x v="14"/>
    <s v="B1"/>
    <n v="-0.379"/>
    <x v="0"/>
    <x v="1"/>
    <x v="0"/>
  </r>
  <r>
    <x v="14"/>
    <s v="B2"/>
    <n v="-0.316"/>
    <x v="0"/>
    <x v="1"/>
    <x v="0"/>
  </r>
  <r>
    <x v="14"/>
    <s v="B3"/>
    <n v="-0.17499999999999999"/>
    <x v="0"/>
    <x v="1"/>
    <x v="0"/>
  </r>
  <r>
    <x v="14"/>
    <s v="B4"/>
    <n v="-1"/>
    <x v="1"/>
    <x v="1"/>
    <x v="0"/>
  </r>
  <r>
    <x v="14"/>
    <s v="B5"/>
    <n v="-0.97199999999999998"/>
    <x v="1"/>
    <x v="1"/>
    <x v="0"/>
  </r>
  <r>
    <x v="14"/>
    <s v="B6"/>
    <n v="-1.32"/>
    <x v="1"/>
    <x v="1"/>
    <x v="0"/>
  </r>
  <r>
    <x v="14"/>
    <s v="C1"/>
    <n v="-6.3E-2"/>
    <x v="0"/>
    <x v="2"/>
    <x v="0"/>
  </r>
  <r>
    <x v="14"/>
    <s v="C2"/>
    <n v="-5.2999999999999999E-2"/>
    <x v="0"/>
    <x v="2"/>
    <x v="0"/>
  </r>
  <r>
    <x v="14"/>
    <s v="C3"/>
    <n v="-1.2999999999999999E-2"/>
    <x v="0"/>
    <x v="2"/>
    <x v="0"/>
  </r>
  <r>
    <x v="14"/>
    <s v="C4"/>
    <n v="-7.0000000000000007E-2"/>
    <x v="1"/>
    <x v="2"/>
    <x v="0"/>
  </r>
  <r>
    <x v="14"/>
    <s v="C5"/>
    <n v="-8.8999999999999996E-2"/>
    <x v="1"/>
    <x v="2"/>
    <x v="0"/>
  </r>
  <r>
    <x v="14"/>
    <s v="C6"/>
    <n v="-0.23300000000000001"/>
    <x v="1"/>
    <x v="2"/>
    <x v="0"/>
  </r>
  <r>
    <x v="14"/>
    <s v="D1"/>
    <n v="-0.61099999999999999"/>
    <x v="2"/>
    <x v="0"/>
    <x v="0"/>
  </r>
  <r>
    <x v="14"/>
    <s v="D2"/>
    <n v="-0.28999999999999998"/>
    <x v="2"/>
    <x v="0"/>
    <x v="0"/>
  </r>
  <r>
    <x v="14"/>
    <s v="D3"/>
    <n v="-0.33800000000000002"/>
    <x v="2"/>
    <x v="0"/>
    <x v="0"/>
  </r>
  <r>
    <x v="14"/>
    <s v="D4"/>
    <n v="-1.496"/>
    <x v="3"/>
    <x v="0"/>
    <x v="0"/>
  </r>
  <r>
    <x v="14"/>
    <s v="D5"/>
    <n v="-1.466"/>
    <x v="3"/>
    <x v="0"/>
    <x v="0"/>
  </r>
  <r>
    <x v="14"/>
    <s v="D6"/>
    <n v="-1.48"/>
    <x v="3"/>
    <x v="0"/>
    <x v="0"/>
  </r>
  <r>
    <x v="14"/>
    <s v="E1"/>
    <n v="-0.18"/>
    <x v="2"/>
    <x v="1"/>
    <x v="0"/>
  </r>
  <r>
    <x v="14"/>
    <s v="E2"/>
    <n v="-0.06"/>
    <x v="2"/>
    <x v="1"/>
    <x v="0"/>
  </r>
  <r>
    <x v="14"/>
    <s v="E3"/>
    <n v="-0.10199999999999999"/>
    <x v="2"/>
    <x v="1"/>
    <x v="0"/>
  </r>
  <r>
    <x v="14"/>
    <s v="E4"/>
    <n v="-0.48"/>
    <x v="3"/>
    <x v="1"/>
    <x v="0"/>
  </r>
  <r>
    <x v="14"/>
    <s v="E5"/>
    <n v="-0.45300000000000001"/>
    <x v="3"/>
    <x v="1"/>
    <x v="0"/>
  </r>
  <r>
    <x v="14"/>
    <s v="E6"/>
    <n v="-0.57199999999999995"/>
    <x v="3"/>
    <x v="1"/>
    <x v="0"/>
  </r>
  <r>
    <x v="14"/>
    <s v="F1"/>
    <n v="-3.7999999999999999E-2"/>
    <x v="2"/>
    <x v="2"/>
    <x v="0"/>
  </r>
  <r>
    <x v="14"/>
    <s v="F2"/>
    <n v="1.2E-2"/>
    <x v="2"/>
    <x v="2"/>
    <x v="47"/>
  </r>
  <r>
    <x v="14"/>
    <s v="F3"/>
    <n v="1.4E-2"/>
    <x v="2"/>
    <x v="2"/>
    <x v="49"/>
  </r>
  <r>
    <x v="14"/>
    <s v="F4"/>
    <n v="-0.15"/>
    <x v="3"/>
    <x v="2"/>
    <x v="0"/>
  </r>
  <r>
    <x v="14"/>
    <s v="F5"/>
    <n v="-0.28399999999999997"/>
    <x v="3"/>
    <x v="2"/>
    <x v="0"/>
  </r>
  <r>
    <x v="14"/>
    <s v="F6"/>
    <n v="-0.46600000000000003"/>
    <x v="3"/>
    <x v="2"/>
    <x v="0"/>
  </r>
  <r>
    <x v="14"/>
    <s v="G4"/>
    <n v="-2.8000000000000001E-2"/>
    <x v="4"/>
    <x v="3"/>
    <x v="11"/>
  </r>
  <r>
    <x v="14"/>
    <s v="G5"/>
    <n v="-2.3E-2"/>
    <x v="4"/>
    <x v="3"/>
    <x v="11"/>
  </r>
  <r>
    <x v="14"/>
    <s v="G6"/>
    <n v="5.0999999999999997E-2"/>
    <x v="4"/>
    <x v="3"/>
    <x v="11"/>
  </r>
  <r>
    <x v="15"/>
    <s v="A1"/>
    <n v="-1.07"/>
    <x v="0"/>
    <x v="0"/>
    <x v="0"/>
  </r>
  <r>
    <x v="15"/>
    <s v="A2"/>
    <n v="-1.077"/>
    <x v="0"/>
    <x v="0"/>
    <x v="0"/>
  </r>
  <r>
    <x v="15"/>
    <s v="A3"/>
    <n v="-1.026"/>
    <x v="0"/>
    <x v="0"/>
    <x v="0"/>
  </r>
  <r>
    <x v="15"/>
    <s v="A4"/>
    <n v="-1.454"/>
    <x v="1"/>
    <x v="0"/>
    <x v="0"/>
  </r>
  <r>
    <x v="15"/>
    <s v="A5"/>
    <n v="-1.4410000000000001"/>
    <x v="1"/>
    <x v="0"/>
    <x v="0"/>
  </r>
  <r>
    <x v="15"/>
    <s v="A6"/>
    <n v="-1.46"/>
    <x v="1"/>
    <x v="0"/>
    <x v="0"/>
  </r>
  <r>
    <x v="15"/>
    <s v="B1"/>
    <n v="-0.38200000000000001"/>
    <x v="0"/>
    <x v="1"/>
    <x v="0"/>
  </r>
  <r>
    <x v="15"/>
    <s v="B2"/>
    <n v="-0.316"/>
    <x v="0"/>
    <x v="1"/>
    <x v="0"/>
  </r>
  <r>
    <x v="15"/>
    <s v="B3"/>
    <n v="-0.183"/>
    <x v="0"/>
    <x v="1"/>
    <x v="0"/>
  </r>
  <r>
    <x v="15"/>
    <s v="B4"/>
    <n v="-1.0189999999999999"/>
    <x v="1"/>
    <x v="1"/>
    <x v="0"/>
  </r>
  <r>
    <x v="15"/>
    <s v="B5"/>
    <n v="-0.99099999999999999"/>
    <x v="1"/>
    <x v="1"/>
    <x v="0"/>
  </r>
  <r>
    <x v="15"/>
    <s v="B6"/>
    <n v="-1.335"/>
    <x v="1"/>
    <x v="1"/>
    <x v="0"/>
  </r>
  <r>
    <x v="15"/>
    <s v="C1"/>
    <n v="-6.3E-2"/>
    <x v="0"/>
    <x v="2"/>
    <x v="0"/>
  </r>
  <r>
    <x v="15"/>
    <s v="C2"/>
    <n v="-5.2999999999999999E-2"/>
    <x v="0"/>
    <x v="2"/>
    <x v="0"/>
  </r>
  <r>
    <x v="15"/>
    <s v="C3"/>
    <n v="-1.9E-2"/>
    <x v="0"/>
    <x v="2"/>
    <x v="0"/>
  </r>
  <r>
    <x v="15"/>
    <s v="C4"/>
    <n v="-7.8E-2"/>
    <x v="1"/>
    <x v="2"/>
    <x v="0"/>
  </r>
  <r>
    <x v="15"/>
    <s v="C5"/>
    <n v="-9.6000000000000002E-2"/>
    <x v="1"/>
    <x v="2"/>
    <x v="0"/>
  </r>
  <r>
    <x v="15"/>
    <s v="C6"/>
    <n v="-0.24199999999999999"/>
    <x v="1"/>
    <x v="2"/>
    <x v="0"/>
  </r>
  <r>
    <x v="15"/>
    <s v="D1"/>
    <n v="-0.61199999999999999"/>
    <x v="2"/>
    <x v="0"/>
    <x v="0"/>
  </r>
  <r>
    <x v="15"/>
    <s v="D2"/>
    <n v="-0.28499999999999998"/>
    <x v="2"/>
    <x v="0"/>
    <x v="0"/>
  </r>
  <r>
    <x v="15"/>
    <s v="D3"/>
    <n v="-0.33900000000000002"/>
    <x v="2"/>
    <x v="0"/>
    <x v="0"/>
  </r>
  <r>
    <x v="15"/>
    <s v="D4"/>
    <n v="-1.49"/>
    <x v="3"/>
    <x v="0"/>
    <x v="0"/>
  </r>
  <r>
    <x v="15"/>
    <s v="D5"/>
    <n v="-1.4670000000000001"/>
    <x v="3"/>
    <x v="0"/>
    <x v="0"/>
  </r>
  <r>
    <x v="15"/>
    <s v="D6"/>
    <n v="-1.486"/>
    <x v="3"/>
    <x v="0"/>
    <x v="0"/>
  </r>
  <r>
    <x v="15"/>
    <s v="E1"/>
    <n v="-0.18"/>
    <x v="2"/>
    <x v="1"/>
    <x v="0"/>
  </r>
  <r>
    <x v="15"/>
    <s v="E2"/>
    <n v="-6.2E-2"/>
    <x v="2"/>
    <x v="1"/>
    <x v="0"/>
  </r>
  <r>
    <x v="15"/>
    <s v="E3"/>
    <n v="-0.10199999999999999"/>
    <x v="2"/>
    <x v="1"/>
    <x v="0"/>
  </r>
  <r>
    <x v="15"/>
    <s v="E4"/>
    <n v="-0.496"/>
    <x v="3"/>
    <x v="1"/>
    <x v="0"/>
  </r>
  <r>
    <x v="15"/>
    <s v="E5"/>
    <n v="-0.46700000000000003"/>
    <x v="3"/>
    <x v="1"/>
    <x v="0"/>
  </r>
  <r>
    <x v="15"/>
    <s v="E6"/>
    <n v="-0.59299999999999997"/>
    <x v="3"/>
    <x v="1"/>
    <x v="0"/>
  </r>
  <r>
    <x v="15"/>
    <s v="F1"/>
    <n v="-3.9E-2"/>
    <x v="2"/>
    <x v="2"/>
    <x v="0"/>
  </r>
  <r>
    <x v="15"/>
    <s v="F2"/>
    <n v="8.9999999999999993E-3"/>
    <x v="2"/>
    <x v="2"/>
    <x v="39"/>
  </r>
  <r>
    <x v="15"/>
    <s v="F3"/>
    <n v="1.0999999999999999E-2"/>
    <x v="2"/>
    <x v="2"/>
    <x v="45"/>
  </r>
  <r>
    <x v="15"/>
    <s v="F4"/>
    <n v="-0.16200000000000001"/>
    <x v="3"/>
    <x v="2"/>
    <x v="0"/>
  </r>
  <r>
    <x v="15"/>
    <s v="F5"/>
    <n v="-0.29499999999999998"/>
    <x v="3"/>
    <x v="2"/>
    <x v="0"/>
  </r>
  <r>
    <x v="15"/>
    <s v="F6"/>
    <n v="-0.48099999999999998"/>
    <x v="3"/>
    <x v="2"/>
    <x v="0"/>
  </r>
  <r>
    <x v="15"/>
    <s v="G4"/>
    <n v="-2.8000000000000001E-2"/>
    <x v="4"/>
    <x v="3"/>
    <x v="11"/>
  </r>
  <r>
    <x v="15"/>
    <s v="G5"/>
    <n v="-2.1999999999999999E-2"/>
    <x v="4"/>
    <x v="3"/>
    <x v="11"/>
  </r>
  <r>
    <x v="15"/>
    <s v="G6"/>
    <n v="4.9000000000000002E-2"/>
    <x v="4"/>
    <x v="3"/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x v="0"/>
    <s v="A1"/>
    <x v="0"/>
    <n v="2.9350000000000001"/>
    <x v="0"/>
    <n v="29.35"/>
  </r>
  <r>
    <x v="0"/>
    <s v="A2"/>
    <x v="0"/>
    <n v="3.403"/>
    <x v="0"/>
    <n v="34.03"/>
  </r>
  <r>
    <x v="0"/>
    <s v="A3"/>
    <x v="0"/>
    <n v="3.3330000000000002"/>
    <x v="0"/>
    <n v="33.33"/>
  </r>
  <r>
    <x v="0"/>
    <s v="A4"/>
    <x v="1"/>
    <n v="1E-3"/>
    <x v="0"/>
    <n v="0.01"/>
  </r>
  <r>
    <x v="0"/>
    <s v="A5"/>
    <x v="1"/>
    <n v="1E-3"/>
    <x v="0"/>
    <n v="0.01"/>
  </r>
  <r>
    <x v="0"/>
    <s v="A6"/>
    <x v="1"/>
    <n v="1E-3"/>
    <x v="0"/>
    <n v="0.01"/>
  </r>
  <r>
    <x v="0"/>
    <s v="B1"/>
    <x v="0"/>
    <n v="0.497"/>
    <x v="1"/>
    <n v="49.7"/>
  </r>
  <r>
    <x v="0"/>
    <s v="B2"/>
    <x v="0"/>
    <n v="0.5"/>
    <x v="1"/>
    <n v="50"/>
  </r>
  <r>
    <x v="0"/>
    <s v="B3"/>
    <x v="0"/>
    <n v="0.46899999999999997"/>
    <x v="1"/>
    <n v="46.9"/>
  </r>
  <r>
    <x v="0"/>
    <s v="B4"/>
    <x v="1"/>
    <n v="0"/>
    <x v="1"/>
    <n v="0"/>
  </r>
  <r>
    <x v="0"/>
    <s v="B5"/>
    <x v="1"/>
    <n v="0"/>
    <x v="1"/>
    <n v="0"/>
  </r>
  <r>
    <x v="0"/>
    <s v="B6"/>
    <x v="1"/>
    <n v="0"/>
    <x v="1"/>
    <n v="0"/>
  </r>
  <r>
    <x v="0"/>
    <s v="C1"/>
    <x v="0"/>
    <n v="5.3999999999999999E-2"/>
    <x v="2"/>
    <n v="54"/>
  </r>
  <r>
    <x v="0"/>
    <s v="C2"/>
    <x v="0"/>
    <n v="5.1999999999999998E-2"/>
    <x v="2"/>
    <n v="52"/>
  </r>
  <r>
    <x v="0"/>
    <s v="C3"/>
    <x v="0"/>
    <n v="5.6000000000000001E-2"/>
    <x v="2"/>
    <n v="56"/>
  </r>
  <r>
    <x v="0"/>
    <s v="C4"/>
    <x v="1"/>
    <n v="0"/>
    <x v="2"/>
    <n v="0"/>
  </r>
  <r>
    <x v="0"/>
    <s v="C5"/>
    <x v="1"/>
    <n v="0"/>
    <x v="2"/>
    <n v="0"/>
  </r>
  <r>
    <x v="0"/>
    <s v="C6"/>
    <x v="1"/>
    <n v="0"/>
    <x v="2"/>
    <n v="0"/>
  </r>
  <r>
    <x v="0"/>
    <s v="D1"/>
    <x v="2"/>
    <n v="1.8680000000000001"/>
    <x v="0"/>
    <n v="18.68"/>
  </r>
  <r>
    <x v="0"/>
    <s v="D2"/>
    <x v="2"/>
    <n v="2.165"/>
    <x v="0"/>
    <n v="21.65"/>
  </r>
  <r>
    <x v="0"/>
    <s v="D3"/>
    <x v="2"/>
    <n v="2.117"/>
    <x v="0"/>
    <n v="21.17"/>
  </r>
  <r>
    <x v="0"/>
    <s v="D4"/>
    <x v="3"/>
    <n v="1E-3"/>
    <x v="0"/>
    <n v="0.01"/>
  </r>
  <r>
    <x v="0"/>
    <s v="D5"/>
    <x v="3"/>
    <n v="0"/>
    <x v="0"/>
    <n v="0"/>
  </r>
  <r>
    <x v="0"/>
    <s v="D6"/>
    <x v="3"/>
    <n v="0"/>
    <x v="0"/>
    <n v="0"/>
  </r>
  <r>
    <x v="0"/>
    <s v="E1"/>
    <x v="2"/>
    <n v="0.23"/>
    <x v="1"/>
    <n v="23"/>
  </r>
  <r>
    <x v="0"/>
    <s v="E2"/>
    <x v="2"/>
    <n v="0.222"/>
    <x v="1"/>
    <n v="22.2"/>
  </r>
  <r>
    <x v="0"/>
    <s v="E3"/>
    <x v="2"/>
    <n v="0.223"/>
    <x v="1"/>
    <n v="22.3"/>
  </r>
  <r>
    <x v="0"/>
    <s v="E4"/>
    <x v="3"/>
    <n v="1E-3"/>
    <x v="1"/>
    <n v="0.1"/>
  </r>
  <r>
    <x v="0"/>
    <s v="E5"/>
    <x v="3"/>
    <n v="-1E-3"/>
    <x v="1"/>
    <n v="0"/>
  </r>
  <r>
    <x v="0"/>
    <s v="E6"/>
    <x v="3"/>
    <n v="0"/>
    <x v="1"/>
    <n v="0"/>
  </r>
  <r>
    <x v="0"/>
    <s v="F1"/>
    <x v="2"/>
    <n v="2.7E-2"/>
    <x v="2"/>
    <n v="27"/>
  </r>
  <r>
    <x v="0"/>
    <s v="F2"/>
    <x v="2"/>
    <n v="2.5000000000000001E-2"/>
    <x v="2"/>
    <n v="25"/>
  </r>
  <r>
    <x v="0"/>
    <s v="F3"/>
    <x v="2"/>
    <n v="2.4E-2"/>
    <x v="2"/>
    <n v="24"/>
  </r>
  <r>
    <x v="0"/>
    <s v="F4"/>
    <x v="3"/>
    <n v="0"/>
    <x v="2"/>
    <n v="0"/>
  </r>
  <r>
    <x v="0"/>
    <s v="F5"/>
    <x v="3"/>
    <n v="-1E-3"/>
    <x v="2"/>
    <n v="0"/>
  </r>
  <r>
    <x v="0"/>
    <s v="F6"/>
    <x v="3"/>
    <n v="-1E-3"/>
    <x v="2"/>
    <n v="0"/>
  </r>
  <r>
    <x v="0"/>
    <s v="G4"/>
    <x v="4"/>
    <n v="0"/>
    <x v="3"/>
    <e v="#N/A"/>
  </r>
  <r>
    <x v="0"/>
    <s v="G5"/>
    <x v="4"/>
    <n v="0"/>
    <x v="3"/>
    <e v="#N/A"/>
  </r>
  <r>
    <x v="0"/>
    <s v="G6"/>
    <x v="4"/>
    <n v="0"/>
    <x v="3"/>
    <e v="#N/A"/>
  </r>
  <r>
    <x v="1"/>
    <s v="A1"/>
    <x v="0"/>
    <n v="3.2309999999999999"/>
    <x v="0"/>
    <n v="32.31"/>
  </r>
  <r>
    <x v="1"/>
    <s v="A2"/>
    <x v="0"/>
    <n v="3.6779999999999999"/>
    <x v="0"/>
    <n v="36.78"/>
  </r>
  <r>
    <x v="1"/>
    <s v="A3"/>
    <x v="0"/>
    <n v="3.601"/>
    <x v="0"/>
    <n v="36.01"/>
  </r>
  <r>
    <x v="1"/>
    <s v="A4"/>
    <x v="1"/>
    <n v="2E-3"/>
    <x v="0"/>
    <n v="0.02"/>
  </r>
  <r>
    <x v="1"/>
    <s v="A5"/>
    <x v="1"/>
    <n v="1E-3"/>
    <x v="0"/>
    <n v="0.01"/>
  </r>
  <r>
    <x v="1"/>
    <s v="A6"/>
    <x v="1"/>
    <n v="1E-3"/>
    <x v="0"/>
    <n v="0.01"/>
  </r>
  <r>
    <x v="1"/>
    <s v="B1"/>
    <x v="0"/>
    <n v="0.57699999999999996"/>
    <x v="1"/>
    <n v="57.699999999999996"/>
  </r>
  <r>
    <x v="1"/>
    <s v="B2"/>
    <x v="0"/>
    <n v="0.57899999999999996"/>
    <x v="1"/>
    <n v="57.9"/>
  </r>
  <r>
    <x v="1"/>
    <s v="B3"/>
    <x v="0"/>
    <n v="0.54900000000000004"/>
    <x v="1"/>
    <n v="54.900000000000006"/>
  </r>
  <r>
    <x v="1"/>
    <s v="B4"/>
    <x v="1"/>
    <n v="0"/>
    <x v="1"/>
    <n v="0"/>
  </r>
  <r>
    <x v="1"/>
    <s v="B5"/>
    <x v="1"/>
    <n v="0"/>
    <x v="1"/>
    <n v="0"/>
  </r>
  <r>
    <x v="1"/>
    <s v="B6"/>
    <x v="1"/>
    <n v="0"/>
    <x v="1"/>
    <n v="0"/>
  </r>
  <r>
    <x v="1"/>
    <s v="C1"/>
    <x v="0"/>
    <n v="6.4000000000000001E-2"/>
    <x v="2"/>
    <n v="64"/>
  </r>
  <r>
    <x v="1"/>
    <s v="C2"/>
    <x v="0"/>
    <n v="6.6000000000000003E-2"/>
    <x v="2"/>
    <n v="66"/>
  </r>
  <r>
    <x v="1"/>
    <s v="C3"/>
    <x v="0"/>
    <n v="6.6000000000000003E-2"/>
    <x v="2"/>
    <n v="66"/>
  </r>
  <r>
    <x v="1"/>
    <s v="C4"/>
    <x v="1"/>
    <n v="0"/>
    <x v="2"/>
    <n v="0"/>
  </r>
  <r>
    <x v="1"/>
    <s v="C5"/>
    <x v="1"/>
    <n v="1E-3"/>
    <x v="2"/>
    <n v="1"/>
  </r>
  <r>
    <x v="1"/>
    <s v="C6"/>
    <x v="1"/>
    <n v="0"/>
    <x v="2"/>
    <n v="0"/>
  </r>
  <r>
    <x v="1"/>
    <s v="D1"/>
    <x v="2"/>
    <n v="2.1280000000000001"/>
    <x v="0"/>
    <n v="21.28"/>
  </r>
  <r>
    <x v="1"/>
    <s v="D2"/>
    <x v="2"/>
    <n v="2.4430000000000001"/>
    <x v="0"/>
    <n v="24.43"/>
  </r>
  <r>
    <x v="1"/>
    <s v="D3"/>
    <x v="2"/>
    <n v="2.3879999999999999"/>
    <x v="0"/>
    <n v="23.88"/>
  </r>
  <r>
    <x v="1"/>
    <s v="D4"/>
    <x v="3"/>
    <n v="2E-3"/>
    <x v="0"/>
    <n v="0.02"/>
  </r>
  <r>
    <x v="1"/>
    <s v="D5"/>
    <x v="3"/>
    <n v="1E-3"/>
    <x v="0"/>
    <n v="0.01"/>
  </r>
  <r>
    <x v="1"/>
    <s v="D6"/>
    <x v="3"/>
    <n v="1E-3"/>
    <x v="0"/>
    <n v="0.01"/>
  </r>
  <r>
    <x v="1"/>
    <s v="E1"/>
    <x v="2"/>
    <n v="0.27"/>
    <x v="1"/>
    <n v="27"/>
  </r>
  <r>
    <x v="1"/>
    <s v="E2"/>
    <x v="2"/>
    <n v="0.26200000000000001"/>
    <x v="1"/>
    <n v="26.200000000000003"/>
  </r>
  <r>
    <x v="1"/>
    <s v="E3"/>
    <x v="2"/>
    <n v="0.26300000000000001"/>
    <x v="1"/>
    <n v="26.3"/>
  </r>
  <r>
    <x v="1"/>
    <s v="E4"/>
    <x v="3"/>
    <n v="1E-3"/>
    <x v="1"/>
    <n v="0.1"/>
  </r>
  <r>
    <x v="1"/>
    <s v="E5"/>
    <x v="3"/>
    <n v="-1E-3"/>
    <x v="1"/>
    <n v="0"/>
  </r>
  <r>
    <x v="1"/>
    <s v="E6"/>
    <x v="3"/>
    <n v="0"/>
    <x v="1"/>
    <n v="0"/>
  </r>
  <r>
    <x v="1"/>
    <s v="F1"/>
    <x v="2"/>
    <n v="0.03"/>
    <x v="2"/>
    <n v="30"/>
  </r>
  <r>
    <x v="1"/>
    <s v="F2"/>
    <x v="2"/>
    <n v="2.9000000000000001E-2"/>
    <x v="2"/>
    <n v="29"/>
  </r>
  <r>
    <x v="1"/>
    <s v="F3"/>
    <x v="2"/>
    <n v="2.9000000000000001E-2"/>
    <x v="2"/>
    <n v="29"/>
  </r>
  <r>
    <x v="1"/>
    <s v="F4"/>
    <x v="3"/>
    <n v="0"/>
    <x v="2"/>
    <n v="0"/>
  </r>
  <r>
    <x v="1"/>
    <s v="F5"/>
    <x v="3"/>
    <n v="0"/>
    <x v="2"/>
    <n v="0"/>
  </r>
  <r>
    <x v="1"/>
    <s v="F6"/>
    <x v="3"/>
    <n v="0"/>
    <x v="2"/>
    <n v="0"/>
  </r>
  <r>
    <x v="1"/>
    <s v="G4"/>
    <x v="4"/>
    <n v="0"/>
    <x v="3"/>
    <e v="#N/A"/>
  </r>
  <r>
    <x v="1"/>
    <s v="G5"/>
    <x v="4"/>
    <n v="0"/>
    <x v="3"/>
    <e v="#N/A"/>
  </r>
  <r>
    <x v="1"/>
    <s v="G6"/>
    <x v="4"/>
    <n v="0"/>
    <x v="3"/>
    <e v="#N/A"/>
  </r>
  <r>
    <x v="2"/>
    <s v="A1"/>
    <x v="0"/>
    <n v="3.4809999999999999"/>
    <x v="0"/>
    <n v="34.81"/>
  </r>
  <r>
    <x v="2"/>
    <s v="A2"/>
    <x v="0"/>
    <n v="3.8780000000000001"/>
    <x v="0"/>
    <n v="38.78"/>
  </r>
  <r>
    <x v="2"/>
    <s v="A3"/>
    <x v="0"/>
    <n v="3.8069999999999999"/>
    <x v="0"/>
    <n v="38.07"/>
  </r>
  <r>
    <x v="2"/>
    <s v="A4"/>
    <x v="1"/>
    <n v="2E-3"/>
    <x v="0"/>
    <n v="0.02"/>
  </r>
  <r>
    <x v="2"/>
    <s v="A5"/>
    <x v="1"/>
    <n v="1E-3"/>
    <x v="0"/>
    <n v="0.01"/>
  </r>
  <r>
    <x v="2"/>
    <s v="A6"/>
    <x v="1"/>
    <n v="2E-3"/>
    <x v="0"/>
    <n v="0.02"/>
  </r>
  <r>
    <x v="2"/>
    <s v="B1"/>
    <x v="0"/>
    <n v="0.66"/>
    <x v="1"/>
    <n v="66"/>
  </r>
  <r>
    <x v="2"/>
    <s v="B2"/>
    <x v="0"/>
    <n v="0.66100000000000003"/>
    <x v="1"/>
    <n v="66.100000000000009"/>
  </r>
  <r>
    <x v="2"/>
    <s v="B3"/>
    <x v="0"/>
    <n v="0.629"/>
    <x v="1"/>
    <n v="62.9"/>
  </r>
  <r>
    <x v="2"/>
    <s v="B4"/>
    <x v="1"/>
    <n v="0"/>
    <x v="1"/>
    <n v="0"/>
  </r>
  <r>
    <x v="2"/>
    <s v="B5"/>
    <x v="1"/>
    <n v="0"/>
    <x v="1"/>
    <n v="0"/>
  </r>
  <r>
    <x v="2"/>
    <s v="B6"/>
    <x v="1"/>
    <n v="0"/>
    <x v="1"/>
    <n v="0"/>
  </r>
  <r>
    <x v="2"/>
    <s v="C1"/>
    <x v="0"/>
    <n v="7.4999999999999997E-2"/>
    <x v="2"/>
    <n v="75"/>
  </r>
  <r>
    <x v="2"/>
    <s v="C2"/>
    <x v="0"/>
    <n v="7.3999999999999996E-2"/>
    <x v="2"/>
    <n v="74"/>
  </r>
  <r>
    <x v="2"/>
    <s v="C3"/>
    <x v="0"/>
    <n v="7.6999999999999999E-2"/>
    <x v="2"/>
    <n v="77"/>
  </r>
  <r>
    <x v="2"/>
    <s v="C4"/>
    <x v="1"/>
    <n v="0"/>
    <x v="2"/>
    <n v="0"/>
  </r>
  <r>
    <x v="2"/>
    <s v="C5"/>
    <x v="1"/>
    <n v="1E-3"/>
    <x v="2"/>
    <n v="1"/>
  </r>
  <r>
    <x v="2"/>
    <s v="C6"/>
    <x v="1"/>
    <n v="1E-3"/>
    <x v="2"/>
    <n v="1"/>
  </r>
  <r>
    <x v="2"/>
    <s v="D1"/>
    <x v="2"/>
    <n v="2.383"/>
    <x v="0"/>
    <n v="23.83"/>
  </r>
  <r>
    <x v="2"/>
    <s v="D2"/>
    <x v="2"/>
    <n v="2.7149999999999999"/>
    <x v="0"/>
    <n v="27.15"/>
  </r>
  <r>
    <x v="2"/>
    <s v="D3"/>
    <x v="2"/>
    <n v="2.6589999999999998"/>
    <x v="0"/>
    <n v="26.589999999999996"/>
  </r>
  <r>
    <x v="2"/>
    <s v="D4"/>
    <x v="3"/>
    <n v="2E-3"/>
    <x v="0"/>
    <n v="0.02"/>
  </r>
  <r>
    <x v="2"/>
    <s v="D5"/>
    <x v="3"/>
    <n v="1E-3"/>
    <x v="0"/>
    <n v="0.01"/>
  </r>
  <r>
    <x v="2"/>
    <s v="D6"/>
    <x v="3"/>
    <n v="1E-3"/>
    <x v="0"/>
    <n v="0.01"/>
  </r>
  <r>
    <x v="2"/>
    <s v="E1"/>
    <x v="2"/>
    <n v="0.313"/>
    <x v="1"/>
    <n v="31.3"/>
  </r>
  <r>
    <x v="2"/>
    <s v="E2"/>
    <x v="2"/>
    <n v="0.309"/>
    <x v="1"/>
    <n v="30.9"/>
  </r>
  <r>
    <x v="2"/>
    <s v="E3"/>
    <x v="2"/>
    <n v="0.30399999999999999"/>
    <x v="1"/>
    <n v="30.4"/>
  </r>
  <r>
    <x v="2"/>
    <s v="E4"/>
    <x v="3"/>
    <n v="2E-3"/>
    <x v="1"/>
    <n v="0.2"/>
  </r>
  <r>
    <x v="2"/>
    <s v="E5"/>
    <x v="3"/>
    <n v="0"/>
    <x v="1"/>
    <n v="0"/>
  </r>
  <r>
    <x v="2"/>
    <s v="E6"/>
    <x v="3"/>
    <n v="1E-3"/>
    <x v="1"/>
    <n v="0.1"/>
  </r>
  <r>
    <x v="2"/>
    <s v="F1"/>
    <x v="2"/>
    <n v="3.5999999999999997E-2"/>
    <x v="2"/>
    <n v="36"/>
  </r>
  <r>
    <x v="2"/>
    <s v="F2"/>
    <x v="2"/>
    <n v="3.5999999999999997E-2"/>
    <x v="2"/>
    <n v="36"/>
  </r>
  <r>
    <x v="2"/>
    <s v="F3"/>
    <x v="2"/>
    <n v="3.4000000000000002E-2"/>
    <x v="2"/>
    <n v="34"/>
  </r>
  <r>
    <x v="2"/>
    <s v="F4"/>
    <x v="3"/>
    <n v="1E-3"/>
    <x v="2"/>
    <n v="1"/>
  </r>
  <r>
    <x v="2"/>
    <s v="F5"/>
    <x v="3"/>
    <n v="0"/>
    <x v="2"/>
    <n v="0"/>
  </r>
  <r>
    <x v="2"/>
    <s v="F6"/>
    <x v="3"/>
    <n v="0"/>
    <x v="2"/>
    <n v="0"/>
  </r>
  <r>
    <x v="2"/>
    <s v="G4"/>
    <x v="4"/>
    <n v="0"/>
    <x v="3"/>
    <e v="#N/A"/>
  </r>
  <r>
    <x v="2"/>
    <s v="G5"/>
    <x v="4"/>
    <n v="0"/>
    <x v="3"/>
    <e v="#N/A"/>
  </r>
  <r>
    <x v="2"/>
    <s v="G6"/>
    <x v="4"/>
    <n v="0"/>
    <x v="3"/>
    <e v="#N/A"/>
  </r>
  <r>
    <x v="3"/>
    <s v="A1"/>
    <x v="0"/>
    <n v="3.6930000000000001"/>
    <x v="0"/>
    <n v="36.93"/>
  </r>
  <r>
    <x v="3"/>
    <s v="A2"/>
    <x v="0"/>
    <m/>
    <x v="0"/>
    <n v="0"/>
  </r>
  <r>
    <x v="3"/>
    <s v="A3"/>
    <x v="0"/>
    <m/>
    <x v="0"/>
    <n v="0"/>
  </r>
  <r>
    <x v="3"/>
    <s v="A4"/>
    <x v="1"/>
    <n v="3.0000000000000001E-3"/>
    <x v="0"/>
    <n v="0.03"/>
  </r>
  <r>
    <x v="3"/>
    <s v="A5"/>
    <x v="1"/>
    <n v="2E-3"/>
    <x v="0"/>
    <n v="0.02"/>
  </r>
  <r>
    <x v="3"/>
    <s v="A6"/>
    <x v="1"/>
    <n v="2E-3"/>
    <x v="0"/>
    <n v="0.02"/>
  </r>
  <r>
    <x v="3"/>
    <s v="B1"/>
    <x v="0"/>
    <n v="0.746"/>
    <x v="1"/>
    <n v="74.599999999999994"/>
  </r>
  <r>
    <x v="3"/>
    <s v="B2"/>
    <x v="0"/>
    <n v="0.753"/>
    <x v="1"/>
    <n v="75.3"/>
  </r>
  <r>
    <x v="3"/>
    <s v="B3"/>
    <x v="0"/>
    <n v="0.71099999999999997"/>
    <x v="1"/>
    <n v="71.099999999999994"/>
  </r>
  <r>
    <x v="3"/>
    <s v="B4"/>
    <x v="1"/>
    <n v="1E-3"/>
    <x v="1"/>
    <n v="0.1"/>
  </r>
  <r>
    <x v="3"/>
    <s v="B5"/>
    <x v="1"/>
    <n v="0"/>
    <x v="1"/>
    <n v="0"/>
  </r>
  <r>
    <x v="3"/>
    <s v="B6"/>
    <x v="1"/>
    <n v="1E-3"/>
    <x v="1"/>
    <n v="0.1"/>
  </r>
  <r>
    <x v="3"/>
    <s v="C1"/>
    <x v="0"/>
    <n v="8.5000000000000006E-2"/>
    <x v="2"/>
    <n v="85"/>
  </r>
  <r>
    <x v="3"/>
    <s v="C2"/>
    <x v="0"/>
    <n v="8.5000000000000006E-2"/>
    <x v="2"/>
    <n v="85"/>
  </r>
  <r>
    <x v="3"/>
    <s v="C3"/>
    <x v="0"/>
    <n v="8.7999999999999995E-2"/>
    <x v="2"/>
    <n v="88"/>
  </r>
  <r>
    <x v="3"/>
    <s v="C4"/>
    <x v="1"/>
    <n v="1E-3"/>
    <x v="2"/>
    <n v="1"/>
  </r>
  <r>
    <x v="3"/>
    <s v="C5"/>
    <x v="1"/>
    <n v="1E-3"/>
    <x v="2"/>
    <n v="1"/>
  </r>
  <r>
    <x v="3"/>
    <s v="C6"/>
    <x v="1"/>
    <n v="1E-3"/>
    <x v="2"/>
    <n v="1"/>
  </r>
  <r>
    <x v="3"/>
    <s v="D1"/>
    <x v="2"/>
    <n v="2.633"/>
    <x v="0"/>
    <n v="26.33"/>
  </r>
  <r>
    <x v="3"/>
    <s v="D2"/>
    <x v="2"/>
    <n v="2.9689999999999999"/>
    <x v="0"/>
    <n v="29.689999999999998"/>
  </r>
  <r>
    <x v="3"/>
    <s v="D3"/>
    <x v="2"/>
    <n v="2.9020000000000001"/>
    <x v="0"/>
    <n v="29.020000000000003"/>
  </r>
  <r>
    <x v="3"/>
    <s v="D4"/>
    <x v="3"/>
    <n v="3.0000000000000001E-3"/>
    <x v="0"/>
    <n v="0.03"/>
  </r>
  <r>
    <x v="3"/>
    <s v="D5"/>
    <x v="3"/>
    <n v="1E-3"/>
    <x v="0"/>
    <n v="0.01"/>
  </r>
  <r>
    <x v="3"/>
    <s v="D6"/>
    <x v="3"/>
    <n v="2E-3"/>
    <x v="0"/>
    <n v="0.02"/>
  </r>
  <r>
    <x v="3"/>
    <s v="E1"/>
    <x v="2"/>
    <n v="0.35799999999999998"/>
    <x v="1"/>
    <n v="35.799999999999997"/>
  </r>
  <r>
    <x v="3"/>
    <s v="E2"/>
    <x v="2"/>
    <n v="0.35499999999999998"/>
    <x v="1"/>
    <n v="35.5"/>
  </r>
  <r>
    <x v="3"/>
    <s v="E3"/>
    <x v="2"/>
    <n v="0.34599999999999997"/>
    <x v="1"/>
    <n v="34.599999999999994"/>
  </r>
  <r>
    <x v="3"/>
    <s v="E4"/>
    <x v="3"/>
    <n v="2E-3"/>
    <x v="1"/>
    <n v="0.2"/>
  </r>
  <r>
    <x v="3"/>
    <s v="E5"/>
    <x v="3"/>
    <n v="0"/>
    <x v="1"/>
    <n v="0"/>
  </r>
  <r>
    <x v="3"/>
    <s v="E6"/>
    <x v="3"/>
    <n v="1E-3"/>
    <x v="1"/>
    <n v="0.1"/>
  </r>
  <r>
    <x v="3"/>
    <s v="F1"/>
    <x v="2"/>
    <n v="4.2000000000000003E-2"/>
    <x v="2"/>
    <n v="42"/>
  </r>
  <r>
    <x v="3"/>
    <s v="F2"/>
    <x v="2"/>
    <n v="4.2000000000000003E-2"/>
    <x v="2"/>
    <n v="42"/>
  </r>
  <r>
    <x v="3"/>
    <s v="F3"/>
    <x v="2"/>
    <n v="0.04"/>
    <x v="2"/>
    <n v="40"/>
  </r>
  <r>
    <x v="3"/>
    <s v="F4"/>
    <x v="3"/>
    <n v="1E-3"/>
    <x v="2"/>
    <n v="1"/>
  </r>
  <r>
    <x v="3"/>
    <s v="F5"/>
    <x v="3"/>
    <n v="0"/>
    <x v="2"/>
    <n v="0"/>
  </r>
  <r>
    <x v="3"/>
    <s v="F6"/>
    <x v="3"/>
    <n v="0"/>
    <x v="2"/>
    <n v="0"/>
  </r>
  <r>
    <x v="3"/>
    <s v="G4"/>
    <x v="4"/>
    <n v="0"/>
    <x v="3"/>
    <e v="#N/A"/>
  </r>
  <r>
    <x v="3"/>
    <s v="G5"/>
    <x v="4"/>
    <n v="0"/>
    <x v="3"/>
    <e v="#N/A"/>
  </r>
  <r>
    <x v="3"/>
    <s v="G6"/>
    <x v="4"/>
    <n v="0"/>
    <x v="3"/>
    <e v="#N/A"/>
  </r>
  <r>
    <x v="4"/>
    <s v="A1"/>
    <x v="0"/>
    <n v="3.8690000000000002"/>
    <x v="0"/>
    <n v="38.690000000000005"/>
  </r>
  <r>
    <x v="4"/>
    <s v="A2"/>
    <x v="0"/>
    <m/>
    <x v="0"/>
    <n v="0"/>
  </r>
  <r>
    <x v="4"/>
    <s v="A3"/>
    <x v="0"/>
    <m/>
    <x v="0"/>
    <n v="0"/>
  </r>
  <r>
    <x v="4"/>
    <s v="A4"/>
    <x v="1"/>
    <n v="4.0000000000000001E-3"/>
    <x v="0"/>
    <n v="0.04"/>
  </r>
  <r>
    <x v="4"/>
    <s v="A5"/>
    <x v="1"/>
    <n v="2E-3"/>
    <x v="0"/>
    <n v="0.02"/>
  </r>
  <r>
    <x v="4"/>
    <s v="A6"/>
    <x v="1"/>
    <n v="2E-3"/>
    <x v="0"/>
    <n v="0.02"/>
  </r>
  <r>
    <x v="4"/>
    <s v="B1"/>
    <x v="0"/>
    <n v="0.83499999999999996"/>
    <x v="1"/>
    <n v="83.5"/>
  </r>
  <r>
    <x v="4"/>
    <s v="B2"/>
    <x v="0"/>
    <n v="0.83899999999999997"/>
    <x v="1"/>
    <n v="83.899999999999991"/>
  </r>
  <r>
    <x v="4"/>
    <s v="B3"/>
    <x v="0"/>
    <n v="0.79200000000000004"/>
    <x v="1"/>
    <n v="79.2"/>
  </r>
  <r>
    <x v="4"/>
    <s v="B4"/>
    <x v="1"/>
    <n v="1E-3"/>
    <x v="1"/>
    <n v="0.1"/>
  </r>
  <r>
    <x v="4"/>
    <s v="B5"/>
    <x v="1"/>
    <n v="0"/>
    <x v="1"/>
    <n v="0"/>
  </r>
  <r>
    <x v="4"/>
    <s v="B6"/>
    <x v="1"/>
    <n v="0"/>
    <x v="1"/>
    <n v="0"/>
  </r>
  <r>
    <x v="4"/>
    <s v="C1"/>
    <x v="0"/>
    <n v="9.7000000000000003E-2"/>
    <x v="2"/>
    <n v="97"/>
  </r>
  <r>
    <x v="4"/>
    <s v="C2"/>
    <x v="0"/>
    <n v="9.6000000000000002E-2"/>
    <x v="2"/>
    <n v="96"/>
  </r>
  <r>
    <x v="4"/>
    <s v="C3"/>
    <x v="0"/>
    <n v="9.9000000000000005E-2"/>
    <x v="2"/>
    <n v="99"/>
  </r>
  <r>
    <x v="4"/>
    <s v="C4"/>
    <x v="1"/>
    <n v="1E-3"/>
    <x v="2"/>
    <n v="1"/>
  </r>
  <r>
    <x v="4"/>
    <s v="C5"/>
    <x v="1"/>
    <n v="1E-3"/>
    <x v="2"/>
    <n v="1"/>
  </r>
  <r>
    <x v="4"/>
    <s v="C6"/>
    <x v="1"/>
    <n v="1E-3"/>
    <x v="2"/>
    <n v="1"/>
  </r>
  <r>
    <x v="4"/>
    <s v="D1"/>
    <x v="2"/>
    <n v="2.8660000000000001"/>
    <x v="0"/>
    <n v="28.66"/>
  </r>
  <r>
    <x v="4"/>
    <s v="D2"/>
    <x v="2"/>
    <n v="3.1989999999999998"/>
    <x v="0"/>
    <n v="31.99"/>
  </r>
  <r>
    <x v="4"/>
    <s v="D3"/>
    <x v="2"/>
    <n v="3.1360000000000001"/>
    <x v="0"/>
    <n v="31.36"/>
  </r>
  <r>
    <x v="4"/>
    <s v="D4"/>
    <x v="3"/>
    <n v="4.0000000000000001E-3"/>
    <x v="0"/>
    <n v="0.04"/>
  </r>
  <r>
    <x v="4"/>
    <s v="D5"/>
    <x v="3"/>
    <n v="2E-3"/>
    <x v="0"/>
    <n v="0.02"/>
  </r>
  <r>
    <x v="4"/>
    <s v="D6"/>
    <x v="3"/>
    <n v="2E-3"/>
    <x v="0"/>
    <n v="0.02"/>
  </r>
  <r>
    <x v="4"/>
    <s v="E1"/>
    <x v="2"/>
    <n v="0.40400000000000003"/>
    <x v="1"/>
    <n v="40.400000000000006"/>
  </r>
  <r>
    <x v="4"/>
    <s v="E2"/>
    <x v="2"/>
    <n v="0.4"/>
    <x v="1"/>
    <n v="40"/>
  </r>
  <r>
    <x v="4"/>
    <s v="E3"/>
    <x v="2"/>
    <n v="0.39"/>
    <x v="1"/>
    <n v="39"/>
  </r>
  <r>
    <x v="4"/>
    <s v="E4"/>
    <x v="3"/>
    <n v="2E-3"/>
    <x v="1"/>
    <n v="0.2"/>
  </r>
  <r>
    <x v="4"/>
    <s v="E5"/>
    <x v="3"/>
    <n v="0"/>
    <x v="1"/>
    <n v="0"/>
  </r>
  <r>
    <x v="4"/>
    <s v="E6"/>
    <x v="3"/>
    <n v="1E-3"/>
    <x v="1"/>
    <n v="0.1"/>
  </r>
  <r>
    <x v="4"/>
    <s v="F1"/>
    <x v="2"/>
    <n v="4.8000000000000001E-2"/>
    <x v="2"/>
    <n v="48"/>
  </r>
  <r>
    <x v="4"/>
    <s v="F2"/>
    <x v="2"/>
    <n v="4.8000000000000001E-2"/>
    <x v="2"/>
    <n v="48"/>
  </r>
  <r>
    <x v="4"/>
    <s v="F3"/>
    <x v="2"/>
    <n v="4.5999999999999999E-2"/>
    <x v="2"/>
    <n v="46"/>
  </r>
  <r>
    <x v="4"/>
    <s v="F4"/>
    <x v="3"/>
    <n v="1E-3"/>
    <x v="2"/>
    <n v="1"/>
  </r>
  <r>
    <x v="4"/>
    <s v="F5"/>
    <x v="3"/>
    <n v="0"/>
    <x v="2"/>
    <n v="0"/>
  </r>
  <r>
    <x v="4"/>
    <s v="F6"/>
    <x v="3"/>
    <n v="0"/>
    <x v="2"/>
    <n v="0"/>
  </r>
  <r>
    <x v="4"/>
    <s v="G4"/>
    <x v="4"/>
    <n v="1E-3"/>
    <x v="3"/>
    <e v="#N/A"/>
  </r>
  <r>
    <x v="4"/>
    <s v="G5"/>
    <x v="4"/>
    <n v="0"/>
    <x v="3"/>
    <e v="#N/A"/>
  </r>
  <r>
    <x v="4"/>
    <s v="G6"/>
    <x v="4"/>
    <n v="0"/>
    <x v="3"/>
    <e v="#N/A"/>
  </r>
  <r>
    <x v="5"/>
    <s v="A1"/>
    <x v="0"/>
    <m/>
    <x v="0"/>
    <n v="0"/>
  </r>
  <r>
    <x v="5"/>
    <s v="A2"/>
    <x v="0"/>
    <m/>
    <x v="0"/>
    <n v="0"/>
  </r>
  <r>
    <x v="5"/>
    <s v="A3"/>
    <x v="0"/>
    <m/>
    <x v="0"/>
    <n v="0"/>
  </r>
  <r>
    <x v="5"/>
    <s v="A4"/>
    <x v="1"/>
    <n v="5.0000000000000001E-3"/>
    <x v="0"/>
    <n v="0.05"/>
  </r>
  <r>
    <x v="5"/>
    <s v="A5"/>
    <x v="1"/>
    <n v="2E-3"/>
    <x v="0"/>
    <n v="0.02"/>
  </r>
  <r>
    <x v="5"/>
    <s v="A6"/>
    <x v="1"/>
    <n v="2E-3"/>
    <x v="0"/>
    <n v="0.02"/>
  </r>
  <r>
    <x v="5"/>
    <s v="B1"/>
    <x v="0"/>
    <n v="0.92500000000000004"/>
    <x v="1"/>
    <n v="92.5"/>
  </r>
  <r>
    <x v="5"/>
    <s v="B2"/>
    <x v="0"/>
    <n v="0.92400000000000004"/>
    <x v="1"/>
    <n v="92.4"/>
  </r>
  <r>
    <x v="5"/>
    <s v="B3"/>
    <x v="0"/>
    <n v="0.873"/>
    <x v="1"/>
    <n v="87.3"/>
  </r>
  <r>
    <x v="5"/>
    <s v="B4"/>
    <x v="1"/>
    <n v="2E-3"/>
    <x v="1"/>
    <n v="0.2"/>
  </r>
  <r>
    <x v="5"/>
    <s v="B5"/>
    <x v="1"/>
    <n v="1E-3"/>
    <x v="1"/>
    <n v="0.1"/>
  </r>
  <r>
    <x v="5"/>
    <s v="B6"/>
    <x v="1"/>
    <n v="0"/>
    <x v="1"/>
    <n v="0"/>
  </r>
  <r>
    <x v="5"/>
    <s v="C1"/>
    <x v="0"/>
    <n v="0.108"/>
    <x v="2"/>
    <n v="108"/>
  </r>
  <r>
    <x v="5"/>
    <s v="C2"/>
    <x v="0"/>
    <n v="0.108"/>
    <x v="2"/>
    <n v="108"/>
  </r>
  <r>
    <x v="5"/>
    <s v="C3"/>
    <x v="0"/>
    <n v="0.11"/>
    <x v="2"/>
    <n v="110"/>
  </r>
  <r>
    <x v="5"/>
    <s v="C4"/>
    <x v="1"/>
    <n v="1E-3"/>
    <x v="2"/>
    <n v="1"/>
  </r>
  <r>
    <x v="5"/>
    <s v="C5"/>
    <x v="1"/>
    <n v="1E-3"/>
    <x v="2"/>
    <n v="1"/>
  </r>
  <r>
    <x v="5"/>
    <s v="C6"/>
    <x v="1"/>
    <n v="1E-3"/>
    <x v="2"/>
    <n v="1"/>
  </r>
  <r>
    <x v="5"/>
    <s v="D1"/>
    <x v="2"/>
    <n v="3.089"/>
    <x v="0"/>
    <n v="30.89"/>
  </r>
  <r>
    <x v="5"/>
    <s v="D2"/>
    <x v="2"/>
    <n v="3.4209999999999998"/>
    <x v="0"/>
    <n v="34.21"/>
  </r>
  <r>
    <x v="5"/>
    <s v="D3"/>
    <x v="2"/>
    <n v="3.3540000000000001"/>
    <x v="0"/>
    <n v="33.54"/>
  </r>
  <r>
    <x v="5"/>
    <s v="D4"/>
    <x v="3"/>
    <n v="4.0000000000000001E-3"/>
    <x v="0"/>
    <n v="0.04"/>
  </r>
  <r>
    <x v="5"/>
    <s v="D5"/>
    <x v="3"/>
    <n v="2E-3"/>
    <x v="0"/>
    <n v="0.02"/>
  </r>
  <r>
    <x v="5"/>
    <s v="D6"/>
    <x v="3"/>
    <n v="2E-3"/>
    <x v="0"/>
    <n v="0.02"/>
  </r>
  <r>
    <x v="5"/>
    <s v="E1"/>
    <x v="2"/>
    <n v="0.45100000000000001"/>
    <x v="1"/>
    <n v="45.1"/>
  </r>
  <r>
    <x v="5"/>
    <s v="E2"/>
    <x v="2"/>
    <n v="0.44500000000000001"/>
    <x v="1"/>
    <n v="44.5"/>
  </r>
  <r>
    <x v="5"/>
    <s v="E3"/>
    <x v="2"/>
    <n v="0.435"/>
    <x v="1"/>
    <n v="43.5"/>
  </r>
  <r>
    <x v="5"/>
    <s v="E4"/>
    <x v="3"/>
    <n v="2E-3"/>
    <x v="1"/>
    <n v="0.2"/>
  </r>
  <r>
    <x v="5"/>
    <s v="E5"/>
    <x v="3"/>
    <n v="0"/>
    <x v="1"/>
    <n v="0"/>
  </r>
  <r>
    <x v="5"/>
    <s v="E6"/>
    <x v="3"/>
    <n v="2E-3"/>
    <x v="1"/>
    <n v="0.2"/>
  </r>
  <r>
    <x v="5"/>
    <s v="F1"/>
    <x v="2"/>
    <n v="5.3999999999999999E-2"/>
    <x v="2"/>
    <n v="54"/>
  </r>
  <r>
    <x v="5"/>
    <s v="F2"/>
    <x v="2"/>
    <n v="5.3999999999999999E-2"/>
    <x v="2"/>
    <n v="54"/>
  </r>
  <r>
    <x v="5"/>
    <s v="F3"/>
    <x v="2"/>
    <n v="5.1999999999999998E-2"/>
    <x v="2"/>
    <n v="52"/>
  </r>
  <r>
    <x v="5"/>
    <s v="F4"/>
    <x v="3"/>
    <n v="1E-3"/>
    <x v="2"/>
    <n v="1"/>
  </r>
  <r>
    <x v="5"/>
    <s v="F5"/>
    <x v="3"/>
    <n v="0"/>
    <x v="2"/>
    <n v="0"/>
  </r>
  <r>
    <x v="5"/>
    <s v="F6"/>
    <x v="3"/>
    <n v="0"/>
    <x v="2"/>
    <n v="0"/>
  </r>
  <r>
    <x v="5"/>
    <s v="G4"/>
    <x v="4"/>
    <n v="1E-3"/>
    <x v="3"/>
    <e v="#N/A"/>
  </r>
  <r>
    <x v="5"/>
    <s v="G5"/>
    <x v="4"/>
    <n v="0"/>
    <x v="3"/>
    <e v="#N/A"/>
  </r>
  <r>
    <x v="5"/>
    <s v="G6"/>
    <x v="4"/>
    <n v="0"/>
    <x v="3"/>
    <e v="#N/A"/>
  </r>
  <r>
    <x v="6"/>
    <s v="A1"/>
    <x v="0"/>
    <m/>
    <x v="0"/>
    <n v="0"/>
  </r>
  <r>
    <x v="6"/>
    <s v="A2"/>
    <x v="0"/>
    <m/>
    <x v="0"/>
    <n v="0"/>
  </r>
  <r>
    <x v="6"/>
    <s v="A3"/>
    <x v="0"/>
    <m/>
    <x v="0"/>
    <n v="0"/>
  </r>
  <r>
    <x v="6"/>
    <s v="A4"/>
    <x v="1"/>
    <n v="5.0000000000000001E-3"/>
    <x v="0"/>
    <n v="0.05"/>
  </r>
  <r>
    <x v="6"/>
    <s v="A5"/>
    <x v="1"/>
    <n v="2E-3"/>
    <x v="0"/>
    <n v="0.02"/>
  </r>
  <r>
    <x v="6"/>
    <s v="A6"/>
    <x v="1"/>
    <n v="2E-3"/>
    <x v="0"/>
    <n v="0.02"/>
  </r>
  <r>
    <x v="6"/>
    <s v="B1"/>
    <x v="0"/>
    <n v="1.0149999999999999"/>
    <x v="1"/>
    <n v="101.49999999999999"/>
  </r>
  <r>
    <x v="6"/>
    <s v="B2"/>
    <x v="0"/>
    <n v="1.0109999999999999"/>
    <x v="1"/>
    <n v="101.1"/>
  </r>
  <r>
    <x v="6"/>
    <s v="B3"/>
    <x v="0"/>
    <n v="0.97399999999999998"/>
    <x v="1"/>
    <n v="97.399999999999991"/>
  </r>
  <r>
    <x v="6"/>
    <s v="B4"/>
    <x v="1"/>
    <n v="3.0000000000000001E-3"/>
    <x v="1"/>
    <n v="0.3"/>
  </r>
  <r>
    <x v="6"/>
    <s v="B5"/>
    <x v="1"/>
    <n v="0"/>
    <x v="1"/>
    <n v="0"/>
  </r>
  <r>
    <x v="6"/>
    <s v="B6"/>
    <x v="1"/>
    <n v="0"/>
    <x v="1"/>
    <n v="0"/>
  </r>
  <r>
    <x v="6"/>
    <s v="C1"/>
    <x v="0"/>
    <n v="0.121"/>
    <x v="2"/>
    <n v="121"/>
  </r>
  <r>
    <x v="6"/>
    <s v="C2"/>
    <x v="0"/>
    <n v="0.12"/>
    <x v="2"/>
    <n v="120"/>
  </r>
  <r>
    <x v="6"/>
    <s v="C3"/>
    <x v="0"/>
    <n v="0.121"/>
    <x v="2"/>
    <n v="121"/>
  </r>
  <r>
    <x v="6"/>
    <s v="C4"/>
    <x v="1"/>
    <n v="1E-3"/>
    <x v="2"/>
    <n v="1"/>
  </r>
  <r>
    <x v="6"/>
    <s v="C5"/>
    <x v="1"/>
    <n v="1E-3"/>
    <x v="2"/>
    <n v="1"/>
  </r>
  <r>
    <x v="6"/>
    <s v="C6"/>
    <x v="1"/>
    <n v="0"/>
    <x v="2"/>
    <n v="0"/>
  </r>
  <r>
    <x v="6"/>
    <s v="D1"/>
    <x v="2"/>
    <n v="3.2879999999999998"/>
    <x v="0"/>
    <n v="32.879999999999995"/>
  </r>
  <r>
    <x v="6"/>
    <s v="D2"/>
    <x v="2"/>
    <n v="3.5910000000000002"/>
    <x v="0"/>
    <n v="35.910000000000004"/>
  </r>
  <r>
    <x v="6"/>
    <s v="D3"/>
    <x v="2"/>
    <n v="3.53"/>
    <x v="0"/>
    <n v="35.299999999999997"/>
  </r>
  <r>
    <x v="6"/>
    <s v="D4"/>
    <x v="3"/>
    <n v="5.0000000000000001E-3"/>
    <x v="0"/>
    <n v="0.05"/>
  </r>
  <r>
    <x v="6"/>
    <s v="D5"/>
    <x v="3"/>
    <n v="2E-3"/>
    <x v="0"/>
    <n v="0.02"/>
  </r>
  <r>
    <x v="6"/>
    <s v="D6"/>
    <x v="3"/>
    <n v="2E-3"/>
    <x v="0"/>
    <n v="0.02"/>
  </r>
  <r>
    <x v="6"/>
    <s v="E1"/>
    <x v="2"/>
    <n v="0.499"/>
    <x v="1"/>
    <n v="49.9"/>
  </r>
  <r>
    <x v="6"/>
    <s v="E2"/>
    <x v="2"/>
    <n v="0.49099999999999999"/>
    <x v="1"/>
    <n v="49.1"/>
  </r>
  <r>
    <x v="6"/>
    <s v="E3"/>
    <x v="2"/>
    <n v="0.48"/>
    <x v="1"/>
    <n v="48"/>
  </r>
  <r>
    <x v="6"/>
    <s v="E4"/>
    <x v="3"/>
    <n v="2E-3"/>
    <x v="1"/>
    <n v="0.2"/>
  </r>
  <r>
    <x v="6"/>
    <s v="E5"/>
    <x v="3"/>
    <n v="-1E-3"/>
    <x v="1"/>
    <n v="0"/>
  </r>
  <r>
    <x v="6"/>
    <s v="E6"/>
    <x v="3"/>
    <n v="1E-3"/>
    <x v="1"/>
    <n v="0.1"/>
  </r>
  <r>
    <x v="6"/>
    <s v="F1"/>
    <x v="2"/>
    <n v="0.06"/>
    <x v="2"/>
    <n v="60"/>
  </r>
  <r>
    <x v="6"/>
    <s v="F2"/>
    <x v="2"/>
    <n v="0.06"/>
    <x v="2"/>
    <n v="60"/>
  </r>
  <r>
    <x v="6"/>
    <s v="F3"/>
    <x v="2"/>
    <n v="5.8000000000000003E-2"/>
    <x v="2"/>
    <n v="58"/>
  </r>
  <r>
    <x v="6"/>
    <s v="F4"/>
    <x v="3"/>
    <n v="1E-3"/>
    <x v="2"/>
    <n v="1"/>
  </r>
  <r>
    <x v="6"/>
    <s v="F5"/>
    <x v="3"/>
    <n v="0"/>
    <x v="2"/>
    <n v="0"/>
  </r>
  <r>
    <x v="6"/>
    <s v="F6"/>
    <x v="3"/>
    <n v="0"/>
    <x v="2"/>
    <n v="0"/>
  </r>
  <r>
    <x v="6"/>
    <s v="G4"/>
    <x v="4"/>
    <n v="1E-3"/>
    <x v="3"/>
    <e v="#N/A"/>
  </r>
  <r>
    <x v="6"/>
    <s v="G5"/>
    <x v="4"/>
    <n v="0"/>
    <x v="3"/>
    <e v="#N/A"/>
  </r>
  <r>
    <x v="6"/>
    <s v="G6"/>
    <x v="4"/>
    <n v="0"/>
    <x v="3"/>
    <e v="#N/A"/>
  </r>
  <r>
    <x v="7"/>
    <s v="A1"/>
    <x v="0"/>
    <m/>
    <x v="0"/>
    <n v="0"/>
  </r>
  <r>
    <x v="7"/>
    <s v="A2"/>
    <x v="0"/>
    <m/>
    <x v="0"/>
    <n v="0"/>
  </r>
  <r>
    <x v="7"/>
    <s v="A3"/>
    <x v="0"/>
    <m/>
    <x v="0"/>
    <n v="0"/>
  </r>
  <r>
    <x v="7"/>
    <s v="A4"/>
    <x v="1"/>
    <n v="6.0000000000000001E-3"/>
    <x v="0"/>
    <n v="0.06"/>
  </r>
  <r>
    <x v="7"/>
    <s v="A5"/>
    <x v="1"/>
    <n v="2E-3"/>
    <x v="0"/>
    <n v="0.02"/>
  </r>
  <r>
    <x v="7"/>
    <s v="A6"/>
    <x v="1"/>
    <n v="2E-3"/>
    <x v="0"/>
    <n v="0.02"/>
  </r>
  <r>
    <x v="7"/>
    <s v="B1"/>
    <x v="0"/>
    <n v="1.1060000000000001"/>
    <x v="1"/>
    <n v="110.60000000000001"/>
  </r>
  <r>
    <x v="7"/>
    <s v="B2"/>
    <x v="0"/>
    <n v="1.095"/>
    <x v="1"/>
    <n v="109.5"/>
  </r>
  <r>
    <x v="7"/>
    <s v="B3"/>
    <x v="0"/>
    <n v="1.0680000000000001"/>
    <x v="1"/>
    <n v="106.80000000000001"/>
  </r>
  <r>
    <x v="7"/>
    <s v="B4"/>
    <x v="1"/>
    <n v="3.0000000000000001E-3"/>
    <x v="1"/>
    <n v="0.3"/>
  </r>
  <r>
    <x v="7"/>
    <s v="B5"/>
    <x v="1"/>
    <n v="0"/>
    <x v="1"/>
    <n v="0"/>
  </r>
  <r>
    <x v="7"/>
    <s v="B6"/>
    <x v="1"/>
    <n v="1E-3"/>
    <x v="1"/>
    <n v="0.1"/>
  </r>
  <r>
    <x v="7"/>
    <s v="C1"/>
    <x v="0"/>
    <n v="0.13400000000000001"/>
    <x v="2"/>
    <n v="134"/>
  </r>
  <r>
    <x v="7"/>
    <s v="C2"/>
    <x v="0"/>
    <n v="0.13400000000000001"/>
    <x v="2"/>
    <n v="134"/>
  </r>
  <r>
    <x v="7"/>
    <s v="C3"/>
    <x v="0"/>
    <n v="0.13400000000000001"/>
    <x v="2"/>
    <n v="134"/>
  </r>
  <r>
    <x v="7"/>
    <s v="C4"/>
    <x v="1"/>
    <n v="2E-3"/>
    <x v="2"/>
    <n v="2"/>
  </r>
  <r>
    <x v="7"/>
    <s v="C5"/>
    <x v="1"/>
    <n v="1E-3"/>
    <x v="2"/>
    <n v="1"/>
  </r>
  <r>
    <x v="7"/>
    <s v="C6"/>
    <x v="1"/>
    <n v="0"/>
    <x v="2"/>
    <n v="0"/>
  </r>
  <r>
    <x v="7"/>
    <s v="D1"/>
    <x v="2"/>
    <n v="3.4710000000000001"/>
    <x v="0"/>
    <n v="34.71"/>
  </r>
  <r>
    <x v="7"/>
    <s v="D2"/>
    <x v="2"/>
    <n v="3.74"/>
    <x v="0"/>
    <n v="37.400000000000006"/>
  </r>
  <r>
    <x v="7"/>
    <s v="D3"/>
    <x v="2"/>
    <n v="3.7029999999999998"/>
    <x v="0"/>
    <n v="37.03"/>
  </r>
  <r>
    <x v="7"/>
    <s v="D4"/>
    <x v="3"/>
    <n v="6.0000000000000001E-3"/>
    <x v="0"/>
    <n v="0.06"/>
  </r>
  <r>
    <x v="7"/>
    <s v="D5"/>
    <x v="3"/>
    <n v="2E-3"/>
    <x v="0"/>
    <n v="0.02"/>
  </r>
  <r>
    <x v="7"/>
    <s v="D6"/>
    <x v="3"/>
    <n v="2E-3"/>
    <x v="0"/>
    <n v="0.02"/>
  </r>
  <r>
    <x v="7"/>
    <s v="E1"/>
    <x v="2"/>
    <n v="0.54700000000000004"/>
    <x v="1"/>
    <n v="54.7"/>
  </r>
  <r>
    <x v="7"/>
    <s v="E2"/>
    <x v="2"/>
    <n v="0.53900000000000003"/>
    <x v="1"/>
    <n v="53.900000000000006"/>
  </r>
  <r>
    <x v="7"/>
    <s v="E3"/>
    <x v="2"/>
    <n v="0.52700000000000002"/>
    <x v="1"/>
    <n v="52.7"/>
  </r>
  <r>
    <x v="7"/>
    <s v="E4"/>
    <x v="3"/>
    <n v="2E-3"/>
    <x v="1"/>
    <n v="0.2"/>
  </r>
  <r>
    <x v="7"/>
    <s v="E5"/>
    <x v="3"/>
    <n v="-1E-3"/>
    <x v="1"/>
    <n v="0"/>
  </r>
  <r>
    <x v="7"/>
    <s v="E6"/>
    <x v="3"/>
    <n v="1E-3"/>
    <x v="1"/>
    <n v="0.1"/>
  </r>
  <r>
    <x v="7"/>
    <s v="F1"/>
    <x v="2"/>
    <n v="6.6000000000000003E-2"/>
    <x v="2"/>
    <n v="66"/>
  </r>
  <r>
    <x v="7"/>
    <s v="F2"/>
    <x v="2"/>
    <n v="6.6000000000000003E-2"/>
    <x v="2"/>
    <n v="66"/>
  </r>
  <r>
    <x v="7"/>
    <s v="F3"/>
    <x v="2"/>
    <n v="6.4000000000000001E-2"/>
    <x v="2"/>
    <n v="64"/>
  </r>
  <r>
    <x v="7"/>
    <s v="F4"/>
    <x v="3"/>
    <n v="1E-3"/>
    <x v="2"/>
    <n v="1"/>
  </r>
  <r>
    <x v="7"/>
    <s v="F5"/>
    <x v="3"/>
    <n v="0"/>
    <x v="2"/>
    <n v="0"/>
  </r>
  <r>
    <x v="7"/>
    <s v="F6"/>
    <x v="3"/>
    <n v="0"/>
    <x v="2"/>
    <n v="0"/>
  </r>
  <r>
    <x v="7"/>
    <s v="G4"/>
    <x v="4"/>
    <n v="1E-3"/>
    <x v="3"/>
    <e v="#N/A"/>
  </r>
  <r>
    <x v="7"/>
    <s v="G5"/>
    <x v="4"/>
    <n v="-1E-3"/>
    <x v="3"/>
    <e v="#N/A"/>
  </r>
  <r>
    <x v="7"/>
    <s v="G6"/>
    <x v="4"/>
    <n v="0"/>
    <x v="3"/>
    <e v="#N/A"/>
  </r>
  <r>
    <x v="8"/>
    <s v="A1"/>
    <x v="0"/>
    <m/>
    <x v="0"/>
    <n v="0"/>
  </r>
  <r>
    <x v="8"/>
    <s v="A2"/>
    <x v="0"/>
    <m/>
    <x v="0"/>
    <n v="0"/>
  </r>
  <r>
    <x v="8"/>
    <s v="A3"/>
    <x v="0"/>
    <m/>
    <x v="0"/>
    <n v="0"/>
  </r>
  <r>
    <x v="8"/>
    <s v="A4"/>
    <x v="1"/>
    <n v="7.0000000000000001E-3"/>
    <x v="0"/>
    <n v="7.0000000000000007E-2"/>
  </r>
  <r>
    <x v="8"/>
    <s v="A5"/>
    <x v="1"/>
    <n v="3.0000000000000001E-3"/>
    <x v="0"/>
    <n v="0.03"/>
  </r>
  <r>
    <x v="8"/>
    <s v="A6"/>
    <x v="1"/>
    <n v="2E-3"/>
    <x v="0"/>
    <n v="0.02"/>
  </r>
  <r>
    <x v="8"/>
    <s v="B1"/>
    <x v="0"/>
    <n v="1.1970000000000001"/>
    <x v="1"/>
    <n v="119.7"/>
  </r>
  <r>
    <x v="8"/>
    <s v="B2"/>
    <x v="0"/>
    <n v="1.177"/>
    <x v="1"/>
    <n v="117.7"/>
  </r>
  <r>
    <x v="8"/>
    <s v="B3"/>
    <x v="0"/>
    <n v="1.1559999999999999"/>
    <x v="1"/>
    <n v="115.6"/>
  </r>
  <r>
    <x v="8"/>
    <s v="B4"/>
    <x v="1"/>
    <n v="4.0000000000000001E-3"/>
    <x v="1"/>
    <n v="0.4"/>
  </r>
  <r>
    <x v="8"/>
    <s v="B5"/>
    <x v="1"/>
    <n v="0"/>
    <x v="1"/>
    <n v="0"/>
  </r>
  <r>
    <x v="8"/>
    <s v="B6"/>
    <x v="1"/>
    <n v="1E-3"/>
    <x v="1"/>
    <n v="0.1"/>
  </r>
  <r>
    <x v="8"/>
    <s v="C1"/>
    <x v="0"/>
    <n v="0.14699999999999999"/>
    <x v="2"/>
    <n v="147"/>
  </r>
  <r>
    <x v="8"/>
    <s v="C2"/>
    <x v="0"/>
    <n v="0.14599999999999999"/>
    <x v="2"/>
    <n v="146"/>
  </r>
  <r>
    <x v="8"/>
    <s v="C3"/>
    <x v="0"/>
    <n v="0.14599999999999999"/>
    <x v="2"/>
    <n v="146"/>
  </r>
  <r>
    <x v="8"/>
    <s v="C4"/>
    <x v="1"/>
    <n v="2E-3"/>
    <x v="2"/>
    <n v="2"/>
  </r>
  <r>
    <x v="8"/>
    <s v="C5"/>
    <x v="1"/>
    <n v="1E-3"/>
    <x v="2"/>
    <n v="1"/>
  </r>
  <r>
    <x v="8"/>
    <s v="C6"/>
    <x v="1"/>
    <n v="0"/>
    <x v="2"/>
    <n v="0"/>
  </r>
  <r>
    <x v="8"/>
    <s v="D1"/>
    <x v="2"/>
    <n v="3.6070000000000002"/>
    <x v="0"/>
    <n v="36.07"/>
  </r>
  <r>
    <x v="8"/>
    <s v="D2"/>
    <x v="2"/>
    <n v="3.863"/>
    <x v="0"/>
    <n v="38.630000000000003"/>
  </r>
  <r>
    <x v="8"/>
    <s v="D3"/>
    <x v="2"/>
    <n v="3.8130000000000002"/>
    <x v="0"/>
    <n v="38.130000000000003"/>
  </r>
  <r>
    <x v="8"/>
    <s v="D4"/>
    <x v="3"/>
    <n v="1.2999999999999999E-2"/>
    <x v="0"/>
    <n v="0.13"/>
  </r>
  <r>
    <x v="8"/>
    <s v="D5"/>
    <x v="3"/>
    <n v="2E-3"/>
    <x v="0"/>
    <n v="0.02"/>
  </r>
  <r>
    <x v="8"/>
    <s v="D6"/>
    <x v="3"/>
    <n v="2E-3"/>
    <x v="0"/>
    <n v="0.02"/>
  </r>
  <r>
    <x v="8"/>
    <s v="E1"/>
    <x v="2"/>
    <n v="0.59599999999999997"/>
    <x v="1"/>
    <n v="59.599999999999994"/>
  </r>
  <r>
    <x v="8"/>
    <s v="E2"/>
    <x v="2"/>
    <n v="0.58599999999999997"/>
    <x v="1"/>
    <n v="58.599999999999994"/>
  </r>
  <r>
    <x v="8"/>
    <s v="E3"/>
    <x v="2"/>
    <n v="0.57399999999999995"/>
    <x v="1"/>
    <n v="57.4"/>
  </r>
  <r>
    <x v="8"/>
    <s v="E4"/>
    <x v="3"/>
    <n v="3.0000000000000001E-3"/>
    <x v="1"/>
    <n v="0.3"/>
  </r>
  <r>
    <x v="8"/>
    <s v="E5"/>
    <x v="3"/>
    <n v="-1E-3"/>
    <x v="1"/>
    <n v="0"/>
  </r>
  <r>
    <x v="8"/>
    <s v="E6"/>
    <x v="3"/>
    <n v="1E-3"/>
    <x v="1"/>
    <n v="0.1"/>
  </r>
  <r>
    <x v="8"/>
    <s v="F1"/>
    <x v="2"/>
    <n v="7.3999999999999996E-2"/>
    <x v="2"/>
    <n v="74"/>
  </r>
  <r>
    <x v="8"/>
    <s v="F2"/>
    <x v="2"/>
    <n v="7.3999999999999996E-2"/>
    <x v="2"/>
    <n v="74"/>
  </r>
  <r>
    <x v="8"/>
    <s v="F3"/>
    <x v="2"/>
    <n v="7.0999999999999994E-2"/>
    <x v="2"/>
    <n v="71"/>
  </r>
  <r>
    <x v="8"/>
    <s v="F4"/>
    <x v="3"/>
    <n v="2E-3"/>
    <x v="2"/>
    <n v="2"/>
  </r>
  <r>
    <x v="8"/>
    <s v="F5"/>
    <x v="3"/>
    <n v="0"/>
    <x v="2"/>
    <n v="0"/>
  </r>
  <r>
    <x v="8"/>
    <s v="F6"/>
    <x v="3"/>
    <n v="0"/>
    <x v="2"/>
    <n v="0"/>
  </r>
  <r>
    <x v="8"/>
    <s v="G4"/>
    <x v="4"/>
    <n v="1E-3"/>
    <x v="3"/>
    <e v="#N/A"/>
  </r>
  <r>
    <x v="8"/>
    <s v="G5"/>
    <x v="4"/>
    <n v="-1E-3"/>
    <x v="3"/>
    <e v="#N/A"/>
  </r>
  <r>
    <x v="8"/>
    <s v="G6"/>
    <x v="4"/>
    <n v="0"/>
    <x v="3"/>
    <e v="#N/A"/>
  </r>
  <r>
    <x v="9"/>
    <s v="A1"/>
    <x v="0"/>
    <m/>
    <x v="0"/>
    <n v="0"/>
  </r>
  <r>
    <x v="9"/>
    <s v="A2"/>
    <x v="0"/>
    <m/>
    <x v="0"/>
    <n v="0"/>
  </r>
  <r>
    <x v="9"/>
    <s v="A3"/>
    <x v="0"/>
    <m/>
    <x v="0"/>
    <n v="0"/>
  </r>
  <r>
    <x v="9"/>
    <s v="A4"/>
    <x v="1"/>
    <n v="8.0000000000000002E-3"/>
    <x v="0"/>
    <n v="0.08"/>
  </r>
  <r>
    <x v="9"/>
    <s v="A5"/>
    <x v="1"/>
    <n v="2E-3"/>
    <x v="0"/>
    <n v="0.02"/>
  </r>
  <r>
    <x v="9"/>
    <s v="A6"/>
    <x v="1"/>
    <n v="2E-3"/>
    <x v="0"/>
    <n v="0.02"/>
  </r>
  <r>
    <x v="9"/>
    <s v="B1"/>
    <x v="0"/>
    <n v="1.286"/>
    <x v="1"/>
    <n v="128.6"/>
  </r>
  <r>
    <x v="9"/>
    <s v="B2"/>
    <x v="0"/>
    <n v="1.2609999999999999"/>
    <x v="1"/>
    <n v="126.1"/>
  </r>
  <r>
    <x v="9"/>
    <s v="B3"/>
    <x v="0"/>
    <n v="1.2450000000000001"/>
    <x v="1"/>
    <n v="124.50000000000001"/>
  </r>
  <r>
    <x v="9"/>
    <s v="B4"/>
    <x v="1"/>
    <n v="5.0000000000000001E-3"/>
    <x v="1"/>
    <n v="0.5"/>
  </r>
  <r>
    <x v="9"/>
    <s v="B5"/>
    <x v="1"/>
    <n v="1E-3"/>
    <x v="1"/>
    <n v="0.1"/>
  </r>
  <r>
    <x v="9"/>
    <s v="B6"/>
    <x v="1"/>
    <n v="1E-3"/>
    <x v="1"/>
    <n v="0.1"/>
  </r>
  <r>
    <x v="9"/>
    <s v="C1"/>
    <x v="0"/>
    <n v="0.159"/>
    <x v="2"/>
    <n v="159"/>
  </r>
  <r>
    <x v="9"/>
    <s v="C2"/>
    <x v="0"/>
    <n v="0.159"/>
    <x v="2"/>
    <n v="159"/>
  </r>
  <r>
    <x v="9"/>
    <s v="C3"/>
    <x v="0"/>
    <n v="0.16"/>
    <x v="2"/>
    <n v="160"/>
  </r>
  <r>
    <x v="9"/>
    <s v="C4"/>
    <x v="1"/>
    <n v="2E-3"/>
    <x v="2"/>
    <n v="2"/>
  </r>
  <r>
    <x v="9"/>
    <s v="C5"/>
    <x v="1"/>
    <n v="1E-3"/>
    <x v="2"/>
    <n v="1"/>
  </r>
  <r>
    <x v="9"/>
    <s v="C6"/>
    <x v="1"/>
    <n v="0"/>
    <x v="2"/>
    <n v="0"/>
  </r>
  <r>
    <x v="9"/>
    <s v="D1"/>
    <x v="2"/>
    <n v="3.7429999999999999"/>
    <x v="0"/>
    <n v="37.43"/>
  </r>
  <r>
    <x v="9"/>
    <s v="D2"/>
    <x v="2"/>
    <m/>
    <x v="0"/>
    <n v="0"/>
  </r>
  <r>
    <x v="9"/>
    <s v="D3"/>
    <x v="2"/>
    <m/>
    <x v="0"/>
    <n v="0"/>
  </r>
  <r>
    <x v="9"/>
    <s v="D4"/>
    <x v="3"/>
    <n v="1.2999999999999999E-2"/>
    <x v="0"/>
    <n v="0.13"/>
  </r>
  <r>
    <x v="9"/>
    <s v="D5"/>
    <x v="3"/>
    <n v="2E-3"/>
    <x v="0"/>
    <n v="0.02"/>
  </r>
  <r>
    <x v="9"/>
    <s v="D6"/>
    <x v="3"/>
    <n v="2E-3"/>
    <x v="0"/>
    <n v="0.02"/>
  </r>
  <r>
    <x v="9"/>
    <s v="E1"/>
    <x v="2"/>
    <n v="0.64500000000000002"/>
    <x v="1"/>
    <n v="64.5"/>
  </r>
  <r>
    <x v="9"/>
    <s v="E2"/>
    <x v="2"/>
    <n v="0.63400000000000001"/>
    <x v="1"/>
    <n v="63.4"/>
  </r>
  <r>
    <x v="9"/>
    <s v="E3"/>
    <x v="2"/>
    <n v="0.622"/>
    <x v="1"/>
    <n v="62.2"/>
  </r>
  <r>
    <x v="9"/>
    <s v="E4"/>
    <x v="3"/>
    <n v="3.0000000000000001E-3"/>
    <x v="1"/>
    <n v="0.3"/>
  </r>
  <r>
    <x v="9"/>
    <s v="E5"/>
    <x v="3"/>
    <n v="-1E-3"/>
    <x v="1"/>
    <n v="0"/>
  </r>
  <r>
    <x v="9"/>
    <s v="E6"/>
    <x v="3"/>
    <n v="1E-3"/>
    <x v="1"/>
    <n v="0.1"/>
  </r>
  <r>
    <x v="9"/>
    <s v="F1"/>
    <x v="2"/>
    <n v="7.8E-2"/>
    <x v="2"/>
    <n v="78"/>
  </r>
  <r>
    <x v="9"/>
    <s v="F2"/>
    <x v="2"/>
    <n v="0.08"/>
    <x v="2"/>
    <n v="80"/>
  </r>
  <r>
    <x v="9"/>
    <s v="F3"/>
    <x v="2"/>
    <n v="7.6999999999999999E-2"/>
    <x v="2"/>
    <n v="77"/>
  </r>
  <r>
    <x v="9"/>
    <s v="F4"/>
    <x v="3"/>
    <n v="2E-3"/>
    <x v="2"/>
    <n v="2"/>
  </r>
  <r>
    <x v="9"/>
    <s v="F5"/>
    <x v="3"/>
    <n v="0"/>
    <x v="2"/>
    <n v="0"/>
  </r>
  <r>
    <x v="9"/>
    <s v="F6"/>
    <x v="3"/>
    <n v="-1E-3"/>
    <x v="2"/>
    <n v="0"/>
  </r>
  <r>
    <x v="9"/>
    <s v="G4"/>
    <x v="4"/>
    <n v="1E-3"/>
    <x v="3"/>
    <e v="#N/A"/>
  </r>
  <r>
    <x v="9"/>
    <s v="G5"/>
    <x v="4"/>
    <n v="-1E-3"/>
    <x v="3"/>
    <e v="#N/A"/>
  </r>
  <r>
    <x v="9"/>
    <s v="G6"/>
    <x v="4"/>
    <n v="-1E-3"/>
    <x v="3"/>
    <e v="#N/A"/>
  </r>
  <r>
    <x v="10"/>
    <s v="A1"/>
    <x v="0"/>
    <m/>
    <x v="0"/>
    <n v="0"/>
  </r>
  <r>
    <x v="10"/>
    <s v="A2"/>
    <x v="0"/>
    <m/>
    <x v="0"/>
    <n v="0"/>
  </r>
  <r>
    <x v="10"/>
    <s v="A3"/>
    <x v="0"/>
    <m/>
    <x v="0"/>
    <n v="0"/>
  </r>
  <r>
    <x v="10"/>
    <s v="A4"/>
    <x v="1"/>
    <n v="8.9999999999999993E-3"/>
    <x v="0"/>
    <n v="0.09"/>
  </r>
  <r>
    <x v="10"/>
    <s v="A5"/>
    <x v="1"/>
    <n v="3.0000000000000001E-3"/>
    <x v="0"/>
    <n v="0.03"/>
  </r>
  <r>
    <x v="10"/>
    <s v="A6"/>
    <x v="1"/>
    <n v="2E-3"/>
    <x v="0"/>
    <n v="0.02"/>
  </r>
  <r>
    <x v="10"/>
    <s v="B1"/>
    <x v="0"/>
    <n v="1.3740000000000001"/>
    <x v="1"/>
    <n v="137.4"/>
  </r>
  <r>
    <x v="10"/>
    <s v="B2"/>
    <x v="0"/>
    <n v="1.339"/>
    <x v="1"/>
    <n v="133.9"/>
  </r>
  <r>
    <x v="10"/>
    <s v="B3"/>
    <x v="0"/>
    <n v="1.3320000000000001"/>
    <x v="1"/>
    <n v="133.20000000000002"/>
  </r>
  <r>
    <x v="10"/>
    <s v="B4"/>
    <x v="1"/>
    <n v="6.0000000000000001E-3"/>
    <x v="1"/>
    <n v="0.6"/>
  </r>
  <r>
    <x v="10"/>
    <s v="B5"/>
    <x v="1"/>
    <n v="1E-3"/>
    <x v="1"/>
    <n v="0.1"/>
  </r>
  <r>
    <x v="10"/>
    <s v="B6"/>
    <x v="1"/>
    <n v="1E-3"/>
    <x v="1"/>
    <n v="0.1"/>
  </r>
  <r>
    <x v="10"/>
    <s v="C1"/>
    <x v="0"/>
    <n v="0.17199999999999999"/>
    <x v="2"/>
    <n v="172"/>
  </r>
  <r>
    <x v="10"/>
    <s v="C2"/>
    <x v="0"/>
    <n v="0.17399999999999999"/>
    <x v="2"/>
    <n v="174"/>
  </r>
  <r>
    <x v="10"/>
    <s v="C3"/>
    <x v="0"/>
    <n v="0.17399999999999999"/>
    <x v="2"/>
    <n v="174"/>
  </r>
  <r>
    <x v="10"/>
    <s v="C4"/>
    <x v="1"/>
    <n v="3.0000000000000001E-3"/>
    <x v="2"/>
    <n v="3"/>
  </r>
  <r>
    <x v="10"/>
    <s v="C5"/>
    <x v="1"/>
    <n v="1E-3"/>
    <x v="2"/>
    <n v="1"/>
  </r>
  <r>
    <x v="10"/>
    <s v="C6"/>
    <x v="1"/>
    <n v="0"/>
    <x v="2"/>
    <n v="0"/>
  </r>
  <r>
    <x v="10"/>
    <s v="D1"/>
    <x v="2"/>
    <n v="3.8479999999999999"/>
    <x v="0"/>
    <n v="38.479999999999997"/>
  </r>
  <r>
    <x v="10"/>
    <s v="D2"/>
    <x v="2"/>
    <m/>
    <x v="0"/>
    <n v="0"/>
  </r>
  <r>
    <x v="10"/>
    <s v="D3"/>
    <x v="2"/>
    <m/>
    <x v="0"/>
    <n v="0"/>
  </r>
  <r>
    <x v="10"/>
    <s v="D4"/>
    <x v="3"/>
    <n v="8.9999999999999993E-3"/>
    <x v="0"/>
    <n v="0.09"/>
  </r>
  <r>
    <x v="10"/>
    <s v="D5"/>
    <x v="3"/>
    <n v="2E-3"/>
    <x v="0"/>
    <n v="0.02"/>
  </r>
  <r>
    <x v="10"/>
    <s v="D6"/>
    <x v="3"/>
    <n v="2E-3"/>
    <x v="0"/>
    <n v="0.02"/>
  </r>
  <r>
    <x v="10"/>
    <s v="E1"/>
    <x v="2"/>
    <n v="0.69399999999999995"/>
    <x v="1"/>
    <n v="69.399999999999991"/>
  </r>
  <r>
    <x v="10"/>
    <s v="E2"/>
    <x v="2"/>
    <n v="0.68200000000000005"/>
    <x v="1"/>
    <n v="68.2"/>
  </r>
  <r>
    <x v="10"/>
    <s v="E3"/>
    <x v="2"/>
    <n v="0.66900000000000004"/>
    <x v="1"/>
    <n v="66.900000000000006"/>
  </r>
  <r>
    <x v="10"/>
    <s v="E4"/>
    <x v="3"/>
    <n v="3.0000000000000001E-3"/>
    <x v="1"/>
    <n v="0.3"/>
  </r>
  <r>
    <x v="10"/>
    <s v="E5"/>
    <x v="3"/>
    <n v="0"/>
    <x v="1"/>
    <n v="0"/>
  </r>
  <r>
    <x v="10"/>
    <s v="E6"/>
    <x v="3"/>
    <n v="1E-3"/>
    <x v="1"/>
    <n v="0.1"/>
  </r>
  <r>
    <x v="10"/>
    <s v="F1"/>
    <x v="2"/>
    <n v="8.6999999999999994E-2"/>
    <x v="2"/>
    <n v="87"/>
  </r>
  <r>
    <x v="10"/>
    <s v="F2"/>
    <x v="2"/>
    <n v="8.5999999999999993E-2"/>
    <x v="2"/>
    <n v="86"/>
  </r>
  <r>
    <x v="10"/>
    <s v="F3"/>
    <x v="2"/>
    <n v="8.3000000000000004E-2"/>
    <x v="2"/>
    <n v="83"/>
  </r>
  <r>
    <x v="10"/>
    <s v="F4"/>
    <x v="3"/>
    <n v="2E-3"/>
    <x v="2"/>
    <n v="2"/>
  </r>
  <r>
    <x v="10"/>
    <s v="F5"/>
    <x v="3"/>
    <n v="0"/>
    <x v="2"/>
    <n v="0"/>
  </r>
  <r>
    <x v="10"/>
    <s v="F6"/>
    <x v="3"/>
    <n v="-1E-3"/>
    <x v="2"/>
    <n v="0"/>
  </r>
  <r>
    <x v="10"/>
    <s v="G4"/>
    <x v="4"/>
    <n v="1E-3"/>
    <x v="3"/>
    <e v="#N/A"/>
  </r>
  <r>
    <x v="10"/>
    <s v="G5"/>
    <x v="4"/>
    <n v="-1E-3"/>
    <x v="3"/>
    <e v="#N/A"/>
  </r>
  <r>
    <x v="10"/>
    <s v="G6"/>
    <x v="4"/>
    <n v="-1E-3"/>
    <x v="3"/>
    <e v="#N/A"/>
  </r>
  <r>
    <x v="11"/>
    <s v="A1"/>
    <x v="0"/>
    <m/>
    <x v="0"/>
    <n v="0"/>
  </r>
  <r>
    <x v="11"/>
    <s v="A2"/>
    <x v="0"/>
    <m/>
    <x v="0"/>
    <n v="0"/>
  </r>
  <r>
    <x v="11"/>
    <s v="A3"/>
    <x v="0"/>
    <m/>
    <x v="0"/>
    <n v="0"/>
  </r>
  <r>
    <x v="11"/>
    <s v="A4"/>
    <x v="1"/>
    <n v="0.01"/>
    <x v="0"/>
    <n v="0.1"/>
  </r>
  <r>
    <x v="11"/>
    <s v="A5"/>
    <x v="1"/>
    <n v="3.0000000000000001E-3"/>
    <x v="0"/>
    <n v="0.03"/>
  </r>
  <r>
    <x v="11"/>
    <s v="A6"/>
    <x v="1"/>
    <n v="2E-3"/>
    <x v="0"/>
    <n v="0.02"/>
  </r>
  <r>
    <x v="11"/>
    <s v="B1"/>
    <x v="0"/>
    <n v="1.462"/>
    <x v="1"/>
    <n v="146.19999999999999"/>
  </r>
  <r>
    <x v="11"/>
    <s v="B2"/>
    <x v="0"/>
    <n v="1.417"/>
    <x v="1"/>
    <n v="141.70000000000002"/>
  </r>
  <r>
    <x v="11"/>
    <s v="B3"/>
    <x v="0"/>
    <n v="1.417"/>
    <x v="1"/>
    <n v="141.70000000000002"/>
  </r>
  <r>
    <x v="11"/>
    <s v="B4"/>
    <x v="1"/>
    <n v="7.0000000000000001E-3"/>
    <x v="1"/>
    <n v="0.70000000000000007"/>
  </r>
  <r>
    <x v="11"/>
    <s v="B5"/>
    <x v="1"/>
    <n v="1E-3"/>
    <x v="1"/>
    <n v="0.1"/>
  </r>
  <r>
    <x v="11"/>
    <s v="B6"/>
    <x v="1"/>
    <n v="1E-3"/>
    <x v="1"/>
    <n v="0.1"/>
  </r>
  <r>
    <x v="11"/>
    <s v="C1"/>
    <x v="0"/>
    <n v="0.185"/>
    <x v="2"/>
    <n v="185"/>
  </r>
  <r>
    <x v="11"/>
    <s v="C2"/>
    <x v="0"/>
    <n v="0.189"/>
    <x v="2"/>
    <n v="189"/>
  </r>
  <r>
    <x v="11"/>
    <s v="C3"/>
    <x v="0"/>
    <n v="0.188"/>
    <x v="2"/>
    <n v="188"/>
  </r>
  <r>
    <x v="11"/>
    <s v="C4"/>
    <x v="1"/>
    <n v="4.0000000000000001E-3"/>
    <x v="2"/>
    <n v="4"/>
  </r>
  <r>
    <x v="11"/>
    <s v="C5"/>
    <x v="1"/>
    <n v="1E-3"/>
    <x v="2"/>
    <n v="1"/>
  </r>
  <r>
    <x v="11"/>
    <s v="C6"/>
    <x v="1"/>
    <n v="0"/>
    <x v="2"/>
    <n v="0"/>
  </r>
  <r>
    <x v="11"/>
    <s v="D1"/>
    <x v="2"/>
    <m/>
    <x v="0"/>
    <n v="0"/>
  </r>
  <r>
    <x v="11"/>
    <s v="D2"/>
    <x v="2"/>
    <m/>
    <x v="0"/>
    <n v="0"/>
  </r>
  <r>
    <x v="11"/>
    <s v="D3"/>
    <x v="2"/>
    <m/>
    <x v="0"/>
    <n v="0"/>
  </r>
  <r>
    <x v="11"/>
    <s v="D4"/>
    <x v="3"/>
    <n v="8.9999999999999993E-3"/>
    <x v="0"/>
    <n v="0.09"/>
  </r>
  <r>
    <x v="11"/>
    <s v="D5"/>
    <x v="3"/>
    <n v="2E-3"/>
    <x v="0"/>
    <n v="0.02"/>
  </r>
  <r>
    <x v="11"/>
    <s v="D6"/>
    <x v="3"/>
    <n v="2E-3"/>
    <x v="0"/>
    <n v="0.02"/>
  </r>
  <r>
    <x v="11"/>
    <s v="E1"/>
    <x v="2"/>
    <n v="0.74299999999999999"/>
    <x v="1"/>
    <n v="74.3"/>
  </r>
  <r>
    <x v="11"/>
    <s v="E2"/>
    <x v="2"/>
    <n v="0.73"/>
    <x v="1"/>
    <n v="73"/>
  </r>
  <r>
    <x v="11"/>
    <s v="E3"/>
    <x v="2"/>
    <n v="0.71699999999999997"/>
    <x v="1"/>
    <n v="71.7"/>
  </r>
  <r>
    <x v="11"/>
    <s v="E4"/>
    <x v="3"/>
    <n v="4.0000000000000001E-3"/>
    <x v="1"/>
    <n v="0.4"/>
  </r>
  <r>
    <x v="11"/>
    <s v="E5"/>
    <x v="3"/>
    <n v="-1E-3"/>
    <x v="1"/>
    <n v="0"/>
  </r>
  <r>
    <x v="11"/>
    <s v="E6"/>
    <x v="3"/>
    <n v="1E-3"/>
    <x v="1"/>
    <n v="0.1"/>
  </r>
  <r>
    <x v="11"/>
    <s v="F1"/>
    <x v="2"/>
    <n v="9.0999999999999998E-2"/>
    <x v="2"/>
    <n v="91"/>
  </r>
  <r>
    <x v="11"/>
    <s v="F2"/>
    <x v="2"/>
    <n v="9.8000000000000004E-2"/>
    <x v="2"/>
    <n v="98"/>
  </r>
  <r>
    <x v="11"/>
    <s v="F3"/>
    <x v="2"/>
    <n v="8.8999999999999996E-2"/>
    <x v="2"/>
    <n v="89"/>
  </r>
  <r>
    <x v="11"/>
    <s v="F4"/>
    <x v="3"/>
    <n v="2E-3"/>
    <x v="2"/>
    <n v="2"/>
  </r>
  <r>
    <x v="11"/>
    <s v="F5"/>
    <x v="3"/>
    <n v="0"/>
    <x v="2"/>
    <n v="0"/>
  </r>
  <r>
    <x v="11"/>
    <s v="F6"/>
    <x v="3"/>
    <n v="-1E-3"/>
    <x v="2"/>
    <n v="0"/>
  </r>
  <r>
    <x v="11"/>
    <s v="G4"/>
    <x v="4"/>
    <n v="1E-3"/>
    <x v="3"/>
    <e v="#N/A"/>
  </r>
  <r>
    <x v="11"/>
    <s v="G5"/>
    <x v="4"/>
    <n v="-1E-3"/>
    <x v="3"/>
    <e v="#N/A"/>
  </r>
  <r>
    <x v="11"/>
    <s v="G6"/>
    <x v="4"/>
    <n v="-1E-3"/>
    <x v="3"/>
    <e v="#N/A"/>
  </r>
  <r>
    <x v="12"/>
    <s v="A1"/>
    <x v="0"/>
    <m/>
    <x v="0"/>
    <n v="0"/>
  </r>
  <r>
    <x v="12"/>
    <s v="A2"/>
    <x v="0"/>
    <m/>
    <x v="0"/>
    <n v="0"/>
  </r>
  <r>
    <x v="12"/>
    <s v="A3"/>
    <x v="0"/>
    <m/>
    <x v="0"/>
    <n v="0"/>
  </r>
  <r>
    <x v="12"/>
    <s v="A4"/>
    <x v="1"/>
    <n v="1.0999999999999999E-2"/>
    <x v="0"/>
    <n v="0.10999999999999999"/>
  </r>
  <r>
    <x v="12"/>
    <s v="A5"/>
    <x v="1"/>
    <n v="3.0000000000000001E-3"/>
    <x v="0"/>
    <n v="0.03"/>
  </r>
  <r>
    <x v="12"/>
    <s v="A6"/>
    <x v="1"/>
    <n v="2E-3"/>
    <x v="0"/>
    <n v="0.02"/>
  </r>
  <r>
    <x v="12"/>
    <s v="B1"/>
    <x v="0"/>
    <n v="1.548"/>
    <x v="1"/>
    <n v="154.80000000000001"/>
  </r>
  <r>
    <x v="12"/>
    <s v="B2"/>
    <x v="0"/>
    <n v="1.5029999999999999"/>
    <x v="1"/>
    <n v="150.29999999999998"/>
  </r>
  <r>
    <x v="12"/>
    <s v="B3"/>
    <x v="0"/>
    <n v="1.5009999999999999"/>
    <x v="1"/>
    <n v="150.1"/>
  </r>
  <r>
    <x v="12"/>
    <s v="B4"/>
    <x v="1"/>
    <n v="7.0000000000000001E-3"/>
    <x v="1"/>
    <n v="0.70000000000000007"/>
  </r>
  <r>
    <x v="12"/>
    <s v="B5"/>
    <x v="1"/>
    <n v="1E-3"/>
    <x v="1"/>
    <n v="0.1"/>
  </r>
  <r>
    <x v="12"/>
    <s v="B6"/>
    <x v="1"/>
    <n v="1E-3"/>
    <x v="1"/>
    <n v="0.1"/>
  </r>
  <r>
    <x v="12"/>
    <s v="C1"/>
    <x v="0"/>
    <n v="0.19800000000000001"/>
    <x v="2"/>
    <n v="198"/>
  </r>
  <r>
    <x v="12"/>
    <s v="C2"/>
    <x v="0"/>
    <n v="0.20200000000000001"/>
    <x v="2"/>
    <n v="202"/>
  </r>
  <r>
    <x v="12"/>
    <s v="C3"/>
    <x v="0"/>
    <n v="0.20100000000000001"/>
    <x v="2"/>
    <n v="201"/>
  </r>
  <r>
    <x v="12"/>
    <s v="C4"/>
    <x v="1"/>
    <n v="5.0000000000000001E-3"/>
    <x v="2"/>
    <n v="5"/>
  </r>
  <r>
    <x v="12"/>
    <s v="C5"/>
    <x v="1"/>
    <n v="2E-3"/>
    <x v="2"/>
    <n v="2"/>
  </r>
  <r>
    <x v="12"/>
    <s v="C6"/>
    <x v="1"/>
    <n v="1E-3"/>
    <x v="2"/>
    <n v="1"/>
  </r>
  <r>
    <x v="12"/>
    <s v="D1"/>
    <x v="2"/>
    <m/>
    <x v="0"/>
    <n v="0"/>
  </r>
  <r>
    <x v="12"/>
    <s v="D2"/>
    <x v="2"/>
    <m/>
    <x v="0"/>
    <n v="0"/>
  </r>
  <r>
    <x v="12"/>
    <s v="D3"/>
    <x v="2"/>
    <m/>
    <x v="0"/>
    <n v="0"/>
  </r>
  <r>
    <x v="12"/>
    <s v="D4"/>
    <x v="3"/>
    <n v="0.01"/>
    <x v="0"/>
    <n v="0.1"/>
  </r>
  <r>
    <x v="12"/>
    <s v="D5"/>
    <x v="3"/>
    <n v="2E-3"/>
    <x v="0"/>
    <n v="0.02"/>
  </r>
  <r>
    <x v="12"/>
    <s v="D6"/>
    <x v="3"/>
    <n v="3.0000000000000001E-3"/>
    <x v="0"/>
    <n v="0.03"/>
  </r>
  <r>
    <x v="12"/>
    <s v="E1"/>
    <x v="2"/>
    <n v="0.79100000000000004"/>
    <x v="1"/>
    <n v="79.100000000000009"/>
  </r>
  <r>
    <x v="12"/>
    <s v="E2"/>
    <x v="2"/>
    <n v="0.77800000000000002"/>
    <x v="1"/>
    <n v="77.8"/>
  </r>
  <r>
    <x v="12"/>
    <s v="E3"/>
    <x v="2"/>
    <n v="0.76400000000000001"/>
    <x v="1"/>
    <n v="76.400000000000006"/>
  </r>
  <r>
    <x v="12"/>
    <s v="E4"/>
    <x v="3"/>
    <n v="4.0000000000000001E-3"/>
    <x v="1"/>
    <n v="0.4"/>
  </r>
  <r>
    <x v="12"/>
    <s v="E5"/>
    <x v="3"/>
    <n v="-1E-3"/>
    <x v="1"/>
    <n v="0"/>
  </r>
  <r>
    <x v="12"/>
    <s v="E6"/>
    <x v="3"/>
    <n v="1E-3"/>
    <x v="1"/>
    <n v="0.1"/>
  </r>
  <r>
    <x v="12"/>
    <s v="F1"/>
    <x v="2"/>
    <n v="9.7000000000000003E-2"/>
    <x v="2"/>
    <n v="97"/>
  </r>
  <r>
    <x v="12"/>
    <s v="F2"/>
    <x v="2"/>
    <n v="0.10100000000000001"/>
    <x v="2"/>
    <n v="101"/>
  </r>
  <r>
    <x v="12"/>
    <s v="F3"/>
    <x v="2"/>
    <n v="9.5000000000000001E-2"/>
    <x v="2"/>
    <n v="95"/>
  </r>
  <r>
    <x v="12"/>
    <s v="F4"/>
    <x v="3"/>
    <n v="2E-3"/>
    <x v="2"/>
    <n v="2"/>
  </r>
  <r>
    <x v="12"/>
    <s v="F5"/>
    <x v="3"/>
    <n v="0"/>
    <x v="2"/>
    <n v="0"/>
  </r>
  <r>
    <x v="12"/>
    <s v="F6"/>
    <x v="3"/>
    <n v="-1E-3"/>
    <x v="2"/>
    <n v="0"/>
  </r>
  <r>
    <x v="12"/>
    <s v="G4"/>
    <x v="4"/>
    <n v="2E-3"/>
    <x v="3"/>
    <e v="#N/A"/>
  </r>
  <r>
    <x v="12"/>
    <s v="G5"/>
    <x v="4"/>
    <n v="-1E-3"/>
    <x v="3"/>
    <e v="#N/A"/>
  </r>
  <r>
    <x v="12"/>
    <s v="G6"/>
    <x v="4"/>
    <n v="-1E-3"/>
    <x v="3"/>
    <e v="#N/A"/>
  </r>
  <r>
    <x v="13"/>
    <s v="A1"/>
    <x v="0"/>
    <m/>
    <x v="0"/>
    <n v="0"/>
  </r>
  <r>
    <x v="13"/>
    <s v="A2"/>
    <x v="0"/>
    <m/>
    <x v="0"/>
    <n v="0"/>
  </r>
  <r>
    <x v="13"/>
    <s v="A3"/>
    <x v="0"/>
    <m/>
    <x v="0"/>
    <n v="0"/>
  </r>
  <r>
    <x v="13"/>
    <s v="A4"/>
    <x v="1"/>
    <n v="1.2999999999999999E-2"/>
    <x v="0"/>
    <n v="0.13"/>
  </r>
  <r>
    <x v="13"/>
    <s v="A5"/>
    <x v="1"/>
    <n v="4.0000000000000001E-3"/>
    <x v="0"/>
    <n v="0.04"/>
  </r>
  <r>
    <x v="13"/>
    <s v="A6"/>
    <x v="1"/>
    <n v="2E-3"/>
    <x v="0"/>
    <n v="0.02"/>
  </r>
  <r>
    <x v="13"/>
    <s v="B1"/>
    <x v="0"/>
    <n v="1.6319999999999999"/>
    <x v="1"/>
    <n v="163.19999999999999"/>
  </r>
  <r>
    <x v="13"/>
    <s v="B2"/>
    <x v="0"/>
    <n v="1.5860000000000001"/>
    <x v="1"/>
    <n v="158.6"/>
  </r>
  <r>
    <x v="13"/>
    <s v="B3"/>
    <x v="0"/>
    <n v="1.585"/>
    <x v="1"/>
    <n v="158.5"/>
  </r>
  <r>
    <x v="13"/>
    <s v="B4"/>
    <x v="1"/>
    <n v="8.0000000000000002E-3"/>
    <x v="1"/>
    <n v="0.8"/>
  </r>
  <r>
    <x v="13"/>
    <s v="B5"/>
    <x v="1"/>
    <n v="2E-3"/>
    <x v="1"/>
    <n v="0.2"/>
  </r>
  <r>
    <x v="13"/>
    <s v="B6"/>
    <x v="1"/>
    <n v="1E-3"/>
    <x v="1"/>
    <n v="0.1"/>
  </r>
  <r>
    <x v="13"/>
    <s v="C1"/>
    <x v="0"/>
    <n v="0.21099999999999999"/>
    <x v="2"/>
    <n v="211"/>
  </r>
  <r>
    <x v="13"/>
    <s v="C2"/>
    <x v="0"/>
    <n v="0.214"/>
    <x v="2"/>
    <n v="214"/>
  </r>
  <r>
    <x v="13"/>
    <s v="C3"/>
    <x v="0"/>
    <n v="0.214"/>
    <x v="2"/>
    <n v="214"/>
  </r>
  <r>
    <x v="13"/>
    <s v="C4"/>
    <x v="1"/>
    <n v="6.0000000000000001E-3"/>
    <x v="2"/>
    <n v="6"/>
  </r>
  <r>
    <x v="13"/>
    <s v="C5"/>
    <x v="1"/>
    <n v="2E-3"/>
    <x v="2"/>
    <n v="2"/>
  </r>
  <r>
    <x v="13"/>
    <s v="C6"/>
    <x v="1"/>
    <n v="1E-3"/>
    <x v="2"/>
    <n v="1"/>
  </r>
  <r>
    <x v="13"/>
    <s v="D1"/>
    <x v="2"/>
    <m/>
    <x v="0"/>
    <n v="0"/>
  </r>
  <r>
    <x v="13"/>
    <s v="D2"/>
    <x v="2"/>
    <m/>
    <x v="0"/>
    <n v="0"/>
  </r>
  <r>
    <x v="13"/>
    <s v="D3"/>
    <x v="2"/>
    <m/>
    <x v="0"/>
    <n v="0"/>
  </r>
  <r>
    <x v="13"/>
    <s v="D4"/>
    <x v="3"/>
    <n v="1.0999999999999999E-2"/>
    <x v="0"/>
    <n v="0.10999999999999999"/>
  </r>
  <r>
    <x v="13"/>
    <s v="D5"/>
    <x v="3"/>
    <n v="3.0000000000000001E-3"/>
    <x v="0"/>
    <n v="0.03"/>
  </r>
  <r>
    <x v="13"/>
    <s v="D6"/>
    <x v="3"/>
    <n v="3.0000000000000001E-3"/>
    <x v="0"/>
    <n v="0.03"/>
  </r>
  <r>
    <x v="13"/>
    <s v="E1"/>
    <x v="2"/>
    <n v="0.83899999999999997"/>
    <x v="1"/>
    <n v="83.899999999999991"/>
  </r>
  <r>
    <x v="13"/>
    <s v="E2"/>
    <x v="2"/>
    <n v="0.82599999999999996"/>
    <x v="1"/>
    <n v="82.6"/>
  </r>
  <r>
    <x v="13"/>
    <s v="E3"/>
    <x v="2"/>
    <n v="0.81100000000000005"/>
    <x v="1"/>
    <n v="81.100000000000009"/>
  </r>
  <r>
    <x v="13"/>
    <s v="E4"/>
    <x v="3"/>
    <n v="5.0000000000000001E-3"/>
    <x v="1"/>
    <n v="0.5"/>
  </r>
  <r>
    <x v="13"/>
    <s v="E5"/>
    <x v="3"/>
    <n v="-1E-3"/>
    <x v="1"/>
    <n v="0"/>
  </r>
  <r>
    <x v="13"/>
    <s v="E6"/>
    <x v="3"/>
    <n v="1E-3"/>
    <x v="1"/>
    <n v="0.1"/>
  </r>
  <r>
    <x v="13"/>
    <s v="F1"/>
    <x v="2"/>
    <n v="0.10299999999999999"/>
    <x v="2"/>
    <n v="103"/>
  </r>
  <r>
    <x v="13"/>
    <s v="F2"/>
    <x v="2"/>
    <n v="0.11"/>
    <x v="2"/>
    <n v="110"/>
  </r>
  <r>
    <x v="13"/>
    <s v="F3"/>
    <x v="2"/>
    <n v="0.10100000000000001"/>
    <x v="2"/>
    <n v="101"/>
  </r>
  <r>
    <x v="13"/>
    <s v="F4"/>
    <x v="3"/>
    <n v="3.0000000000000001E-3"/>
    <x v="2"/>
    <n v="3"/>
  </r>
  <r>
    <x v="13"/>
    <s v="F5"/>
    <x v="3"/>
    <n v="0"/>
    <x v="2"/>
    <n v="0"/>
  </r>
  <r>
    <x v="13"/>
    <s v="F6"/>
    <x v="3"/>
    <n v="-1E-3"/>
    <x v="2"/>
    <n v="0"/>
  </r>
  <r>
    <x v="13"/>
    <s v="G4"/>
    <x v="4"/>
    <n v="2E-3"/>
    <x v="3"/>
    <e v="#N/A"/>
  </r>
  <r>
    <x v="13"/>
    <s v="G5"/>
    <x v="4"/>
    <n v="-1E-3"/>
    <x v="3"/>
    <e v="#N/A"/>
  </r>
  <r>
    <x v="13"/>
    <s v="G6"/>
    <x v="4"/>
    <n v="-1E-3"/>
    <x v="3"/>
    <e v="#N/A"/>
  </r>
  <r>
    <x v="14"/>
    <s v="A1"/>
    <x v="0"/>
    <m/>
    <x v="0"/>
    <n v="0"/>
  </r>
  <r>
    <x v="14"/>
    <s v="A2"/>
    <x v="0"/>
    <m/>
    <x v="0"/>
    <n v="0"/>
  </r>
  <r>
    <x v="14"/>
    <s v="A3"/>
    <x v="0"/>
    <m/>
    <x v="0"/>
    <n v="0"/>
  </r>
  <r>
    <x v="14"/>
    <s v="A4"/>
    <x v="1"/>
    <n v="1.4E-2"/>
    <x v="0"/>
    <n v="0.14000000000000001"/>
  </r>
  <r>
    <x v="14"/>
    <s v="A5"/>
    <x v="1"/>
    <n v="4.0000000000000001E-3"/>
    <x v="0"/>
    <n v="0.04"/>
  </r>
  <r>
    <x v="14"/>
    <s v="A6"/>
    <x v="1"/>
    <n v="2E-3"/>
    <x v="0"/>
    <n v="0.02"/>
  </r>
  <r>
    <x v="14"/>
    <s v="B1"/>
    <x v="0"/>
    <n v="1.7130000000000001"/>
    <x v="1"/>
    <n v="171.3"/>
  </r>
  <r>
    <x v="14"/>
    <s v="B2"/>
    <x v="0"/>
    <n v="1.667"/>
    <x v="1"/>
    <n v="166.70000000000002"/>
  </r>
  <r>
    <x v="14"/>
    <s v="B3"/>
    <x v="0"/>
    <n v="1.6659999999999999"/>
    <x v="1"/>
    <n v="166.6"/>
  </r>
  <r>
    <x v="14"/>
    <s v="B4"/>
    <x v="1"/>
    <n v="0.01"/>
    <x v="1"/>
    <n v="1"/>
  </r>
  <r>
    <x v="14"/>
    <s v="B5"/>
    <x v="1"/>
    <n v="2E-3"/>
    <x v="1"/>
    <n v="0.2"/>
  </r>
  <r>
    <x v="14"/>
    <s v="B6"/>
    <x v="1"/>
    <n v="1E-3"/>
    <x v="1"/>
    <n v="0.1"/>
  </r>
  <r>
    <x v="14"/>
    <s v="C1"/>
    <x v="0"/>
    <n v="0.223"/>
    <x v="2"/>
    <n v="223"/>
  </r>
  <r>
    <x v="14"/>
    <s v="C2"/>
    <x v="0"/>
    <n v="0.22600000000000001"/>
    <x v="2"/>
    <n v="226"/>
  </r>
  <r>
    <x v="14"/>
    <s v="C3"/>
    <x v="0"/>
    <n v="0.22800000000000001"/>
    <x v="2"/>
    <n v="228"/>
  </r>
  <r>
    <x v="14"/>
    <s v="C4"/>
    <x v="1"/>
    <n v="7.0000000000000001E-3"/>
    <x v="2"/>
    <n v="7"/>
  </r>
  <r>
    <x v="14"/>
    <s v="C5"/>
    <x v="1"/>
    <n v="3.0000000000000001E-3"/>
    <x v="2"/>
    <n v="3"/>
  </r>
  <r>
    <x v="14"/>
    <s v="C6"/>
    <x v="1"/>
    <n v="1E-3"/>
    <x v="2"/>
    <n v="1"/>
  </r>
  <r>
    <x v="14"/>
    <s v="D1"/>
    <x v="2"/>
    <m/>
    <x v="0"/>
    <n v="0"/>
  </r>
  <r>
    <x v="14"/>
    <s v="D2"/>
    <x v="2"/>
    <m/>
    <x v="0"/>
    <n v="0"/>
  </r>
  <r>
    <x v="14"/>
    <s v="D3"/>
    <x v="2"/>
    <m/>
    <x v="0"/>
    <n v="0"/>
  </r>
  <r>
    <x v="14"/>
    <s v="D4"/>
    <x v="3"/>
    <n v="1.4E-2"/>
    <x v="0"/>
    <n v="0.14000000000000001"/>
  </r>
  <r>
    <x v="14"/>
    <s v="D5"/>
    <x v="3"/>
    <n v="3.0000000000000001E-3"/>
    <x v="0"/>
    <n v="0.03"/>
  </r>
  <r>
    <x v="14"/>
    <s v="D6"/>
    <x v="3"/>
    <n v="3.0000000000000001E-3"/>
    <x v="0"/>
    <n v="0.03"/>
  </r>
  <r>
    <x v="14"/>
    <s v="E1"/>
    <x v="2"/>
    <n v="0.88700000000000001"/>
    <x v="1"/>
    <n v="88.7"/>
  </r>
  <r>
    <x v="14"/>
    <s v="E2"/>
    <x v="2"/>
    <n v="0.873"/>
    <x v="1"/>
    <n v="87.3"/>
  </r>
  <r>
    <x v="14"/>
    <s v="E3"/>
    <x v="2"/>
    <n v="0.85799999999999998"/>
    <x v="1"/>
    <n v="85.8"/>
  </r>
  <r>
    <x v="14"/>
    <s v="E4"/>
    <x v="3"/>
    <n v="6.0000000000000001E-3"/>
    <x v="1"/>
    <n v="0.6"/>
  </r>
  <r>
    <x v="14"/>
    <s v="E5"/>
    <x v="3"/>
    <n v="0"/>
    <x v="1"/>
    <n v="0"/>
  </r>
  <r>
    <x v="14"/>
    <s v="E6"/>
    <x v="3"/>
    <n v="1E-3"/>
    <x v="1"/>
    <n v="0.1"/>
  </r>
  <r>
    <x v="14"/>
    <s v="F1"/>
    <x v="2"/>
    <n v="0.111"/>
    <x v="2"/>
    <n v="111"/>
  </r>
  <r>
    <x v="14"/>
    <s v="F2"/>
    <x v="2"/>
    <n v="0.11700000000000001"/>
    <x v="2"/>
    <n v="117"/>
  </r>
  <r>
    <x v="14"/>
    <s v="F3"/>
    <x v="2"/>
    <n v="0.108"/>
    <x v="2"/>
    <n v="108"/>
  </r>
  <r>
    <x v="14"/>
    <s v="F4"/>
    <x v="3"/>
    <n v="3.0000000000000001E-3"/>
    <x v="2"/>
    <n v="3"/>
  </r>
  <r>
    <x v="14"/>
    <s v="F5"/>
    <x v="3"/>
    <n v="0"/>
    <x v="2"/>
    <n v="0"/>
  </r>
  <r>
    <x v="14"/>
    <s v="F6"/>
    <x v="3"/>
    <n v="-1E-3"/>
    <x v="2"/>
    <n v="0"/>
  </r>
  <r>
    <x v="14"/>
    <s v="G4"/>
    <x v="4"/>
    <n v="2E-3"/>
    <x v="3"/>
    <e v="#N/A"/>
  </r>
  <r>
    <x v="14"/>
    <s v="G5"/>
    <x v="4"/>
    <n v="-1E-3"/>
    <x v="3"/>
    <e v="#N/A"/>
  </r>
  <r>
    <x v="14"/>
    <s v="G6"/>
    <x v="4"/>
    <n v="-1E-3"/>
    <x v="3"/>
    <e v="#N/A"/>
  </r>
  <r>
    <x v="15"/>
    <s v="A1"/>
    <x v="0"/>
    <m/>
    <x v="0"/>
    <n v="0"/>
  </r>
  <r>
    <x v="15"/>
    <s v="A2"/>
    <x v="0"/>
    <m/>
    <x v="0"/>
    <n v="0"/>
  </r>
  <r>
    <x v="15"/>
    <s v="A3"/>
    <x v="0"/>
    <m/>
    <x v="0"/>
    <n v="0"/>
  </r>
  <r>
    <x v="15"/>
    <s v="A4"/>
    <x v="1"/>
    <n v="1.4999999999999999E-2"/>
    <x v="0"/>
    <n v="0.15"/>
  </r>
  <r>
    <x v="15"/>
    <s v="A5"/>
    <x v="1"/>
    <n v="4.0000000000000001E-3"/>
    <x v="0"/>
    <n v="0.04"/>
  </r>
  <r>
    <x v="15"/>
    <s v="A6"/>
    <x v="1"/>
    <n v="3.0000000000000001E-3"/>
    <x v="0"/>
    <n v="0.03"/>
  </r>
  <r>
    <x v="15"/>
    <s v="B1"/>
    <x v="0"/>
    <n v="1.792"/>
    <x v="1"/>
    <n v="179.20000000000002"/>
  </r>
  <r>
    <x v="15"/>
    <s v="B2"/>
    <x v="0"/>
    <n v="1.7370000000000001"/>
    <x v="1"/>
    <n v="173.70000000000002"/>
  </r>
  <r>
    <x v="15"/>
    <s v="B3"/>
    <x v="0"/>
    <n v="1.7450000000000001"/>
    <x v="1"/>
    <n v="174.5"/>
  </r>
  <r>
    <x v="15"/>
    <s v="B4"/>
    <x v="1"/>
    <n v="1.0999999999999999E-2"/>
    <x v="1"/>
    <n v="1.0999999999999999"/>
  </r>
  <r>
    <x v="15"/>
    <s v="B5"/>
    <x v="1"/>
    <n v="3.0000000000000001E-3"/>
    <x v="1"/>
    <n v="0.3"/>
  </r>
  <r>
    <x v="15"/>
    <s v="B6"/>
    <x v="1"/>
    <n v="1E-3"/>
    <x v="1"/>
    <n v="0.1"/>
  </r>
  <r>
    <x v="15"/>
    <s v="C1"/>
    <x v="0"/>
    <n v="0.23599999999999999"/>
    <x v="2"/>
    <n v="236"/>
  </r>
  <r>
    <x v="15"/>
    <s v="C2"/>
    <x v="0"/>
    <n v="0.24"/>
    <x v="2"/>
    <n v="240"/>
  </r>
  <r>
    <x v="15"/>
    <s v="C3"/>
    <x v="0"/>
    <n v="0.24099999999999999"/>
    <x v="2"/>
    <n v="241"/>
  </r>
  <r>
    <x v="15"/>
    <s v="C4"/>
    <x v="1"/>
    <n v="8.9999999999999993E-3"/>
    <x v="2"/>
    <n v="9"/>
  </r>
  <r>
    <x v="15"/>
    <s v="C5"/>
    <x v="1"/>
    <n v="3.0000000000000001E-3"/>
    <x v="2"/>
    <n v="3"/>
  </r>
  <r>
    <x v="15"/>
    <s v="C6"/>
    <x v="1"/>
    <n v="1E-3"/>
    <x v="2"/>
    <n v="1"/>
  </r>
  <r>
    <x v="15"/>
    <s v="D1"/>
    <x v="2"/>
    <m/>
    <x v="0"/>
    <n v="0"/>
  </r>
  <r>
    <x v="15"/>
    <s v="D2"/>
    <x v="2"/>
    <m/>
    <x v="0"/>
    <n v="0"/>
  </r>
  <r>
    <x v="15"/>
    <s v="D3"/>
    <x v="2"/>
    <m/>
    <x v="0"/>
    <n v="0"/>
  </r>
  <r>
    <x v="15"/>
    <s v="D4"/>
    <x v="3"/>
    <n v="1.4E-2"/>
    <x v="0"/>
    <n v="0.14000000000000001"/>
  </r>
  <r>
    <x v="15"/>
    <s v="D5"/>
    <x v="3"/>
    <n v="3.0000000000000001E-3"/>
    <x v="0"/>
    <n v="0.03"/>
  </r>
  <r>
    <x v="15"/>
    <s v="D6"/>
    <x v="3"/>
    <n v="3.0000000000000001E-3"/>
    <x v="0"/>
    <n v="0.03"/>
  </r>
  <r>
    <x v="15"/>
    <s v="E1"/>
    <x v="2"/>
    <n v="0.93400000000000005"/>
    <x v="1"/>
    <n v="93.4"/>
  </r>
  <r>
    <x v="15"/>
    <s v="E2"/>
    <x v="2"/>
    <n v="0.91900000000000004"/>
    <x v="1"/>
    <n v="91.9"/>
  </r>
  <r>
    <x v="15"/>
    <s v="E3"/>
    <x v="2"/>
    <n v="0.90400000000000003"/>
    <x v="1"/>
    <n v="90.4"/>
  </r>
  <r>
    <x v="15"/>
    <s v="E4"/>
    <x v="3"/>
    <n v="7.0000000000000001E-3"/>
    <x v="1"/>
    <n v="0.70000000000000007"/>
  </r>
  <r>
    <x v="15"/>
    <s v="E5"/>
    <x v="3"/>
    <n v="0"/>
    <x v="1"/>
    <n v="0"/>
  </r>
  <r>
    <x v="15"/>
    <s v="E6"/>
    <x v="3"/>
    <n v="0"/>
    <x v="1"/>
    <n v="0"/>
  </r>
  <r>
    <x v="15"/>
    <s v="F1"/>
    <x v="2"/>
    <n v="0.11600000000000001"/>
    <x v="2"/>
    <n v="116"/>
  </r>
  <r>
    <x v="15"/>
    <s v="F2"/>
    <x v="2"/>
    <n v="0.122"/>
    <x v="2"/>
    <n v="122"/>
  </r>
  <r>
    <x v="15"/>
    <s v="F3"/>
    <x v="2"/>
    <n v="0.114"/>
    <x v="2"/>
    <n v="114"/>
  </r>
  <r>
    <x v="15"/>
    <s v="F4"/>
    <x v="3"/>
    <n v="3.0000000000000001E-3"/>
    <x v="2"/>
    <n v="3"/>
  </r>
  <r>
    <x v="15"/>
    <s v="F5"/>
    <x v="3"/>
    <n v="0"/>
    <x v="2"/>
    <n v="0"/>
  </r>
  <r>
    <x v="15"/>
    <s v="F6"/>
    <x v="3"/>
    <n v="-1E-3"/>
    <x v="2"/>
    <n v="0"/>
  </r>
  <r>
    <x v="15"/>
    <s v="G4"/>
    <x v="4"/>
    <n v="2E-3"/>
    <x v="3"/>
    <e v="#N/A"/>
  </r>
  <r>
    <x v="15"/>
    <s v="G5"/>
    <x v="4"/>
    <n v="-1E-3"/>
    <x v="3"/>
    <e v="#N/A"/>
  </r>
  <r>
    <x v="15"/>
    <s v="G6"/>
    <x v="4"/>
    <n v="-1E-3"/>
    <x v="3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DAB09-30E2-C443-BAE7-1D7BBAFA8C95}" name="PivotTable3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E9:AH14" firstHeaderRow="1" firstDataRow="2" firstDataCol="1"/>
  <pivotFields count="7">
    <pivotField showAll="0"/>
    <pivotField numFmtId="164" showAll="0"/>
    <pivotField axis="axisRow" showAll="0">
      <items count="10">
        <item x="0"/>
        <item h="1" x="7"/>
        <item x="6"/>
        <item h="1" x="2"/>
        <item x="1"/>
        <item h="1" x="5"/>
        <item x="4"/>
        <item h="1" x="8"/>
        <item h="1" x="3"/>
        <item t="default"/>
      </items>
    </pivotField>
    <pivotField numFmtId="164" showAll="0"/>
    <pivotField axis="axisCol" multipleItemSelectionAllowed="1" showAll="0" sortType="ascending">
      <items count="10">
        <item h="1" x="3"/>
        <item h="1" x="4"/>
        <item n="1-1" x="0"/>
        <item x="2"/>
        <item x="1"/>
        <item h="1" x="5"/>
        <item h="1" x="6"/>
        <item h="1" x="7"/>
        <item h="1" x="8"/>
        <item t="default"/>
      </items>
    </pivotField>
    <pivotField dataField="1" numFmtId="164" showAll="0"/>
    <pivotField numFmtId="164" showAll="0"/>
  </pivotFields>
  <rowFields count="1">
    <field x="2"/>
  </rowFields>
  <rowItems count="4">
    <i>
      <x/>
    </i>
    <i>
      <x v="2"/>
    </i>
    <i>
      <x v="4"/>
    </i>
    <i>
      <x v="6"/>
    </i>
  </rowItems>
  <colFields count="1">
    <field x="4"/>
  </colFields>
  <colItems count="3">
    <i>
      <x v="2"/>
    </i>
    <i>
      <x v="3"/>
    </i>
    <i>
      <x v="4"/>
    </i>
  </colItems>
  <dataFields count="1">
    <dataField name="Reducted" fld="5" subtotal="average" baseField="0" baseItem="0" numFmtId="164"/>
  </dataField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06A59-1625-6244-AFC1-C670AD4DCD74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R9:AV15" firstHeaderRow="1" firstDataRow="2" firstDataCol="1"/>
  <pivotFields count="7">
    <pivotField showAll="0"/>
    <pivotField numFmtId="164" showAll="0"/>
    <pivotField axis="axisRow" showAll="0">
      <items count="10">
        <item h="1" x="0"/>
        <item x="7"/>
        <item h="1" x="6"/>
        <item x="2"/>
        <item h="1" x="1"/>
        <item x="5"/>
        <item h="1" x="4"/>
        <item x="8"/>
        <item h="1" x="3"/>
        <item t="default"/>
      </items>
    </pivotField>
    <pivotField numFmtId="164" showAll="0"/>
    <pivotField axis="axisCol" multipleItemSelectionAllowed="1" showAll="0" sortType="ascending">
      <items count="10">
        <item h="1" x="3"/>
        <item h="1" x="4"/>
        <item n="1-1" x="0"/>
        <item x="2"/>
        <item x="1"/>
        <item h="1" x="5"/>
        <item h="1" x="6"/>
        <item h="1" x="7"/>
        <item h="1" x="8"/>
        <item t="default"/>
      </items>
    </pivotField>
    <pivotField dataField="1" numFmtId="164" showAll="0"/>
    <pivotField numFmtId="164" showAll="0"/>
  </pivotFields>
  <rowFields count="1">
    <field x="2"/>
  </rowFields>
  <rowItems count="5">
    <i>
      <x v="1"/>
    </i>
    <i>
      <x v="3"/>
    </i>
    <i>
      <x v="5"/>
    </i>
    <i>
      <x v="7"/>
    </i>
    <i t="grand">
      <x/>
    </i>
  </rowItems>
  <colFields count="1">
    <field x="4"/>
  </colFields>
  <colItems count="4">
    <i>
      <x v="2"/>
    </i>
    <i>
      <x v="3"/>
    </i>
    <i>
      <x v="4"/>
    </i>
    <i t="grand">
      <x/>
    </i>
  </colItems>
  <dataFields count="1">
    <dataField name="Reducted" fld="5" subtotal="average" baseField="0" baseItem="0" numFmtId="164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2A814-4247-0F4D-B713-ABBDD9A6853C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S8:T15" firstHeaderRow="1" firstDataRow="1" firstDataCol="1"/>
  <pivotFields count="5">
    <pivotField showAll="0"/>
    <pivotField numFmtId="164" showAll="0"/>
    <pivotField showAll="0"/>
    <pivotField dataField="1"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595 net BG" fld="3" subtotal="average" baseField="0" baseItem="0" numFmtId="16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BE39-C5DF-F541-A57B-E4FD13913C97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8:K48" firstHeaderRow="1" firstDataRow="1" firstDataCol="1"/>
  <pivotFields count="7">
    <pivotField showAll="0"/>
    <pivotField numFmtId="164" showAll="0"/>
    <pivotField axis="axisRow" showAll="0" sortType="ascending">
      <items count="10">
        <item x="0"/>
        <item x="7"/>
        <item x="6"/>
        <item x="2"/>
        <item x="1"/>
        <item x="5"/>
        <item x="4"/>
        <item x="8"/>
        <item x="3"/>
        <item t="default"/>
      </items>
    </pivotField>
    <pivotField dataField="1" numFmtId="164" showAll="0"/>
    <pivotField axis="axisRow" showAll="0" sortType="descending">
      <items count="10">
        <item x="8"/>
        <item x="7"/>
        <item x="6"/>
        <item x="5"/>
        <item x="1"/>
        <item x="2"/>
        <item x="0"/>
        <item x="4"/>
        <item x="3"/>
        <item t="default"/>
      </items>
    </pivotField>
    <pivotField numFmtId="164" showAll="0"/>
    <pivotField numFmtId="164" showAll="0"/>
  </pivotFields>
  <rowFields count="2">
    <field x="2"/>
    <field x="4"/>
  </rowFields>
  <rowItems count="40">
    <i>
      <x/>
    </i>
    <i r="1">
      <x v="4"/>
    </i>
    <i r="1">
      <x v="5"/>
    </i>
    <i r="1">
      <x v="6"/>
    </i>
    <i>
      <x v="1"/>
    </i>
    <i r="1">
      <x v="4"/>
    </i>
    <i r="1">
      <x v="5"/>
    </i>
    <i r="1">
      <x v="6"/>
    </i>
    <i>
      <x v="2"/>
    </i>
    <i r="1">
      <x v="4"/>
    </i>
    <i r="1">
      <x v="5"/>
    </i>
    <i r="1">
      <x v="6"/>
    </i>
    <i>
      <x v="3"/>
    </i>
    <i r="1">
      <x v="4"/>
    </i>
    <i r="1">
      <x v="5"/>
    </i>
    <i r="1">
      <x v="6"/>
    </i>
    <i>
      <x v="4"/>
    </i>
    <i r="1">
      <x v="4"/>
    </i>
    <i r="1">
      <x v="5"/>
    </i>
    <i r="1">
      <x v="6"/>
    </i>
    <i>
      <x v="5"/>
    </i>
    <i r="1">
      <x v="4"/>
    </i>
    <i r="1">
      <x v="5"/>
    </i>
    <i r="1">
      <x v="6"/>
    </i>
    <i>
      <x v="6"/>
    </i>
    <i r="1">
      <x v="4"/>
    </i>
    <i r="1">
      <x v="5"/>
    </i>
    <i r="1">
      <x v="6"/>
    </i>
    <i>
      <x v="7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7"/>
    </i>
    <i r="1">
      <x v="8"/>
    </i>
    <i t="grand">
      <x/>
    </i>
  </rowItems>
  <colItems count="1">
    <i/>
  </colItems>
  <dataFields count="1">
    <dataField name="Avg A595 net BG" fld="3" subtotal="average" baseField="0" baseItem="0" numFmtId="164"/>
  </dataFields>
  <formats count="9">
    <format dxfId="52">
      <pivotArea collapsedLevelsAreSubtotals="1" fieldPosition="0">
        <references count="1">
          <reference field="2" count="1">
            <x v="0"/>
          </reference>
        </references>
      </pivotArea>
    </format>
    <format dxfId="51">
      <pivotArea collapsedLevelsAreSubtotals="1" fieldPosition="0">
        <references count="1">
          <reference field="2" count="1">
            <x v="3"/>
          </reference>
        </references>
      </pivotArea>
    </format>
    <format dxfId="50">
      <pivotArea collapsedLevelsAreSubtotals="1" fieldPosition="0">
        <references count="1">
          <reference field="2" count="1">
            <x v="1"/>
          </reference>
        </references>
      </pivotArea>
    </format>
    <format dxfId="49">
      <pivotArea collapsedLevelsAreSubtotals="1" fieldPosition="0">
        <references count="1">
          <reference field="2" count="1">
            <x v="2"/>
          </reference>
        </references>
      </pivotArea>
    </format>
    <format dxfId="48">
      <pivotArea collapsedLevelsAreSubtotals="1" fieldPosition="0">
        <references count="1">
          <reference field="2" count="1">
            <x v="5"/>
          </reference>
        </references>
      </pivotArea>
    </format>
    <format dxfId="47">
      <pivotArea collapsedLevelsAreSubtotals="1" fieldPosition="0">
        <references count="1">
          <reference field="2" count="1">
            <x v="7"/>
          </reference>
        </references>
      </pivotArea>
    </format>
    <format dxfId="46">
      <pivotArea collapsedLevelsAreSubtotals="1" fieldPosition="0">
        <references count="1">
          <reference field="2" count="1">
            <x v="8"/>
          </reference>
        </references>
      </pivotArea>
    </format>
    <format dxfId="45">
      <pivotArea collapsedLevelsAreSubtotals="1" fieldPosition="0">
        <references count="1">
          <reference field="2" count="1">
            <x v="4"/>
          </reference>
        </references>
      </pivotArea>
    </format>
    <format dxfId="44">
      <pivotArea collapsedLevelsAreSubtotals="1" fieldPosition="0">
        <references count="1">
          <reference field="2" count="1">
            <x v="6"/>
          </reference>
        </references>
      </pivotArea>
    </format>
  </formats>
  <conditionalFormats count="1">
    <conditionalFormat scope="field" priority="10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81D10-9FD5-9548-AF01-2380494FA6CF}" name="PivotTable3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5">
  <location ref="H3:L20" firstHeaderRow="1" firstDataRow="2" firstDataCol="1" rowPageCount="1" colPageCount="1"/>
  <pivotFields count="8">
    <pivotField axis="axisRow" numFmtId="165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  <pivotField axis="axisPage" multipleItemSelectionAllowed="1" showAll="0">
      <items count="5">
        <item h="1" x="0"/>
        <item x="2"/>
        <item h="1" x="1"/>
        <item h="1" x="3"/>
        <item t="default"/>
      </items>
    </pivotField>
    <pivotField dataField="1" showAll="0">
      <items count="51">
        <item x="0"/>
        <item x="10"/>
        <item x="8"/>
        <item x="3"/>
        <item x="21"/>
        <item x="36"/>
        <item x="22"/>
        <item x="1"/>
        <item x="46"/>
        <item x="39"/>
        <item x="7"/>
        <item x="48"/>
        <item x="45"/>
        <item x="47"/>
        <item x="44"/>
        <item x="12"/>
        <item x="49"/>
        <item x="17"/>
        <item x="6"/>
        <item x="37"/>
        <item x="43"/>
        <item x="42"/>
        <item x="40"/>
        <item x="23"/>
        <item x="18"/>
        <item x="41"/>
        <item x="5"/>
        <item x="35"/>
        <item x="16"/>
        <item x="28"/>
        <item x="24"/>
        <item x="2"/>
        <item x="33"/>
        <item x="34"/>
        <item x="13"/>
        <item x="4"/>
        <item x="29"/>
        <item x="15"/>
        <item x="32"/>
        <item x="20"/>
        <item x="9"/>
        <item x="38"/>
        <item x="14"/>
        <item x="25"/>
        <item x="19"/>
        <item x="26"/>
        <item x="27"/>
        <item x="31"/>
        <item x="30"/>
        <item x="1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3"/>
  </colFields>
  <colItems count="4">
    <i>
      <x/>
    </i>
    <i>
      <x v="1"/>
    </i>
    <i>
      <x v="2"/>
    </i>
    <i>
      <x v="3"/>
    </i>
  </colItems>
  <pageFields count="1">
    <pageField fld="4" hier="-1"/>
  </pageFields>
  <dataFields count="1">
    <dataField name="Average of Conv" fld="5" subtotal="average" baseField="0" baseItem="0" numFmtId="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79510-5CD0-D14D-9F6A-728AC3A259DE}" name="PivotTable2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7">
  <location ref="H3:L20" firstHeaderRow="1" firstDataRow="2" firstDataCol="1" rowPageCount="1" colPageCount="1"/>
  <pivotFields count="8">
    <pivotField axis="axisRow" numFmtId="165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Col" showAll="0">
      <items count="6">
        <item x="0"/>
        <item x="2"/>
        <item x="1"/>
        <item x="3"/>
        <item h="1" x="4"/>
        <item t="default"/>
      </items>
    </pivotField>
    <pivotField showAll="0"/>
    <pivotField axis="axisPage" multipleItemSelectionAllowed="1" showAll="0">
      <items count="8">
        <item h="1" m="1" x="4"/>
        <item h="1" m="1" x="5"/>
        <item h="1" m="1" x="6"/>
        <item h="1" x="3"/>
        <item h="1" x="0"/>
        <item h="1" x="1"/>
        <item x="2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4">
    <i>
      <x/>
    </i>
    <i>
      <x v="1"/>
    </i>
    <i>
      <x v="2"/>
    </i>
    <i>
      <x v="3"/>
    </i>
  </colItems>
  <pageFields count="1">
    <pageField fld="4" hier="-1"/>
  </pageFields>
  <dataFields count="1">
    <dataField name="Average of Conv" fld="5" subtotal="average" baseField="0" baseItem="0" numFmtId="2"/>
  </dataFields>
  <chartFormats count="13">
    <chartFormat chart="0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4B391DF-6811-7742-8F23-D0F7654918BC}" autoFormatId="16" applyNumberFormats="0" applyBorderFormats="0" applyFontFormats="0" applyPatternFormats="0" applyAlignmentFormats="0" applyWidthHeightFormats="0">
  <queryTableRefresh nextId="21">
    <queryTableFields count="3">
      <queryTableField id="18" name="Column1" tableColumnId="18"/>
      <queryTableField id="19" name="Column2" tableColumnId="19"/>
      <queryTableField id="20" name="Column3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EBD78E20-C237-904B-AB4F-B15A5EFF1CD8}" autoFormatId="16" applyNumberFormats="0" applyBorderFormats="0" applyFontFormats="0" applyPatternFormats="0" applyAlignmentFormats="0" applyWidthHeightFormats="0">
  <queryTableRefresh nextId="18">
    <queryTableFields count="17">
      <queryTableField id="1" name="plate" tableColumnId="1"/>
      <queryTableField id="2" name="reading_01" tableColumnId="2"/>
      <queryTableField id="3" name="reading_02" tableColumnId="3"/>
      <queryTableField id="4" name="reading_03" tableColumnId="4"/>
      <queryTableField id="5" name="reading_04" tableColumnId="5"/>
      <queryTableField id="6" name="reading_05" tableColumnId="6"/>
      <queryTableField id="7" name="reading_06" tableColumnId="7"/>
      <queryTableField id="8" name="reading_07" tableColumnId="8"/>
      <queryTableField id="9" name="reading_08" tableColumnId="9"/>
      <queryTableField id="10" name="reading_09" tableColumnId="10"/>
      <queryTableField id="11" name="reading_10" tableColumnId="11"/>
      <queryTableField id="12" name="reading_11" tableColumnId="12"/>
      <queryTableField id="13" name="reading_12" tableColumnId="13"/>
      <queryTableField id="14" name="reading_13" tableColumnId="14"/>
      <queryTableField id="15" name="reading_14" tableColumnId="15"/>
      <queryTableField id="16" name="reading_15" tableColumnId="16"/>
      <queryTableField id="17" name="reading_16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70B30F3-F622-4F4E-ABE0-BDA556B13C3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ime" tableColumnId="1"/>
      <queryTableField id="2" name="Attribute" tableColumnId="2"/>
      <queryTableField id="3" name="Value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4EF5241-6567-FC4E-A952-C8CC9FA44739}" autoFormatId="16" applyNumberFormats="0" applyBorderFormats="0" applyFontFormats="0" applyPatternFormats="0" applyAlignmentFormats="0" applyWidthHeightFormats="0">
  <queryTableRefresh nextId="47" unboundColumnsRight="2">
    <queryTableFields count="6">
      <queryTableField id="1" name="Time" tableColumnId="1"/>
      <queryTableField id="41" name="Attribute" tableColumnId="2"/>
      <queryTableField id="43" dataBound="0" tableColumnId="4"/>
      <queryTableField id="42" name="Value" tableColumnId="3"/>
      <queryTableField id="44" dataBound="0" tableColumnId="5"/>
      <queryTableField id="4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7374A0C-DD41-BE44-A713-FD35EE299E52}" autoFormatId="16" applyNumberFormats="0" applyBorderFormats="0" applyFontFormats="0" applyPatternFormats="0" applyAlignmentFormats="0" applyWidthHeightFormats="0">
  <queryTableRefresh nextId="45">
    <queryTableFields count="44">
      <queryTableField id="1" name="Time" tableColumnId="1"/>
      <queryTableField id="2" name="A1" tableColumnId="2"/>
      <queryTableField id="3" name="A2" tableColumnId="3"/>
      <queryTableField id="4" name="A3" tableColumnId="4"/>
      <queryTableField id="5" name="A4" tableColumnId="5"/>
      <queryTableField id="6" name="A5" tableColumnId="6"/>
      <queryTableField id="7" name="A6" tableColumnId="7"/>
      <queryTableField id="8" name="B1" tableColumnId="8"/>
      <queryTableField id="9" name="B2" tableColumnId="9"/>
      <queryTableField id="10" name="B3" tableColumnId="10"/>
      <queryTableField id="11" name="B4" tableColumnId="11"/>
      <queryTableField id="12" name="B5" tableColumnId="12"/>
      <queryTableField id="13" name="B6" tableColumnId="13"/>
      <queryTableField id="14" name="C1" tableColumnId="14"/>
      <queryTableField id="15" name="C2" tableColumnId="15"/>
      <queryTableField id="16" name="C3" tableColumnId="16"/>
      <queryTableField id="17" name="C4" tableColumnId="17"/>
      <queryTableField id="18" name="C5" tableColumnId="18"/>
      <queryTableField id="19" name="C6" tableColumnId="19"/>
      <queryTableField id="20" name="D1" tableColumnId="20"/>
      <queryTableField id="21" name="D2" tableColumnId="21"/>
      <queryTableField id="22" name="D3" tableColumnId="22"/>
      <queryTableField id="23" name="D4" tableColumnId="23"/>
      <queryTableField id="24" name="D5" tableColumnId="24"/>
      <queryTableField id="25" name="D6" tableColumnId="25"/>
      <queryTableField id="26" name="E1" tableColumnId="26"/>
      <queryTableField id="27" name="E2" tableColumnId="27"/>
      <queryTableField id="28" name="E3" tableColumnId="28"/>
      <queryTableField id="29" name="E4" tableColumnId="29"/>
      <queryTableField id="30" name="E5" tableColumnId="30"/>
      <queryTableField id="31" name="E6" tableColumnId="31"/>
      <queryTableField id="32" name="F1" tableColumnId="32"/>
      <queryTableField id="33" name="F2" tableColumnId="33"/>
      <queryTableField id="34" name="F3" tableColumnId="34"/>
      <queryTableField id="35" name="F4" tableColumnId="35"/>
      <queryTableField id="36" name="F5" tableColumnId="36"/>
      <queryTableField id="37" name="F6" tableColumnId="37"/>
      <queryTableField id="38" name="H1" tableColumnId="38"/>
      <queryTableField id="39" name="H2" tableColumnId="39"/>
      <queryTableField id="40" name="H3" tableColumnId="40"/>
      <queryTableField id="41" name="H4" tableColumnId="41"/>
      <queryTableField id="42" name="H5" tableColumnId="42"/>
      <queryTableField id="43" name="H6" tableColumnId="43"/>
      <queryTableField id="44" name="Group" tableColumnId="4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2216D13-2DCE-784E-BBCD-FDA6CD7E534B}" autoFormatId="16" applyNumberFormats="0" applyBorderFormats="0" applyFontFormats="0" applyPatternFormats="0" applyAlignmentFormats="0" applyWidthHeightFormats="0">
  <queryTableRefresh nextId="45">
    <queryTableFields count="44">
      <queryTableField id="1" name="Time" tableColumnId="1"/>
      <queryTableField id="2" name="A1" tableColumnId="2"/>
      <queryTableField id="3" name="A2" tableColumnId="3"/>
      <queryTableField id="4" name="A3" tableColumnId="4"/>
      <queryTableField id="5" name="A4" tableColumnId="5"/>
      <queryTableField id="6" name="A5" tableColumnId="6"/>
      <queryTableField id="7" name="A6" tableColumnId="7"/>
      <queryTableField id="8" name="B1" tableColumnId="8"/>
      <queryTableField id="9" name="B2" tableColumnId="9"/>
      <queryTableField id="10" name="B3" tableColumnId="10"/>
      <queryTableField id="11" name="B4" tableColumnId="11"/>
      <queryTableField id="12" name="B5" tableColumnId="12"/>
      <queryTableField id="13" name="B6" tableColumnId="13"/>
      <queryTableField id="14" name="C1" tableColumnId="14"/>
      <queryTableField id="15" name="C2" tableColumnId="15"/>
      <queryTableField id="16" name="C3" tableColumnId="16"/>
      <queryTableField id="17" name="C4" tableColumnId="17"/>
      <queryTableField id="18" name="C5" tableColumnId="18"/>
      <queryTableField id="19" name="C6" tableColumnId="19"/>
      <queryTableField id="20" name="D1" tableColumnId="20"/>
      <queryTableField id="21" name="D2" tableColumnId="21"/>
      <queryTableField id="22" name="D3" tableColumnId="22"/>
      <queryTableField id="23" name="D4" tableColumnId="23"/>
      <queryTableField id="24" name="D5" tableColumnId="24"/>
      <queryTableField id="25" name="D6" tableColumnId="25"/>
      <queryTableField id="26" name="E1" tableColumnId="26"/>
      <queryTableField id="27" name="E2" tableColumnId="27"/>
      <queryTableField id="28" name="E3" tableColumnId="28"/>
      <queryTableField id="29" name="E4" tableColumnId="29"/>
      <queryTableField id="30" name="E5" tableColumnId="30"/>
      <queryTableField id="31" name="E6" tableColumnId="31"/>
      <queryTableField id="32" name="F1" tableColumnId="32"/>
      <queryTableField id="33" name="F2" tableColumnId="33"/>
      <queryTableField id="34" name="F3" tableColumnId="34"/>
      <queryTableField id="35" name="F4" tableColumnId="35"/>
      <queryTableField id="36" name="F5" tableColumnId="36"/>
      <queryTableField id="37" name="F6" tableColumnId="37"/>
      <queryTableField id="38" name="H1" tableColumnId="38"/>
      <queryTableField id="39" name="H2" tableColumnId="39"/>
      <queryTableField id="40" name="H3" tableColumnId="40"/>
      <queryTableField id="41" name="H4" tableColumnId="41"/>
      <queryTableField id="42" name="H5" tableColumnId="42"/>
      <queryTableField id="43" name="H6" tableColumnId="43"/>
      <queryTableField id="44" name="Group" tableColumnId="4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57A6301-B864-9D4E-81E8-FDF30E35B32A}" autoFormatId="16" applyNumberFormats="0" applyBorderFormats="0" applyFontFormats="0" applyPatternFormats="0" applyAlignmentFormats="0" applyWidthHeightFormats="0">
  <queryTableRefresh nextId="47">
    <queryTableFields count="4">
      <queryTableField id="1" name="Time" tableColumnId="1"/>
      <queryTableField id="44" name="Group" tableColumnId="44"/>
      <queryTableField id="45" name="Attribute" tableColumnId="2"/>
      <queryTableField id="46" name="Valu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3A0FE62-219E-8842-8134-A1C631A4286C}" autoFormatId="16" applyNumberFormats="0" applyBorderFormats="0" applyFontFormats="0" applyPatternFormats="0" applyAlignmentFormats="0" applyWidthHeightFormats="0">
  <queryTableRefresh nextId="18">
    <queryTableFields count="17">
      <queryTableField id="1" name="plate" tableColumnId="1"/>
      <queryTableField id="2" name="reading_01" tableColumnId="2"/>
      <queryTableField id="3" name="reading_02" tableColumnId="3"/>
      <queryTableField id="4" name="reading_03" tableColumnId="4"/>
      <queryTableField id="5" name="reading_04" tableColumnId="5"/>
      <queryTableField id="6" name="reading_05" tableColumnId="6"/>
      <queryTableField id="7" name="reading_06" tableColumnId="7"/>
      <queryTableField id="8" name="reading_07" tableColumnId="8"/>
      <queryTableField id="9" name="reading_08" tableColumnId="9"/>
      <queryTableField id="10" name="reading_09" tableColumnId="10"/>
      <queryTableField id="11" name="reading_10" tableColumnId="11"/>
      <queryTableField id="12" name="reading_11" tableColumnId="12"/>
      <queryTableField id="13" name="reading_12" tableColumnId="13"/>
      <queryTableField id="14" name="reading_13" tableColumnId="14"/>
      <queryTableField id="15" name="reading_14" tableColumnId="15"/>
      <queryTableField id="16" name="reading_15" tableColumnId="16"/>
      <queryTableField id="17" name="reading_16" tableColumnId="17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D0BC7-2CE2-104F-989C-91ECD18C043B}" name="control" displayName="control" ref="B4:E7" totalsRowShown="0">
  <autoFilter ref="B4:E7" xr:uid="{1E8D0BC7-2CE2-104F-989C-91ECD18C043B}"/>
  <tableColumns count="4">
    <tableColumn id="1" xr3:uid="{80FFB01C-43EE-E54D-9953-F12EB60E3E42}" name="Sample"/>
    <tableColumn id="2" xr3:uid="{E6CDB94C-75D0-3B4F-9655-CAC19C870031}" name="Reading 1"/>
    <tableColumn id="3" xr3:uid="{93C707B6-271E-EA4E-A8D3-43C25DE52D2E}" name="Reading 2"/>
    <tableColumn id="4" xr3:uid="{E545D771-C9A7-6442-91AF-1DDF29878E86}" name="Average">
      <calculatedColumnFormula>AVERAGE(C5:D5)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A8CA4E-B1AE-764D-852A-679F4CBD8FF7}" name="beta_gal_sample01" displayName="beta_gal_sample01" ref="B8:H97" totalsRowShown="0">
  <autoFilter ref="B8:H97" xr:uid="{61A8CA4E-B1AE-764D-852A-679F4CBD8FF7}"/>
  <sortState xmlns:xlrd2="http://schemas.microsoft.com/office/spreadsheetml/2017/richdata2" ref="B9:G97">
    <sortCondition ref="B8:B97"/>
  </sortState>
  <tableColumns count="7">
    <tableColumn id="3" xr3:uid="{84AB0D6B-B1CD-B442-9B3B-438A13C93716}" name="Plate"/>
    <tableColumn id="2" xr3:uid="{4B8C8ABE-78C2-4F42-A049-28C5153402D1}" name="A595" dataDxfId="41"/>
    <tableColumn id="1" xr3:uid="{A5573B1B-6D06-0046-ACD5-9D8D46BE5F45}" name="Fraction"/>
    <tableColumn id="4" xr3:uid="{1FA61C16-A83B-5A4B-9DC7-DAF2CA4C38FB}" name="A595 net BG" dataDxfId="40">
      <calculatedColumnFormula>beta_gal_sample01[[#This Row],[A595]]-AVERAGE($F$6:$F$6)</calculatedColumnFormula>
    </tableColumn>
    <tableColumn id="5" xr3:uid="{19C54B4A-9AA3-3243-949D-18537F7F54D6}" name="Dilution" dataDxfId="39"/>
    <tableColumn id="7" xr3:uid="{802D7FCF-4206-944E-8628-7A53E9EE7305}" name="StC (ug/ul) Red." dataDxfId="38">
      <calculatedColumnFormula>ROUND((beta_gal_sample01[[#This Row],[A595 net BG]]-$T$25)/$S$25, 3)/10</calculatedColumnFormula>
    </tableColumn>
    <tableColumn id="8" xr3:uid="{5E2B98DC-4CD0-FB41-B930-DDDC56FDBE60}" name="StC (ug/ul) Unred." dataDxfId="37">
      <calculatedColumnFormula>ROUND((beta_gal_sample01[[#This Row],[A595]]-$T$23)/$S$23, 3)/10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5A41A1-CE21-EB49-B5A5-28B9A81FAEED}" name="beta_gal_stc" displayName="beta_gal_stc" ref="M8:Q26" totalsRowShown="0" headerRowDxfId="36" dataDxfId="34" headerRowBorderDxfId="35" tableBorderDxfId="33" totalsRowBorderDxfId="32">
  <autoFilter ref="M8:Q26" xr:uid="{E15A41A1-CE21-EB49-B5A5-28B9A81FAEED}"/>
  <tableColumns count="5">
    <tableColumn id="1" xr3:uid="{04F2486A-DE7D-D643-987E-303DEE703EDD}" name="Plate" dataDxfId="31"/>
    <tableColumn id="2" xr3:uid="{688134DA-6A39-3840-9B24-09307D2E8385}" name="A595" dataDxfId="30"/>
    <tableColumn id="3" xr3:uid="{1F8ED840-5CBD-EF4F-AB02-5FB22BEF2035}" name="Fraction" dataDxfId="29"/>
    <tableColumn id="4" xr3:uid="{3EF6FE39-0058-CE4D-B6CA-3EE6BA0117DA}" name="A595 net BG" dataDxfId="28"/>
    <tableColumn id="5" xr3:uid="{2C6FFA4D-B799-DB4D-9B8F-062E85D8715C}" name="Dilution" dataDxfId="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3EAD9B-9A4E-7344-AE2B-3BCF2ACE058D}" name="beta_gal_sample0113" displayName="beta_gal_sample0113" ref="W7:AC96" totalsRowShown="0">
  <autoFilter ref="W7:AC96" xr:uid="{5D3EAD9B-9A4E-7344-AE2B-3BCF2ACE058D}"/>
  <sortState xmlns:xlrd2="http://schemas.microsoft.com/office/spreadsheetml/2017/richdata2" ref="W8:AB96">
    <sortCondition ref="W8:W97"/>
  </sortState>
  <tableColumns count="7">
    <tableColumn id="3" xr3:uid="{94C7E623-2630-B94B-974A-9CB94B6455CF}" name="Plate"/>
    <tableColumn id="2" xr3:uid="{812A2D4B-6C6A-214B-8DBF-A6517BFA6498}" name="A595" dataDxfId="26"/>
    <tableColumn id="1" xr3:uid="{4511DD3F-6241-FF48-99B4-4C4E45565473}" name="Fraction"/>
    <tableColumn id="4" xr3:uid="{1BD77DD8-EAAC-164C-9423-E6D8AA2BC422}" name="A595 net BG" dataDxfId="25">
      <calculatedColumnFormula>beta_gal_sample0113[[#This Row],[A595]]-AVERAGE($F$6:$F$6)</calculatedColumnFormula>
    </tableColumn>
    <tableColumn id="5" xr3:uid="{514C1824-CBD9-7249-96D2-3BA6D586AF90}" name="Dilution" dataDxfId="24"/>
    <tableColumn id="7" xr3:uid="{7358B592-6300-7548-B52B-F170C68F3B7C}" name="StC (ug/ul) Red." dataDxfId="23">
      <calculatedColumnFormula>ROUND((beta_gal_sample0113[[#This Row],[A595 net BG]]-$T$25)/$S$25, 3)/10</calculatedColumnFormula>
    </tableColumn>
    <tableColumn id="8" xr3:uid="{36E25877-0AFD-B442-ABFC-0BA9120B4EB3}" name="StC (ug/ul) Unred." dataDxfId="22">
      <calculatedColumnFormula>ROUND((beta_gal_sample0113[[#This Row],[A595]]-$T$23)/$S$23, 3)/10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C9734E7-5FF9-D243-ADB1-2A120CE50FA3}" name="lys_blanks" displayName="lys_blanks" ref="A1:C18" tableType="queryTable" totalsRowShown="0">
  <autoFilter ref="A1:C18" xr:uid="{CC9734E7-5FF9-D243-ADB1-2A120CE50FA3}"/>
  <tableColumns count="3">
    <tableColumn id="18" xr3:uid="{C31473B0-7EB2-2847-A7A8-BA7190C72960}" uniqueName="18" name="Column1" queryTableFieldId="18" dataDxfId="21"/>
    <tableColumn id="19" xr3:uid="{D3A7AB56-301C-454C-9531-606437327F9D}" uniqueName="19" name="Column2" queryTableFieldId="19" dataDxfId="20"/>
    <tableColumn id="20" xr3:uid="{9A292710-C706-EF44-A1F4-EDC345B532D1}" uniqueName="20" name="Column3" queryTableFieldId="20" dataDxfId="1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B6895F-07EB-864C-8EF8-49175C48823B}" name="lys_source" displayName="lys_source" ref="A1:Q43" tableType="queryTable" totalsRowShown="0">
  <autoFilter ref="A1:Q43" xr:uid="{88B6895F-07EB-864C-8EF8-49175C48823B}"/>
  <tableColumns count="17">
    <tableColumn id="1" xr3:uid="{6709BCF6-9FD5-3044-9DF8-8D93A1EC5770}" uniqueName="1" name="plate" queryTableFieldId="1"/>
    <tableColumn id="2" xr3:uid="{FE6830AA-F0D1-7E4D-BF5A-26EDDB2371B5}" uniqueName="2" name="reading_01" queryTableFieldId="2"/>
    <tableColumn id="3" xr3:uid="{C0A83DF7-733B-9845-8C08-7CBE38F264A0}" uniqueName="3" name="reading_02" queryTableFieldId="3"/>
    <tableColumn id="4" xr3:uid="{9F1D5CB2-F1EC-3040-9570-D00C0859F99F}" uniqueName="4" name="reading_03" queryTableFieldId="4"/>
    <tableColumn id="5" xr3:uid="{F450C89F-B88F-5748-9C29-821DFEE694F4}" uniqueName="5" name="reading_04" queryTableFieldId="5"/>
    <tableColumn id="6" xr3:uid="{52DBFFB6-289E-EE4E-AD0C-640FA09F6127}" uniqueName="6" name="reading_05" queryTableFieldId="6"/>
    <tableColumn id="7" xr3:uid="{B0EEF035-42C8-5047-88FA-502D475F5B32}" uniqueName="7" name="reading_06" queryTableFieldId="7"/>
    <tableColumn id="8" xr3:uid="{E0EF103B-CB7C-9244-A384-AC6D1F1B66EC}" uniqueName="8" name="reading_07" queryTableFieldId="8"/>
    <tableColumn id="9" xr3:uid="{C6E648CC-4C8B-0249-B6C5-848884F64189}" uniqueName="9" name="reading_08" queryTableFieldId="9"/>
    <tableColumn id="10" xr3:uid="{4AF8A90B-E53E-5A4D-939A-F31671A988B3}" uniqueName="10" name="reading_09" queryTableFieldId="10"/>
    <tableColumn id="11" xr3:uid="{47C2334F-90F6-CC41-AB4B-F692988AC6FD}" uniqueName="11" name="reading_10" queryTableFieldId="11"/>
    <tableColumn id="12" xr3:uid="{8A8BA0A0-5FF1-7647-98FC-EC6299A4E759}" uniqueName="12" name="reading_11" queryTableFieldId="12"/>
    <tableColumn id="13" xr3:uid="{89D2F06D-B0D8-A647-B46E-284214D44E60}" uniqueName="13" name="reading_12" queryTableFieldId="13"/>
    <tableColumn id="14" xr3:uid="{511A7AC9-48CC-1742-8C8C-8CDC184A72DE}" uniqueName="14" name="reading_13" queryTableFieldId="14"/>
    <tableColumn id="15" xr3:uid="{00CB7554-D27E-344D-B242-BAABB517D26A}" uniqueName="15" name="reading_14" queryTableFieldId="15"/>
    <tableColumn id="16" xr3:uid="{A1782D4F-951B-5247-90EB-CEA203FE7FBA}" uniqueName="16" name="reading_15" queryTableFieldId="16"/>
    <tableColumn id="17" xr3:uid="{5460230F-1E92-8144-9DF2-D5F8A924B459}" uniqueName="17" name="reading_16" queryTableFieldId="1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A01BE3-33B7-E34F-B649-F52FFECE51CF}" name="bgal_purification_fractions" displayName="bgal_purification_fractions" ref="A2:C38" totalsRowShown="0">
  <autoFilter ref="A2:C38" xr:uid="{AEA01BE3-33B7-E34F-B649-F52FFECE51CF}"/>
  <tableColumns count="3">
    <tableColumn id="1" xr3:uid="{787A741A-4197-E84C-BEB4-1137D74E67B1}" name="Variable"/>
    <tableColumn id="2" xr3:uid="{DA025A33-BD64-9C42-B093-B9E7DA38B680}" name="Fraction"/>
    <tableColumn id="3" xr3:uid="{AD0DA98E-52AD-FE4F-8DBB-06D23480FD3E}" name="Dilution" dataDxfId="1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F159C8-3114-F743-8ED9-07B6A0C2142E}" name="le_purification_fractions" displayName="le_purification_fractions" ref="E2:G38" totalsRowShown="0">
  <autoFilter ref="E2:G38" xr:uid="{2BF159C8-3114-F743-8ED9-07B6A0C2142E}"/>
  <tableColumns count="3">
    <tableColumn id="1" xr3:uid="{E5C872BA-D801-B540-A701-63A5775DA87C}" name="Variable"/>
    <tableColumn id="2" xr3:uid="{0BC53B8B-6908-5247-BEA2-60CF7E83501E}" name="Fraction"/>
    <tableColumn id="3" xr3:uid="{BC504EE5-95A1-F340-A9D3-481FAAEDA314}" name="Dilution" dataDxfId="1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5F2C55C-3FFF-0048-A22A-19BDC69B1C77}" name="le_kin_purification" displayName="le_kin_purification" ref="A1:F625" tableType="queryTable" totalsRowShown="0">
  <autoFilter ref="A1:F625" xr:uid="{15F2C55C-3FFF-0048-A22A-19BDC69B1C77}">
    <filterColumn colId="1">
      <filters>
        <filter val="A1"/>
        <filter val="A2"/>
        <filter val="A3"/>
        <filter val="A4"/>
        <filter val="A5"/>
        <filter val="A6"/>
        <filter val="B1"/>
        <filter val="B2"/>
        <filter val="B3"/>
        <filter val="B4"/>
        <filter val="B5"/>
        <filter val="B6"/>
        <filter val="C1"/>
        <filter val="C2"/>
        <filter val="C3"/>
        <filter val="C4"/>
        <filter val="C5"/>
        <filter val="C6"/>
        <filter val="D1"/>
        <filter val="D2"/>
        <filter val="D3"/>
        <filter val="D4"/>
        <filter val="D5"/>
        <filter val="D6"/>
        <filter val="E1"/>
        <filter val="E2"/>
        <filter val="E3"/>
        <filter val="E4"/>
        <filter val="E5"/>
        <filter val="E6"/>
        <filter val="F1"/>
        <filter val="F2"/>
        <filter val="F3"/>
        <filter val="F4"/>
        <filter val="F5"/>
        <filter val="F6"/>
      </filters>
    </filterColumn>
  </autoFilter>
  <tableColumns count="6">
    <tableColumn id="1" xr3:uid="{97B8BD71-8B0D-1A4D-8216-94B86126F9DF}" uniqueName="1" name="Time" queryTableFieldId="1" dataDxfId="16"/>
    <tableColumn id="2" xr3:uid="{DFE6D5BF-3AC5-BA4A-81E2-501DAB29680B}" uniqueName="2" name="Attribute" queryTableFieldId="2" dataDxfId="15"/>
    <tableColumn id="3" xr3:uid="{EF62F11C-25C6-B94A-B7B9-BBF0DBC12F05}" uniqueName="3" name="Value" queryTableFieldId="3"/>
    <tableColumn id="4" xr3:uid="{09318373-AFE1-4A4B-9686-24D71FE01D0E}" uniqueName="4" name="Fraction" queryTableFieldId="4" dataDxfId="14">
      <calculatedColumnFormula>_xlfn.XLOOKUP(le_kin_purification[[#This Row],[Attribute]],le_purification_fractions[Variable],le_purification_fractions[Fraction])</calculatedColumnFormula>
    </tableColumn>
    <tableColumn id="5" xr3:uid="{7FF48705-AD83-1B4F-93DA-D04DFF1E2993}" uniqueName="5" name="Dilution" queryTableFieldId="5" dataDxfId="13">
      <calculatedColumnFormula>_xlfn.XLOOKUP(le_kin_purification[[#This Row],[Attribute]],le_purification_fractions[Variable],le_purification_fractions[Dilution])</calculatedColumnFormula>
    </tableColumn>
    <tableColumn id="6" xr3:uid="{1F07F9A7-39D8-AB48-B524-E1550FB4DEB6}" uniqueName="6" name="Conv" queryTableFieldId="6" dataDxfId="12">
      <calculatedColumnFormula>MAX(le_kin_purification[[#This Row],[Dilution]]*le_kin_purification[[#This Row],[Value]], 0)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4C48F8E-5355-5A49-B1DF-DC9E9B1EEB4A}" name="bgal_kin_purification" displayName="bgal_kin_purification" ref="A1:F625" tableType="queryTable" totalsRowShown="0">
  <autoFilter ref="A1:F625" xr:uid="{94C48F8E-5355-5A49-B1DF-DC9E9B1EEB4A}">
    <filterColumn colId="2">
      <filters>
        <filter val="1"/>
        <filter val="2"/>
        <filter val="3"/>
        <filter val="4"/>
      </filters>
    </filterColumn>
  </autoFilter>
  <tableColumns count="6">
    <tableColumn id="1" xr3:uid="{5659E9CB-DA52-3647-99ED-C5F674DAE264}" uniqueName="1" name="Time" queryTableFieldId="1" dataDxfId="11"/>
    <tableColumn id="2" xr3:uid="{E8D97836-2E0D-5940-B1E6-F301AA3C3572}" uniqueName="2" name="Attribute" queryTableFieldId="41" dataDxfId="10"/>
    <tableColumn id="4" xr3:uid="{DBE906CF-867E-3842-B0C3-64EEF0FF8507}" uniqueName="4" name="Fraction" queryTableFieldId="43" dataDxfId="9">
      <calculatedColumnFormula>_xlfn.XLOOKUP(bgal_kin_purification[[#This Row],[Attribute]],bgal_purification_fractions[Variable],bgal_purification_fractions[Fraction])</calculatedColumnFormula>
    </tableColumn>
    <tableColumn id="3" xr3:uid="{05D86380-BD8A-3549-8D41-2F4D774AF2F9}" uniqueName="3" name="Value" queryTableFieldId="42"/>
    <tableColumn id="5" xr3:uid="{0228DAF2-9CFB-D94C-9F0F-99659B4D472D}" uniqueName="5" name="Dilution" queryTableFieldId="44" dataDxfId="8">
      <calculatedColumnFormula>_xlfn.XLOOKUP(bgal_kin_purification[[#This Row],[Attribute]],bgal_purification_fractions[Variable],bgal_purification_fractions[Dilution])</calculatedColumnFormula>
    </tableColumn>
    <tableColumn id="6" xr3:uid="{28E1285D-ABC2-8B44-AAB7-9119C4BEE97B}" uniqueName="6" name="Conv" queryTableFieldId="46" dataDxfId="7">
      <calculatedColumnFormula>MAX(bgal_kin_purification[[#This Row],[Dilution]]*bgal_kin_purification[[#This Row],[Value]], 0)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02981C-A55E-694E-996D-DD311DE512EB}" name="bgal_kin_ferm_grpC" displayName="bgal_kin_ferm_grpC" ref="A1:AR17" tableType="queryTable" totalsRowShown="0">
  <autoFilter ref="A1:AR17" xr:uid="{C202981C-A55E-694E-996D-DD311DE512EB}"/>
  <tableColumns count="44">
    <tableColumn id="1" xr3:uid="{0F0803B3-E18F-2E4B-A4B1-B55FFFB118B2}" uniqueName="1" name="Time" queryTableFieldId="1" dataDxfId="6"/>
    <tableColumn id="2" xr3:uid="{455ED74D-FB03-FD4D-8699-273B8881D22F}" uniqueName="2" name="A1" queryTableFieldId="2"/>
    <tableColumn id="3" xr3:uid="{DB3A0692-32F3-0447-89D3-4184B533DAE0}" uniqueName="3" name="A2" queryTableFieldId="3"/>
    <tableColumn id="4" xr3:uid="{88AE0E90-B4C6-7B45-9C20-BA173F3CAE86}" uniqueName="4" name="A3" queryTableFieldId="4"/>
    <tableColumn id="5" xr3:uid="{A1E089DB-4EC6-8040-B12B-DE75B575DFA0}" uniqueName="5" name="A4" queryTableFieldId="5"/>
    <tableColumn id="6" xr3:uid="{876CDAE7-ECE8-284D-B5AA-59A655F5FEA4}" uniqueName="6" name="A5" queryTableFieldId="6"/>
    <tableColumn id="7" xr3:uid="{691B738F-A78A-4647-88EF-DC2658E47208}" uniqueName="7" name="A6" queryTableFieldId="7"/>
    <tableColumn id="8" xr3:uid="{4022F8B6-5AF6-B340-97BF-9C6D08313E50}" uniqueName="8" name="B1" queryTableFieldId="8"/>
    <tableColumn id="9" xr3:uid="{FA6771DF-306B-2547-AA16-A09B8B1333A4}" uniqueName="9" name="B2" queryTableFieldId="9"/>
    <tableColumn id="10" xr3:uid="{5DD222A3-FD53-AF4C-8417-2D13CFC2D59F}" uniqueName="10" name="B3" queryTableFieldId="10"/>
    <tableColumn id="11" xr3:uid="{2A192109-10A8-8E49-8A10-6B7794ADF461}" uniqueName="11" name="B4" queryTableFieldId="11"/>
    <tableColumn id="12" xr3:uid="{54282E1E-1814-DC40-A82A-E506FD6EFD7A}" uniqueName="12" name="B5" queryTableFieldId="12"/>
    <tableColumn id="13" xr3:uid="{B308C1B7-4643-4941-9B4B-2F46B357F726}" uniqueName="13" name="B6" queryTableFieldId="13"/>
    <tableColumn id="14" xr3:uid="{DC49161F-52AA-0748-A199-BD88FDDCF0BC}" uniqueName="14" name="C1" queryTableFieldId="14"/>
    <tableColumn id="15" xr3:uid="{0BAAFF65-C6F7-C24E-B817-D72F5521BEFC}" uniqueName="15" name="C2" queryTableFieldId="15"/>
    <tableColumn id="16" xr3:uid="{073C3024-31E9-3945-B9DB-BD3E5EE72AB7}" uniqueName="16" name="C3" queryTableFieldId="16"/>
    <tableColumn id="17" xr3:uid="{93E91FA3-B4D4-2647-9677-4F8CE5B710D7}" uniqueName="17" name="C4" queryTableFieldId="17"/>
    <tableColumn id="18" xr3:uid="{897BC016-7779-4E48-A7AF-4C30524F4F86}" uniqueName="18" name="C5" queryTableFieldId="18"/>
    <tableColumn id="19" xr3:uid="{BFCC02EB-4197-FC43-8407-B1F7FE071E6B}" uniqueName="19" name="C6" queryTableFieldId="19"/>
    <tableColumn id="20" xr3:uid="{6629DF9D-4468-F44D-BDA4-1E780305CE45}" uniqueName="20" name="D1" queryTableFieldId="20"/>
    <tableColumn id="21" xr3:uid="{2E0595CA-8178-6844-B98E-7064D529F25D}" uniqueName="21" name="D2" queryTableFieldId="21"/>
    <tableColumn id="22" xr3:uid="{21C0D1CE-6975-194F-ACF0-81C34D7AB17D}" uniqueName="22" name="D3" queryTableFieldId="22"/>
    <tableColumn id="23" xr3:uid="{EEEA6B36-3C12-D148-8197-3E2298F5ADA3}" uniqueName="23" name="D4" queryTableFieldId="23"/>
    <tableColumn id="24" xr3:uid="{3F8C6BC5-52AD-D244-87BB-878C92EF1046}" uniqueName="24" name="D5" queryTableFieldId="24"/>
    <tableColumn id="25" xr3:uid="{94609746-5050-7242-8D84-B9021B65CF21}" uniqueName="25" name="D6" queryTableFieldId="25"/>
    <tableColumn id="26" xr3:uid="{C9DEE707-2D2F-3F4F-8396-1F79058E3243}" uniqueName="26" name="E1" queryTableFieldId="26"/>
    <tableColumn id="27" xr3:uid="{FAC554A7-201C-D146-95A2-9B596CCF2A18}" uniqueName="27" name="E2" queryTableFieldId="27"/>
    <tableColumn id="28" xr3:uid="{9D2F40CA-4870-3F45-89CF-8452151A0488}" uniqueName="28" name="E3" queryTableFieldId="28"/>
    <tableColumn id="29" xr3:uid="{E4E9BDAB-3DF3-FC42-8304-F694A5CAB88A}" uniqueName="29" name="E4" queryTableFieldId="29"/>
    <tableColumn id="30" xr3:uid="{7667BDAD-C867-EF4C-AEC4-62E0975D1D8D}" uniqueName="30" name="E5" queryTableFieldId="30"/>
    <tableColumn id="31" xr3:uid="{50D1449E-D5C6-3441-931B-0E014C1084A7}" uniqueName="31" name="E6" queryTableFieldId="31"/>
    <tableColumn id="32" xr3:uid="{7FE6C3CB-05E4-E74F-B46B-68A67C0E78FE}" uniqueName="32" name="F1" queryTableFieldId="32"/>
    <tableColumn id="33" xr3:uid="{86BCE528-12F4-F64E-8515-C961BAB2CFD6}" uniqueName="33" name="F2" queryTableFieldId="33"/>
    <tableColumn id="34" xr3:uid="{CD40DD80-9FB2-804E-9955-4C332B2AA22E}" uniqueName="34" name="F3" queryTableFieldId="34"/>
    <tableColumn id="35" xr3:uid="{EDD7518F-6638-A943-BD23-2EB33C7E67AA}" uniqueName="35" name="F4" queryTableFieldId="35"/>
    <tableColumn id="36" xr3:uid="{219909BE-AFED-0A4E-BDC9-25C00D7585D4}" uniqueName="36" name="F5" queryTableFieldId="36"/>
    <tableColumn id="37" xr3:uid="{703F8EF8-7FBD-4749-AAFA-07242B2CBDF9}" uniqueName="37" name="F6" queryTableFieldId="37"/>
    <tableColumn id="38" xr3:uid="{28CD20A1-1935-974E-9FA5-3FC1CB222669}" uniqueName="38" name="H1" queryTableFieldId="38"/>
    <tableColumn id="39" xr3:uid="{4D3E6F02-BE58-094A-9B5E-56B0AC92380C}" uniqueName="39" name="H2" queryTableFieldId="39"/>
    <tableColumn id="40" xr3:uid="{5A3F2180-4042-6645-9553-D8F2B72B612A}" uniqueName="40" name="H3" queryTableFieldId="40"/>
    <tableColumn id="41" xr3:uid="{388D12FE-CA90-8247-BF19-0C6429B950F9}" uniqueName="41" name="H4" queryTableFieldId="41"/>
    <tableColumn id="42" xr3:uid="{6145AE35-9CF3-7945-86D5-F84C97C38492}" uniqueName="42" name="H5" queryTableFieldId="42"/>
    <tableColumn id="43" xr3:uid="{55596012-D586-494A-A37B-2E25D5B0AE7E}" uniqueName="43" name="H6" queryTableFieldId="43"/>
    <tableColumn id="44" xr3:uid="{4EF5E64D-A45D-0B46-9051-1CB0D8E69D1F}" uniqueName="44" name="Group" queryTableFieldId="44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70286-7AE3-8C46-B734-AE8AFC4979C1}" name="sample_readings_01" displayName="sample_readings_01" ref="B9:E29" totalsRowShown="0">
  <autoFilter ref="B9:E29" xr:uid="{0C770286-7AE3-8C46-B734-AE8AFC4979C1}"/>
  <tableColumns count="4">
    <tableColumn id="3" xr3:uid="{3FFA53AB-1F3C-7B46-A596-CE4AF1F683F8}" name="Well Plate"/>
    <tableColumn id="2" xr3:uid="{A475BA32-7D90-F74D-A991-05294089BE9C}" name="A280"/>
    <tableColumn id="1" xr3:uid="{FB7EB5CA-D6C6-4547-9917-CEE688178D25}" name="Sample"/>
    <tableColumn id="4" xr3:uid="{1A9D1749-EAC6-B343-85E4-DDE5E2E66B34}" name="A280 net Water" dataDxfId="57">
      <calculatedColumnFormula>sample_readings_01[[#This Row],[A280]]-$E$7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6C4F6C-F4BA-264B-AE0D-E865CCED93FF}" name="bgal_kin_ferm_grpB" displayName="bgal_kin_ferm_grpB" ref="A1:AR17" tableType="queryTable" totalsRowShown="0">
  <autoFilter ref="A1:AR17" xr:uid="{656C4F6C-F4BA-264B-AE0D-E865CCED93FF}"/>
  <tableColumns count="44">
    <tableColumn id="1" xr3:uid="{F475C252-2AB6-784A-9E84-534C6B5BFAFD}" uniqueName="1" name="Time" queryTableFieldId="1" dataDxfId="4"/>
    <tableColumn id="2" xr3:uid="{B45DD50D-2106-2E4D-83F0-DF871CD0D567}" uniqueName="2" name="A1" queryTableFieldId="2"/>
    <tableColumn id="3" xr3:uid="{D46FC3A8-7D80-FD42-9C7A-92878BCE8B6A}" uniqueName="3" name="A2" queryTableFieldId="3"/>
    <tableColumn id="4" xr3:uid="{561F1538-6BC1-6B4B-A347-F107BBC86833}" uniqueName="4" name="A3" queryTableFieldId="4"/>
    <tableColumn id="5" xr3:uid="{649002A9-04F2-A642-B264-6F0848299824}" uniqueName="5" name="A4" queryTableFieldId="5"/>
    <tableColumn id="6" xr3:uid="{119731D1-55C9-1148-AF15-C0829554393A}" uniqueName="6" name="A5" queryTableFieldId="6"/>
    <tableColumn id="7" xr3:uid="{D12487F1-3F79-294B-9737-3450F997940C}" uniqueName="7" name="A6" queryTableFieldId="7"/>
    <tableColumn id="8" xr3:uid="{4E392C58-AFA2-DB44-BA3C-14A3D994CBD6}" uniqueName="8" name="B1" queryTableFieldId="8"/>
    <tableColumn id="9" xr3:uid="{73DF1B64-9A19-3241-AA99-019ED78D6514}" uniqueName="9" name="B2" queryTableFieldId="9"/>
    <tableColumn id="10" xr3:uid="{C55E5645-3553-6C49-814F-ED363F71FB31}" uniqueName="10" name="B3" queryTableFieldId="10"/>
    <tableColumn id="11" xr3:uid="{3CFBF165-4BF5-5D43-A80E-0D503770645E}" uniqueName="11" name="B4" queryTableFieldId="11"/>
    <tableColumn id="12" xr3:uid="{216C727E-CB74-4745-A613-DB00BC47041C}" uniqueName="12" name="B5" queryTableFieldId="12"/>
    <tableColumn id="13" xr3:uid="{9F25C2FB-DA1A-D449-960C-F60406187CA8}" uniqueName="13" name="B6" queryTableFieldId="13"/>
    <tableColumn id="14" xr3:uid="{9E5B388A-A6F6-6245-BC4F-5752125D8F20}" uniqueName="14" name="C1" queryTableFieldId="14"/>
    <tableColumn id="15" xr3:uid="{3A899FC9-9279-CC4A-827E-C56142EE838C}" uniqueName="15" name="C2" queryTableFieldId="15"/>
    <tableColumn id="16" xr3:uid="{9C3EA52C-9798-5A44-A6ED-277798C68F58}" uniqueName="16" name="C3" queryTableFieldId="16"/>
    <tableColumn id="17" xr3:uid="{FDD0FEBF-A3CA-C54D-9246-AD8A5B558A6A}" uniqueName="17" name="C4" queryTableFieldId="17"/>
    <tableColumn id="18" xr3:uid="{F49B369D-4018-B146-9F6D-57E69DF12C63}" uniqueName="18" name="C5" queryTableFieldId="18"/>
    <tableColumn id="19" xr3:uid="{C4482CC0-E8C3-D842-8A97-86452181D1F5}" uniqueName="19" name="C6" queryTableFieldId="19"/>
    <tableColumn id="20" xr3:uid="{F3C0E70B-EB83-6C4C-AF9E-E0230303ACD5}" uniqueName="20" name="D1" queryTableFieldId="20"/>
    <tableColumn id="21" xr3:uid="{CF6DE6A8-46EA-544D-AF80-D1A929EC28E0}" uniqueName="21" name="D2" queryTableFieldId="21"/>
    <tableColumn id="22" xr3:uid="{54EE8643-7048-2E47-A939-0CD9AFD04516}" uniqueName="22" name="D3" queryTableFieldId="22"/>
    <tableColumn id="23" xr3:uid="{218F1236-B05B-2948-88E8-07D947AF9AF1}" uniqueName="23" name="D4" queryTableFieldId="23"/>
    <tableColumn id="24" xr3:uid="{DEBE3588-8378-C947-A8D4-54EF7E028C7C}" uniqueName="24" name="D5" queryTableFieldId="24"/>
    <tableColumn id="25" xr3:uid="{612DA3AF-C0FC-D84D-BA75-F38AE8D658C8}" uniqueName="25" name="D6" queryTableFieldId="25"/>
    <tableColumn id="26" xr3:uid="{F029B5C2-CE27-E54F-9983-8076C6327A70}" uniqueName="26" name="E1" queryTableFieldId="26"/>
    <tableColumn id="27" xr3:uid="{D7506A8E-CB37-8742-8279-8B9030DF9D23}" uniqueName="27" name="E2" queryTableFieldId="27"/>
    <tableColumn id="28" xr3:uid="{ABD01358-7D37-8A4B-A02A-6F0BB8E6718C}" uniqueName="28" name="E3" queryTableFieldId="28"/>
    <tableColumn id="29" xr3:uid="{C2435A7A-35E2-0145-A423-A0C2957FCE5A}" uniqueName="29" name="E4" queryTableFieldId="29"/>
    <tableColumn id="30" xr3:uid="{C29F2B61-1032-4846-B222-DDBD1F0DF59F}" uniqueName="30" name="E5" queryTableFieldId="30"/>
    <tableColumn id="31" xr3:uid="{FC780AE4-34F5-B64D-A95D-FFE87A4A3643}" uniqueName="31" name="E6" queryTableFieldId="31"/>
    <tableColumn id="32" xr3:uid="{8F0DF503-6729-424E-911E-6A09D347D5DC}" uniqueName="32" name="F1" queryTableFieldId="32"/>
    <tableColumn id="33" xr3:uid="{2B6E230E-8314-0245-AE9A-444581967135}" uniqueName="33" name="F2" queryTableFieldId="33"/>
    <tableColumn id="34" xr3:uid="{19A5C28E-5098-7C49-B714-EDE549B72F01}" uniqueName="34" name="F3" queryTableFieldId="34"/>
    <tableColumn id="35" xr3:uid="{D1EEF320-F606-D843-A80D-B0D872562F25}" uniqueName="35" name="F4" queryTableFieldId="35"/>
    <tableColumn id="36" xr3:uid="{7572C960-4C83-DA4C-BAC3-A2A378C26420}" uniqueName="36" name="F5" queryTableFieldId="36"/>
    <tableColumn id="37" xr3:uid="{0F58CE7C-5B70-B545-B720-3FDD00F8F58F}" uniqueName="37" name="F6" queryTableFieldId="37"/>
    <tableColumn id="38" xr3:uid="{B053AAAB-51F7-0242-B6C6-50E96CF34246}" uniqueName="38" name="H1" queryTableFieldId="38"/>
    <tableColumn id="39" xr3:uid="{DC932942-E356-B648-A8C2-9D87AF66DFEA}" uniqueName="39" name="H2" queryTableFieldId="39"/>
    <tableColumn id="40" xr3:uid="{03619E73-E58D-0B47-8051-9FAA545E2F75}" uniqueName="40" name="H3" queryTableFieldId="40"/>
    <tableColumn id="41" xr3:uid="{8409BC63-BAD4-D34B-92AC-2D61EE047001}" uniqueName="41" name="H4" queryTableFieldId="41"/>
    <tableColumn id="42" xr3:uid="{DD63C65E-E6B4-8346-82BA-D776F8DE4975}" uniqueName="42" name="H5" queryTableFieldId="42"/>
    <tableColumn id="43" xr3:uid="{FDC22ADB-E9F8-2741-9026-FDBB0B2C15A8}" uniqueName="43" name="H6" queryTableFieldId="43"/>
    <tableColumn id="44" xr3:uid="{9C39E670-F061-6E47-9AF3-FB7BC4152DEE}" uniqueName="44" name="Group" queryTableFieldId="44" dataDxf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CE972A-138A-9A49-997D-75ED77D7CA99}" name="bgal_kin_ferm_grpA" displayName="bgal_kin_ferm_grpA" ref="A1:D2017" tableType="queryTable" totalsRowShown="0">
  <autoFilter ref="A1:D2017" xr:uid="{24CE972A-138A-9A49-997D-75ED77D7CA99}"/>
  <tableColumns count="4">
    <tableColumn id="1" xr3:uid="{1D4E6153-7EEE-DA4A-8B3F-89B533C470CB}" uniqueName="1" name="Time" queryTableFieldId="1" dataDxfId="2"/>
    <tableColumn id="44" xr3:uid="{93F4720D-C593-7646-8179-A7D1AF2C01E0}" uniqueName="44" name="Group" queryTableFieldId="44" dataDxfId="1"/>
    <tableColumn id="2" xr3:uid="{76EF5AF9-C309-A74D-A132-D38E1E53E9B7}" uniqueName="2" name="Attribute" queryTableFieldId="45" dataDxfId="0"/>
    <tableColumn id="3" xr3:uid="{A4182895-6B38-784C-948B-0762DC5D5757}" uniqueName="3" name="Value" queryTableFieldId="46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FE154B-2392-EC4C-8BF4-565B96A95775}" name="Lysozyme_Activity_Data" displayName="Lysozyme_Activity_Data" ref="A1:Q37" tableType="queryTable" totalsRowShown="0">
  <autoFilter ref="A1:Q37" xr:uid="{F6FE154B-2392-EC4C-8BF4-565B96A95775}"/>
  <tableColumns count="17">
    <tableColumn id="1" xr3:uid="{4D909105-3408-D045-A967-3C682A0F3D29}" uniqueName="1" name="plate" queryTableFieldId="1"/>
    <tableColumn id="2" xr3:uid="{554E0F19-B224-8147-9266-46A62A57D275}" uniqueName="2" name="reading_01" queryTableFieldId="2"/>
    <tableColumn id="3" xr3:uid="{16A89EF1-1CEC-5944-AA66-778ED9BE43D9}" uniqueName="3" name="reading_02" queryTableFieldId="3"/>
    <tableColumn id="4" xr3:uid="{E90B8EE2-1312-9A48-B46A-05E7EA3D9BBE}" uniqueName="4" name="reading_03" queryTableFieldId="4"/>
    <tableColumn id="5" xr3:uid="{9424E459-B446-984C-8092-EFE360881A14}" uniqueName="5" name="reading_04" queryTableFieldId="5"/>
    <tableColumn id="6" xr3:uid="{D01FD5B2-0305-464B-B340-EB4057A19C1C}" uniqueName="6" name="reading_05" queryTableFieldId="6"/>
    <tableColumn id="7" xr3:uid="{8B01EB25-DE25-8F44-91E2-325DCC692047}" uniqueName="7" name="reading_06" queryTableFieldId="7"/>
    <tableColumn id="8" xr3:uid="{E2493B6A-70F3-1343-B1C8-3555BC74DF5E}" uniqueName="8" name="reading_07" queryTableFieldId="8"/>
    <tableColumn id="9" xr3:uid="{5685D580-640A-1E4B-84AC-E30E82E37ED2}" uniqueName="9" name="reading_08" queryTableFieldId="9"/>
    <tableColumn id="10" xr3:uid="{C61A9F1A-E929-9B4F-9956-C87446844EB1}" uniqueName="10" name="reading_09" queryTableFieldId="10"/>
    <tableColumn id="11" xr3:uid="{32907BB5-42A8-8A49-A14B-9628B7F56566}" uniqueName="11" name="reading_10" queryTableFieldId="11"/>
    <tableColumn id="12" xr3:uid="{C90CF93A-6261-B34E-B089-60F6824A4241}" uniqueName="12" name="reading_11" queryTableFieldId="12"/>
    <tableColumn id="13" xr3:uid="{43763A0F-551D-9643-991A-EA000205C2B7}" uniqueName="13" name="reading_12" queryTableFieldId="13"/>
    <tableColumn id="14" xr3:uid="{15FF1991-CE91-DC43-812C-D64138E34E3D}" uniqueName="14" name="reading_13" queryTableFieldId="14"/>
    <tableColumn id="15" xr3:uid="{F03775E7-7B41-0649-8F95-F7953A73F4BE}" uniqueName="15" name="reading_14" queryTableFieldId="15"/>
    <tableColumn id="16" xr3:uid="{FD238100-7BF5-374D-AB95-9E5DB4445133}" uniqueName="16" name="reading_15" queryTableFieldId="16"/>
    <tableColumn id="17" xr3:uid="{2AE19A51-5222-3046-939D-CDEB7F8C378D}" uniqueName="17" name="reading_16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D51413-B285-9445-BCF5-AD590856897A}" name="sample_readings_02" displayName="sample_readings_02" ref="G9:J29" totalsRowShown="0">
  <autoFilter ref="G9:J29" xr:uid="{80D51413-B285-9445-BCF5-AD590856897A}"/>
  <tableColumns count="4">
    <tableColumn id="3" xr3:uid="{FB1B5797-CACB-9B4A-9CA7-BBC6898DA14A}" name="Well Plate"/>
    <tableColumn id="2" xr3:uid="{B148D830-8F07-0348-A628-A0A1EE6780AF}" name="A280"/>
    <tableColumn id="1" xr3:uid="{071DA2FA-3ABD-1D48-ABC6-BBEE09B7A3A7}" name="Sample"/>
    <tableColumn id="4" xr3:uid="{B961069C-E1E7-2944-BE85-CF7F0B88E677}" name="A280 net Water" dataDxfId="56">
      <calculatedColumnFormula>sample_readings_02[[#This Row],[A280]]-$J$7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ADE272-1BD9-7A48-A1F6-5A31714E21CA}" name="sample_readings_03" displayName="sample_readings_03" ref="L9:O34" totalsRowShown="0">
  <autoFilter ref="L9:O34" xr:uid="{36ADE272-1BD9-7A48-A1F6-5A31714E21CA}"/>
  <tableColumns count="4">
    <tableColumn id="3" xr3:uid="{ACBBA795-E5CC-C04B-B182-C9513E84E6B8}" name="Well Plate"/>
    <tableColumn id="2" xr3:uid="{65E326BF-A719-744A-BD00-9CFC299E5BA3}" name="A280"/>
    <tableColumn id="1" xr3:uid="{3D27263F-ED0E-204D-A6E6-0D1FD20C8A69}" name="Sample"/>
    <tableColumn id="4" xr3:uid="{DB021BFB-6D9F-544E-BBE6-BD2F5425DEC1}" name="A280 net Water" dataDxfId="55">
      <calculatedColumnFormula>sample_readings_03[[#This Row],[A280]]-$O$7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69189D-28E8-4946-9BB2-5A133C5CC6A6}" name="control_02" displayName="control_02" ref="G4:J7" totalsRowShown="0">
  <autoFilter ref="G4:J7" xr:uid="{0769189D-28E8-4946-9BB2-5A133C5CC6A6}"/>
  <tableColumns count="4">
    <tableColumn id="1" xr3:uid="{F5A371B2-6716-3643-8D4F-FBEBE5921653}" name="Sample"/>
    <tableColumn id="2" xr3:uid="{C44D6914-1FCC-5041-A672-3175EA4E373B}" name="Reading 1"/>
    <tableColumn id="3" xr3:uid="{4F5F336C-F814-BD43-8C5F-533BB3867C3D}" name="Reading 2"/>
    <tableColumn id="4" xr3:uid="{04132EF5-B9FA-B946-B7E2-4155C39A4155}" name="Average">
      <calculatedColumnFormula>AVERAGE(H5:I5)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B39AB6-03B3-974B-8EEA-5184989D50A5}" name="control_03" displayName="control_03" ref="L4:O7" totalsRowShown="0">
  <autoFilter ref="L4:O7" xr:uid="{36B39AB6-03B3-974B-8EEA-5184989D50A5}"/>
  <tableColumns count="4">
    <tableColumn id="1" xr3:uid="{D4F2B120-A92B-8842-B9A0-5C5D8AFD0B53}" name="Sample"/>
    <tableColumn id="2" xr3:uid="{4067FAAF-E4CD-294B-B573-A6E4A1FFAC3E}" name="Reading 1"/>
    <tableColumn id="3" xr3:uid="{561F487A-3D26-3142-B0FE-26B154971312}" name="Reading 2"/>
    <tableColumn id="4" xr3:uid="{9A7E66AF-F9B4-C144-A3EB-40ACAB3E8F40}" name="Average">
      <calculatedColumnFormula>AVERAGE(M5:N5)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CB58C6-C530-474D-AE2A-DF124DD7CE93}" name="control8" displayName="control8" ref="B4:E8" totalsRowShown="0">
  <autoFilter ref="B4:E8" xr:uid="{1E8D0BC7-2CE2-104F-989C-91ECD18C043B}"/>
  <tableColumns count="4">
    <tableColumn id="1" xr3:uid="{F2C7A60F-7E2D-9F45-A804-F9005065B6D6}" name="Sample"/>
    <tableColumn id="2" xr3:uid="{60BC237C-4F39-2A4D-9CDE-E896F11AC467}" name="Reading 1"/>
    <tableColumn id="3" xr3:uid="{F54FA4AD-BC82-4542-9DFE-A32C54AEC882}" name="Reading 2"/>
    <tableColumn id="4" xr3:uid="{3BC01952-233E-0B4C-BE3C-35BB9BFE1CD9}" name="Average" dataDxfId="54">
      <calculatedColumnFormula>AVERAGE(C5:D5)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AF1579-81CD-DF4C-A05B-61FCF241605E}" name="sample_readings_019" displayName="sample_readings_019" ref="B10:E40" totalsRowShown="0">
  <autoFilter ref="B10:E40" xr:uid="{0C770286-7AE3-8C46-B734-AE8AFC4979C1}"/>
  <tableColumns count="4">
    <tableColumn id="3" xr3:uid="{086F14D2-911F-B348-88FC-1B537B5FCD3A}" name="Well Plate"/>
    <tableColumn id="2" xr3:uid="{BE734DB6-D81B-4A41-8572-9FF77E6CDB2E}" name="A280"/>
    <tableColumn id="1" xr3:uid="{DE1F5ECD-369B-6549-8899-96AD79C401DA}" name="Sample"/>
    <tableColumn id="4" xr3:uid="{24F5BE15-2779-A642-A76A-5535FA5515B5}" name="A280 net BG" dataDxfId="53">
      <calculatedColumnFormula>sample_readings_019[[#This Row],[A280]]-AVERAGE($E$7:$E$8)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1F989D-C6F0-144E-93EA-C6EE6A2DE511}" name="control810" displayName="control810" ref="B5:F6" totalsRowShown="0">
  <autoFilter ref="B5:F6" xr:uid="{741F989D-C6F0-144E-93EA-C6EE6A2DE511}"/>
  <tableColumns count="5">
    <tableColumn id="1" xr3:uid="{3A5FA71E-B6F1-4640-9CB6-9837A509F979}" name="Sample"/>
    <tableColumn id="2" xr3:uid="{FE8EAFCC-B987-DC49-991E-0B627A4B881B}" name="Reading 1"/>
    <tableColumn id="3" xr3:uid="{4F5D742F-8F1E-1640-AC39-67F3FB09388D}" name="Reading 2"/>
    <tableColumn id="4" xr3:uid="{37B1CCE4-6B18-FE42-B72A-D8D199EB10B6}" name="Reading 3" dataDxfId="43"/>
    <tableColumn id="5" xr3:uid="{9EAD5ECF-3E83-9E40-86E8-FF96B095019A}" name="Average" dataDxfId="42">
      <calculatedColumnFormula>AVERAGE(C6:E6)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0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9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E0CA-99B6-4147-8264-CAE677D549AA}">
  <sheetPr>
    <tabColor theme="6"/>
  </sheetPr>
  <dimension ref="B2:O34"/>
  <sheetViews>
    <sheetView topLeftCell="F1" zoomScale="90" workbookViewId="0">
      <selection activeCell="E18" sqref="E18"/>
    </sheetView>
  </sheetViews>
  <sheetFormatPr baseColWidth="10" defaultRowHeight="16" x14ac:dyDescent="0.2"/>
  <cols>
    <col min="1" max="1" width="4.83203125" customWidth="1"/>
    <col min="2" max="4" width="11.6640625" bestFit="1" customWidth="1"/>
    <col min="5" max="5" width="16.1640625" bestFit="1" customWidth="1"/>
    <col min="6" max="6" width="4.83203125" customWidth="1"/>
    <col min="7" max="7" width="12" bestFit="1" customWidth="1"/>
    <col min="8" max="9" width="11.6640625" bestFit="1" customWidth="1"/>
    <col min="10" max="10" width="16.1640625" bestFit="1" customWidth="1"/>
    <col min="11" max="11" width="4.83203125" customWidth="1"/>
    <col min="12" max="12" width="14.5" customWidth="1"/>
    <col min="13" max="14" width="11.6640625" bestFit="1" customWidth="1"/>
    <col min="15" max="15" width="16.1640625" bestFit="1" customWidth="1"/>
    <col min="16" max="16" width="4.83203125" customWidth="1"/>
  </cols>
  <sheetData>
    <row r="2" spans="2:15" x14ac:dyDescent="0.2">
      <c r="B2" s="23" t="s">
        <v>35</v>
      </c>
      <c r="C2" s="24"/>
      <c r="D2" s="24"/>
      <c r="E2" s="24"/>
      <c r="G2" s="23" t="s">
        <v>36</v>
      </c>
      <c r="H2" s="24"/>
      <c r="I2" s="24"/>
      <c r="J2" s="24"/>
      <c r="L2" s="23" t="s">
        <v>37</v>
      </c>
      <c r="M2" s="24"/>
      <c r="N2" s="24"/>
      <c r="O2" s="24"/>
    </row>
    <row r="3" spans="2:15" x14ac:dyDescent="0.2">
      <c r="B3" s="24"/>
      <c r="C3" s="24"/>
      <c r="D3" s="24"/>
      <c r="E3" s="24"/>
      <c r="G3" s="24"/>
      <c r="H3" s="24"/>
      <c r="I3" s="24"/>
      <c r="J3" s="24"/>
      <c r="L3" s="24"/>
      <c r="M3" s="24"/>
      <c r="N3" s="24"/>
      <c r="O3" s="24"/>
    </row>
    <row r="4" spans="2:15" x14ac:dyDescent="0.2">
      <c r="B4" t="s">
        <v>25</v>
      </c>
      <c r="C4" t="s">
        <v>22</v>
      </c>
      <c r="D4" t="s">
        <v>23</v>
      </c>
      <c r="E4" t="s">
        <v>24</v>
      </c>
      <c r="G4" t="s">
        <v>25</v>
      </c>
      <c r="H4" t="s">
        <v>22</v>
      </c>
      <c r="I4" t="s">
        <v>23</v>
      </c>
      <c r="J4" t="s">
        <v>24</v>
      </c>
      <c r="L4" t="s">
        <v>25</v>
      </c>
      <c r="M4" t="s">
        <v>22</v>
      </c>
      <c r="N4" t="s">
        <v>23</v>
      </c>
      <c r="O4" t="s">
        <v>24</v>
      </c>
    </row>
    <row r="5" spans="2:15" x14ac:dyDescent="0.2">
      <c r="B5" t="s">
        <v>0</v>
      </c>
      <c r="C5">
        <v>2.6160000000000001</v>
      </c>
      <c r="D5">
        <v>2.5550000000000002</v>
      </c>
      <c r="E5">
        <f>AVERAGE(C5:D5)</f>
        <v>2.5855000000000001</v>
      </c>
      <c r="G5" t="s">
        <v>0</v>
      </c>
      <c r="H5">
        <v>2.6040000000000001</v>
      </c>
      <c r="I5">
        <v>2.5470000000000002</v>
      </c>
      <c r="J5">
        <f>AVERAGE(H5:I5)</f>
        <v>2.5754999999999999</v>
      </c>
      <c r="L5" t="s">
        <v>0</v>
      </c>
      <c r="M5">
        <v>2.6160000000000001</v>
      </c>
      <c r="N5">
        <v>2.5489999999999999</v>
      </c>
      <c r="O5">
        <f>AVERAGE(M5:N5)</f>
        <v>2.5825</v>
      </c>
    </row>
    <row r="6" spans="2:15" x14ac:dyDescent="0.2">
      <c r="B6" t="s">
        <v>26</v>
      </c>
      <c r="C6">
        <v>2.9140000000000001</v>
      </c>
      <c r="D6">
        <v>2.903</v>
      </c>
      <c r="E6">
        <f>AVERAGE(C6:D6)</f>
        <v>2.9085000000000001</v>
      </c>
      <c r="G6" t="s">
        <v>26</v>
      </c>
      <c r="H6">
        <v>2.9009999999999998</v>
      </c>
      <c r="I6">
        <v>2.8860000000000001</v>
      </c>
      <c r="J6">
        <f>AVERAGE(H6:I6)</f>
        <v>2.8935</v>
      </c>
      <c r="L6" t="s">
        <v>26</v>
      </c>
      <c r="M6">
        <v>2.8610000000000002</v>
      </c>
      <c r="N6">
        <v>2.879</v>
      </c>
      <c r="O6">
        <f>AVERAGE(M6:N6)</f>
        <v>2.87</v>
      </c>
    </row>
    <row r="7" spans="2:15" x14ac:dyDescent="0.2">
      <c r="B7" t="s">
        <v>27</v>
      </c>
      <c r="C7">
        <v>2.4660000000000002</v>
      </c>
      <c r="D7">
        <v>2.516</v>
      </c>
      <c r="E7">
        <f>AVERAGE(C7:D7)</f>
        <v>2.4910000000000001</v>
      </c>
      <c r="G7" t="s">
        <v>27</v>
      </c>
      <c r="H7">
        <v>2.4660000000000002</v>
      </c>
      <c r="I7">
        <v>2.516</v>
      </c>
      <c r="J7">
        <f>AVERAGE(H7:I7)</f>
        <v>2.4910000000000001</v>
      </c>
      <c r="L7" t="s">
        <v>27</v>
      </c>
      <c r="M7">
        <v>2.4569999999999999</v>
      </c>
      <c r="N7">
        <v>2.5329999999999999</v>
      </c>
      <c r="O7">
        <f>AVERAGE(M7:N7)</f>
        <v>2.4950000000000001</v>
      </c>
    </row>
    <row r="9" spans="2:15" x14ac:dyDescent="0.2">
      <c r="B9" t="s">
        <v>21</v>
      </c>
      <c r="C9" t="s">
        <v>28</v>
      </c>
      <c r="D9" t="s">
        <v>25</v>
      </c>
      <c r="E9" t="s">
        <v>29</v>
      </c>
      <c r="G9" t="s">
        <v>21</v>
      </c>
      <c r="H9" t="s">
        <v>28</v>
      </c>
      <c r="I9" t="s">
        <v>25</v>
      </c>
      <c r="J9" t="s">
        <v>29</v>
      </c>
      <c r="L9" t="s">
        <v>21</v>
      </c>
      <c r="M9" t="s">
        <v>28</v>
      </c>
      <c r="N9" t="s">
        <v>25</v>
      </c>
      <c r="O9" t="s">
        <v>29</v>
      </c>
    </row>
    <row r="10" spans="2:15" x14ac:dyDescent="0.2">
      <c r="B10" t="s">
        <v>1</v>
      </c>
      <c r="C10" s="1">
        <v>2.5579999999999998</v>
      </c>
      <c r="D10">
        <v>1</v>
      </c>
      <c r="E10">
        <f>sample_readings_01[[#This Row],[A280]]-$E$7</f>
        <v>6.6999999999999726E-2</v>
      </c>
      <c r="G10" t="s">
        <v>1</v>
      </c>
      <c r="H10" s="1">
        <v>2.5470000000000002</v>
      </c>
      <c r="I10">
        <v>1</v>
      </c>
      <c r="J10">
        <f>sample_readings_02[[#This Row],[A280]]-$J$7</f>
        <v>5.600000000000005E-2</v>
      </c>
      <c r="L10" t="s">
        <v>1</v>
      </c>
      <c r="M10" s="1">
        <v>2.5510000000000002</v>
      </c>
      <c r="N10">
        <v>1</v>
      </c>
      <c r="O10">
        <f>sample_readings_03[[#This Row],[A280]]-$O$7</f>
        <v>5.600000000000005E-2</v>
      </c>
    </row>
    <row r="11" spans="2:15" x14ac:dyDescent="0.2">
      <c r="B11" t="s">
        <v>2</v>
      </c>
      <c r="C11" s="1">
        <v>2.5329999999999999</v>
      </c>
      <c r="D11">
        <v>2</v>
      </c>
      <c r="E11">
        <f>sample_readings_01[[#This Row],[A280]]-$E$7</f>
        <v>4.1999999999999815E-2</v>
      </c>
      <c r="G11" t="s">
        <v>2</v>
      </c>
      <c r="H11" s="1">
        <v>2.5270000000000001</v>
      </c>
      <c r="I11">
        <v>2</v>
      </c>
      <c r="J11">
        <f>sample_readings_02[[#This Row],[A280]]-$J$7</f>
        <v>3.6000000000000032E-2</v>
      </c>
      <c r="L11" t="s">
        <v>2</v>
      </c>
      <c r="M11" s="1">
        <v>2.5270000000000001</v>
      </c>
      <c r="N11">
        <v>2</v>
      </c>
      <c r="O11">
        <f>sample_readings_03[[#This Row],[A280]]-$O$7</f>
        <v>3.2000000000000028E-2</v>
      </c>
    </row>
    <row r="12" spans="2:15" x14ac:dyDescent="0.2">
      <c r="B12" t="s">
        <v>3</v>
      </c>
      <c r="C12" s="1">
        <v>2.5139999999999998</v>
      </c>
      <c r="D12">
        <v>3</v>
      </c>
      <c r="E12">
        <f>sample_readings_01[[#This Row],[A280]]-$E$7</f>
        <v>2.2999999999999687E-2</v>
      </c>
      <c r="G12" t="s">
        <v>3</v>
      </c>
      <c r="H12" s="1">
        <v>2.5099999999999998</v>
      </c>
      <c r="I12">
        <v>3</v>
      </c>
      <c r="J12">
        <f>sample_readings_02[[#This Row],[A280]]-$J$7</f>
        <v>1.8999999999999684E-2</v>
      </c>
      <c r="L12" t="s">
        <v>3</v>
      </c>
      <c r="M12" s="1">
        <v>2.5179999999999998</v>
      </c>
      <c r="N12">
        <v>3</v>
      </c>
      <c r="O12">
        <f>sample_readings_03[[#This Row],[A280]]-$O$7</f>
        <v>2.2999999999999687E-2</v>
      </c>
    </row>
    <row r="13" spans="2:15" x14ac:dyDescent="0.2">
      <c r="B13" t="s">
        <v>4</v>
      </c>
      <c r="C13" s="1">
        <v>2.5150000000000001</v>
      </c>
      <c r="D13">
        <v>4</v>
      </c>
      <c r="E13">
        <f>sample_readings_01[[#This Row],[A280]]-$E$7</f>
        <v>2.4000000000000021E-2</v>
      </c>
      <c r="G13" t="s">
        <v>4</v>
      </c>
      <c r="H13" s="1">
        <v>2.5190000000000001</v>
      </c>
      <c r="I13">
        <v>4</v>
      </c>
      <c r="J13">
        <f>sample_readings_02[[#This Row],[A280]]-$J$7</f>
        <v>2.8000000000000025E-2</v>
      </c>
      <c r="L13" t="s">
        <v>4</v>
      </c>
      <c r="M13" s="1">
        <v>2.516</v>
      </c>
      <c r="N13">
        <v>4</v>
      </c>
      <c r="O13">
        <f>sample_readings_03[[#This Row],[A280]]-$O$7</f>
        <v>2.0999999999999908E-2</v>
      </c>
    </row>
    <row r="14" spans="2:15" x14ac:dyDescent="0.2">
      <c r="B14" t="s">
        <v>5</v>
      </c>
      <c r="C14" s="1">
        <v>2.4889999999999999</v>
      </c>
      <c r="D14">
        <v>5</v>
      </c>
      <c r="E14">
        <f>sample_readings_01[[#This Row],[A280]]-$E$7</f>
        <v>-2.0000000000002238E-3</v>
      </c>
      <c r="G14" t="s">
        <v>5</v>
      </c>
      <c r="H14" s="1">
        <v>2.5049999999999999</v>
      </c>
      <c r="I14">
        <v>5</v>
      </c>
      <c r="J14">
        <f>sample_readings_02[[#This Row],[A280]]-$J$7</f>
        <v>1.399999999999979E-2</v>
      </c>
      <c r="L14" t="s">
        <v>5</v>
      </c>
      <c r="M14" s="1">
        <v>2.484</v>
      </c>
      <c r="N14">
        <v>5</v>
      </c>
      <c r="O14">
        <f>sample_readings_03[[#This Row],[A280]]-$O$7</f>
        <v>-1.1000000000000121E-2</v>
      </c>
    </row>
    <row r="15" spans="2:15" x14ac:dyDescent="0.2">
      <c r="B15" t="s">
        <v>6</v>
      </c>
      <c r="C15" s="1">
        <v>2.59</v>
      </c>
      <c r="D15">
        <v>6</v>
      </c>
      <c r="E15">
        <f>sample_readings_01[[#This Row],[A280]]-$E$7</f>
        <v>9.8999999999999755E-2</v>
      </c>
      <c r="G15" t="s">
        <v>6</v>
      </c>
      <c r="H15" s="1">
        <v>2.6440000000000001</v>
      </c>
      <c r="I15">
        <v>6</v>
      </c>
      <c r="J15">
        <f>sample_readings_02[[#This Row],[A280]]-$J$7</f>
        <v>0.15300000000000002</v>
      </c>
      <c r="L15" t="s">
        <v>6</v>
      </c>
      <c r="M15" s="1">
        <v>2.581</v>
      </c>
      <c r="N15">
        <v>6</v>
      </c>
      <c r="O15">
        <f>sample_readings_03[[#This Row],[A280]]-$O$7</f>
        <v>8.5999999999999854E-2</v>
      </c>
    </row>
    <row r="16" spans="2:15" x14ac:dyDescent="0.2">
      <c r="B16" t="s">
        <v>7</v>
      </c>
      <c r="C16" s="1">
        <v>2.5630000000000002</v>
      </c>
      <c r="D16">
        <v>7</v>
      </c>
      <c r="E16">
        <f>sample_readings_01[[#This Row],[A280]]-$E$7</f>
        <v>7.2000000000000064E-2</v>
      </c>
      <c r="G16" t="s">
        <v>7</v>
      </c>
      <c r="H16" s="1">
        <v>2.6019999999999999</v>
      </c>
      <c r="I16">
        <v>7</v>
      </c>
      <c r="J16">
        <f>sample_readings_02[[#This Row],[A280]]-$J$7</f>
        <v>0.11099999999999977</v>
      </c>
      <c r="L16" t="s">
        <v>7</v>
      </c>
      <c r="M16" s="1">
        <v>2.5510000000000002</v>
      </c>
      <c r="N16">
        <v>7</v>
      </c>
      <c r="O16">
        <f>sample_readings_03[[#This Row],[A280]]-$O$7</f>
        <v>5.600000000000005E-2</v>
      </c>
    </row>
    <row r="17" spans="2:15" x14ac:dyDescent="0.2">
      <c r="B17" t="s">
        <v>8</v>
      </c>
      <c r="C17" s="1">
        <v>2.5750000000000002</v>
      </c>
      <c r="D17">
        <v>8</v>
      </c>
      <c r="E17">
        <f>sample_readings_01[[#This Row],[A280]]-$E$7</f>
        <v>8.4000000000000075E-2</v>
      </c>
      <c r="G17" t="s">
        <v>8</v>
      </c>
      <c r="H17" s="1">
        <v>2.61</v>
      </c>
      <c r="I17">
        <v>8</v>
      </c>
      <c r="J17">
        <f>sample_readings_02[[#This Row],[A280]]-$J$7</f>
        <v>0.11899999999999977</v>
      </c>
      <c r="L17" t="s">
        <v>8</v>
      </c>
      <c r="M17" s="1">
        <v>2.56</v>
      </c>
      <c r="N17">
        <v>8</v>
      </c>
      <c r="O17">
        <f>sample_readings_03[[#This Row],[A280]]-$O$7</f>
        <v>6.4999999999999947E-2</v>
      </c>
    </row>
    <row r="18" spans="2:15" x14ac:dyDescent="0.2">
      <c r="B18" t="s">
        <v>9</v>
      </c>
      <c r="C18" s="1">
        <v>2.581</v>
      </c>
      <c r="D18">
        <v>9</v>
      </c>
      <c r="E18">
        <f>sample_readings_01[[#This Row],[A280]]-$E$7</f>
        <v>8.9999999999999858E-2</v>
      </c>
      <c r="G18" t="s">
        <v>9</v>
      </c>
      <c r="H18" s="1">
        <v>2.6160000000000001</v>
      </c>
      <c r="I18">
        <v>9</v>
      </c>
      <c r="J18">
        <f>sample_readings_02[[#This Row],[A280]]-$J$7</f>
        <v>0.125</v>
      </c>
      <c r="L18" t="s">
        <v>9</v>
      </c>
      <c r="M18" s="1">
        <v>2.5680000000000001</v>
      </c>
      <c r="N18">
        <v>9</v>
      </c>
      <c r="O18">
        <f>sample_readings_03[[#This Row],[A280]]-$O$7</f>
        <v>7.2999999999999954E-2</v>
      </c>
    </row>
    <row r="19" spans="2:15" x14ac:dyDescent="0.2">
      <c r="B19" t="s">
        <v>10</v>
      </c>
      <c r="C19" s="1">
        <v>2.52</v>
      </c>
      <c r="D19">
        <v>10</v>
      </c>
      <c r="E19">
        <f>sample_readings_01[[#This Row],[A280]]-$E$7</f>
        <v>2.8999999999999915E-2</v>
      </c>
      <c r="G19" t="s">
        <v>10</v>
      </c>
      <c r="H19" s="1">
        <v>2.5590000000000002</v>
      </c>
      <c r="I19">
        <v>10</v>
      </c>
      <c r="J19">
        <f>sample_readings_02[[#This Row],[A280]]-$J$7</f>
        <v>6.800000000000006E-2</v>
      </c>
      <c r="L19" t="s">
        <v>10</v>
      </c>
      <c r="M19" s="1">
        <v>2.5110000000000001</v>
      </c>
      <c r="N19">
        <v>10</v>
      </c>
      <c r="O19">
        <f>sample_readings_03[[#This Row],[A280]]-$O$7</f>
        <v>1.6000000000000014E-2</v>
      </c>
    </row>
    <row r="20" spans="2:15" x14ac:dyDescent="0.2">
      <c r="B20" t="s">
        <v>11</v>
      </c>
      <c r="C20" s="1">
        <v>2.5550000000000002</v>
      </c>
      <c r="D20">
        <v>11</v>
      </c>
      <c r="E20">
        <f>sample_readings_01[[#This Row],[A280]]-$E$7</f>
        <v>6.4000000000000057E-2</v>
      </c>
      <c r="G20" t="s">
        <v>11</v>
      </c>
      <c r="H20" s="1">
        <v>2.59</v>
      </c>
      <c r="I20">
        <v>11</v>
      </c>
      <c r="J20">
        <f>sample_readings_02[[#This Row],[A280]]-$J$7</f>
        <v>9.8999999999999755E-2</v>
      </c>
      <c r="L20" t="s">
        <v>11</v>
      </c>
      <c r="M20" s="1">
        <v>2.548</v>
      </c>
      <c r="N20">
        <v>11</v>
      </c>
      <c r="O20">
        <f>sample_readings_03[[#This Row],[A280]]-$O$7</f>
        <v>5.2999999999999936E-2</v>
      </c>
    </row>
    <row r="21" spans="2:15" x14ac:dyDescent="0.2">
      <c r="B21" t="s">
        <v>12</v>
      </c>
      <c r="C21" s="1">
        <v>2.5739999999999998</v>
      </c>
      <c r="D21">
        <v>12</v>
      </c>
      <c r="E21">
        <f>sample_readings_01[[#This Row],[A280]]-$E$7</f>
        <v>8.2999999999999741E-2</v>
      </c>
      <c r="G21" t="s">
        <v>12</v>
      </c>
      <c r="H21" s="1">
        <v>2.6240000000000001</v>
      </c>
      <c r="I21">
        <v>12</v>
      </c>
      <c r="J21">
        <f>sample_readings_02[[#This Row],[A280]]-$J$7</f>
        <v>0.13300000000000001</v>
      </c>
      <c r="L21" t="s">
        <v>12</v>
      </c>
      <c r="M21" s="1">
        <v>2.5670000000000002</v>
      </c>
      <c r="N21">
        <v>12</v>
      </c>
      <c r="O21">
        <f>sample_readings_03[[#This Row],[A280]]-$O$7</f>
        <v>7.2000000000000064E-2</v>
      </c>
    </row>
    <row r="22" spans="2:15" x14ac:dyDescent="0.2">
      <c r="B22" t="s">
        <v>13</v>
      </c>
      <c r="C22">
        <v>2.5979999999999999</v>
      </c>
      <c r="D22">
        <v>13</v>
      </c>
      <c r="E22">
        <f>sample_readings_01[[#This Row],[A280]]-$E$7</f>
        <v>0.10699999999999976</v>
      </c>
      <c r="G22" t="s">
        <v>13</v>
      </c>
      <c r="H22">
        <v>2.5870000000000002</v>
      </c>
      <c r="I22">
        <v>13</v>
      </c>
      <c r="J22">
        <f>sample_readings_02[[#This Row],[A280]]-$J$7</f>
        <v>9.6000000000000085E-2</v>
      </c>
      <c r="L22" t="s">
        <v>13</v>
      </c>
      <c r="M22">
        <v>2.589</v>
      </c>
      <c r="N22">
        <v>13</v>
      </c>
      <c r="O22">
        <f>sample_readings_03[[#This Row],[A280]]-$O$7</f>
        <v>9.3999999999999861E-2</v>
      </c>
    </row>
    <row r="23" spans="2:15" x14ac:dyDescent="0.2">
      <c r="B23" t="s">
        <v>14</v>
      </c>
      <c r="C23">
        <v>2.593</v>
      </c>
      <c r="D23">
        <v>14</v>
      </c>
      <c r="E23">
        <f>sample_readings_01[[#This Row],[A280]]-$E$7</f>
        <v>0.10199999999999987</v>
      </c>
      <c r="G23" t="s">
        <v>14</v>
      </c>
      <c r="H23">
        <v>2.5870000000000002</v>
      </c>
      <c r="I23">
        <v>14</v>
      </c>
      <c r="J23">
        <f>sample_readings_02[[#This Row],[A280]]-$J$7</f>
        <v>9.6000000000000085E-2</v>
      </c>
      <c r="L23" t="s">
        <v>14</v>
      </c>
      <c r="M23">
        <v>2.5840000000000001</v>
      </c>
      <c r="N23">
        <v>14</v>
      </c>
      <c r="O23">
        <f>sample_readings_03[[#This Row],[A280]]-$O$7</f>
        <v>8.8999999999999968E-2</v>
      </c>
    </row>
    <row r="24" spans="2:15" x14ac:dyDescent="0.2">
      <c r="B24" t="s">
        <v>15</v>
      </c>
      <c r="C24">
        <v>2.5409999999999999</v>
      </c>
      <c r="D24">
        <v>15</v>
      </c>
      <c r="E24">
        <f>sample_readings_01[[#This Row],[A280]]-$E$7</f>
        <v>4.9999999999999822E-2</v>
      </c>
      <c r="G24" t="s">
        <v>15</v>
      </c>
      <c r="H24">
        <v>2.5390000000000001</v>
      </c>
      <c r="I24">
        <v>15</v>
      </c>
      <c r="J24">
        <f>sample_readings_02[[#This Row],[A280]]-$J$7</f>
        <v>4.8000000000000043E-2</v>
      </c>
      <c r="L24" t="s">
        <v>15</v>
      </c>
      <c r="M24">
        <v>2.5289999999999999</v>
      </c>
      <c r="N24">
        <v>15</v>
      </c>
      <c r="O24">
        <f>sample_readings_03[[#This Row],[A280]]-$O$7</f>
        <v>3.3999999999999808E-2</v>
      </c>
    </row>
    <row r="25" spans="2:15" x14ac:dyDescent="0.2">
      <c r="B25" t="s">
        <v>16</v>
      </c>
      <c r="C25">
        <v>2.57</v>
      </c>
      <c r="D25">
        <v>16</v>
      </c>
      <c r="E25">
        <f>sample_readings_01[[#This Row],[A280]]-$E$7</f>
        <v>7.8999999999999737E-2</v>
      </c>
      <c r="G25" t="s">
        <v>16</v>
      </c>
      <c r="H25">
        <v>2.58</v>
      </c>
      <c r="I25">
        <v>16</v>
      </c>
      <c r="J25">
        <f>sample_readings_02[[#This Row],[A280]]-$J$7</f>
        <v>8.8999999999999968E-2</v>
      </c>
      <c r="L25" t="s">
        <v>16</v>
      </c>
      <c r="M25">
        <v>2.5670000000000002</v>
      </c>
      <c r="N25">
        <v>16</v>
      </c>
      <c r="O25">
        <f>sample_readings_03[[#This Row],[A280]]-$O$7</f>
        <v>7.2000000000000064E-2</v>
      </c>
    </row>
    <row r="26" spans="2:15" x14ac:dyDescent="0.2">
      <c r="B26" t="s">
        <v>17</v>
      </c>
      <c r="C26">
        <v>2.5670000000000002</v>
      </c>
      <c r="D26">
        <v>17</v>
      </c>
      <c r="E26">
        <f>sample_readings_01[[#This Row],[A280]]-$E$7</f>
        <v>7.6000000000000068E-2</v>
      </c>
      <c r="G26" t="s">
        <v>17</v>
      </c>
      <c r="H26">
        <v>2.597</v>
      </c>
      <c r="I26">
        <v>17</v>
      </c>
      <c r="J26">
        <f>sample_readings_02[[#This Row],[A280]]-$J$7</f>
        <v>0.10599999999999987</v>
      </c>
      <c r="L26" t="s">
        <v>17</v>
      </c>
      <c r="M26">
        <v>2.5579999999999998</v>
      </c>
      <c r="N26">
        <v>17</v>
      </c>
      <c r="O26">
        <f>sample_readings_03[[#This Row],[A280]]-$O$7</f>
        <v>6.2999999999999723E-2</v>
      </c>
    </row>
    <row r="27" spans="2:15" x14ac:dyDescent="0.2">
      <c r="B27" t="s">
        <v>18</v>
      </c>
      <c r="C27">
        <v>2.5720000000000001</v>
      </c>
      <c r="D27">
        <v>18</v>
      </c>
      <c r="E27">
        <f>sample_readings_01[[#This Row],[A280]]-$E$7</f>
        <v>8.0999999999999961E-2</v>
      </c>
      <c r="G27" t="s">
        <v>18</v>
      </c>
      <c r="H27">
        <v>2.665</v>
      </c>
      <c r="I27">
        <v>18</v>
      </c>
      <c r="J27">
        <f>sample_readings_02[[#This Row],[A280]]-$J$7</f>
        <v>0.17399999999999993</v>
      </c>
      <c r="L27" t="s">
        <v>18</v>
      </c>
      <c r="M27">
        <v>2.5649999999999999</v>
      </c>
      <c r="N27">
        <v>18</v>
      </c>
      <c r="O27">
        <f>sample_readings_03[[#This Row],[A280]]-$O$7</f>
        <v>6.999999999999984E-2</v>
      </c>
    </row>
    <row r="28" spans="2:15" x14ac:dyDescent="0.2">
      <c r="B28" t="s">
        <v>19</v>
      </c>
      <c r="C28">
        <v>2.5779999999999998</v>
      </c>
      <c r="D28">
        <v>19</v>
      </c>
      <c r="E28">
        <f>sample_readings_01[[#This Row],[A280]]-$E$7</f>
        <v>8.6999999999999744E-2</v>
      </c>
      <c r="G28" t="s">
        <v>19</v>
      </c>
      <c r="H28">
        <v>2.6309999999999998</v>
      </c>
      <c r="I28">
        <v>19</v>
      </c>
      <c r="J28">
        <f>sample_readings_02[[#This Row],[A280]]-$J$7</f>
        <v>0.13999999999999968</v>
      </c>
      <c r="L28" t="s">
        <v>19</v>
      </c>
      <c r="M28">
        <v>2.56</v>
      </c>
      <c r="N28">
        <v>19</v>
      </c>
      <c r="O28">
        <f>sample_readings_03[[#This Row],[A280]]-$O$7</f>
        <v>6.4999999999999947E-2</v>
      </c>
    </row>
    <row r="29" spans="2:15" x14ac:dyDescent="0.2">
      <c r="B29" t="s">
        <v>20</v>
      </c>
      <c r="C29">
        <v>2.6059999999999999</v>
      </c>
      <c r="D29">
        <v>20</v>
      </c>
      <c r="E29">
        <f>sample_readings_01[[#This Row],[A280]]-$E$7</f>
        <v>0.11499999999999977</v>
      </c>
      <c r="G29" t="s">
        <v>20</v>
      </c>
      <c r="H29">
        <v>2.63</v>
      </c>
      <c r="I29">
        <v>20</v>
      </c>
      <c r="J29">
        <f>sample_readings_02[[#This Row],[A280]]-$J$7</f>
        <v>0.13899999999999979</v>
      </c>
      <c r="L29" t="s">
        <v>20</v>
      </c>
      <c r="M29">
        <v>2.6070000000000002</v>
      </c>
      <c r="N29">
        <v>20</v>
      </c>
      <c r="O29">
        <f>sample_readings_03[[#This Row],[A280]]-$O$7</f>
        <v>0.1120000000000001</v>
      </c>
    </row>
    <row r="30" spans="2:15" x14ac:dyDescent="0.2">
      <c r="L30" t="s">
        <v>30</v>
      </c>
      <c r="M30">
        <v>2.5720000000000001</v>
      </c>
      <c r="N30">
        <v>21</v>
      </c>
      <c r="O30">
        <f>sample_readings_03[[#This Row],[A280]]-$O$7</f>
        <v>7.6999999999999957E-2</v>
      </c>
    </row>
    <row r="31" spans="2:15" x14ac:dyDescent="0.2">
      <c r="L31" t="s">
        <v>31</v>
      </c>
      <c r="M31">
        <v>2.5430000000000001</v>
      </c>
      <c r="N31">
        <v>22</v>
      </c>
      <c r="O31">
        <f>sample_readings_03[[#This Row],[A280]]-$O$7</f>
        <v>4.8000000000000043E-2</v>
      </c>
    </row>
    <row r="32" spans="2:15" x14ac:dyDescent="0.2">
      <c r="L32" t="s">
        <v>32</v>
      </c>
      <c r="M32">
        <v>2.6070000000000002</v>
      </c>
      <c r="N32">
        <v>23</v>
      </c>
      <c r="O32">
        <f>sample_readings_03[[#This Row],[A280]]-$O$7</f>
        <v>0.1120000000000001</v>
      </c>
    </row>
    <row r="33" spans="12:15" x14ac:dyDescent="0.2">
      <c r="L33" t="s">
        <v>33</v>
      </c>
      <c r="M33">
        <v>2.5550000000000002</v>
      </c>
      <c r="N33">
        <v>24</v>
      </c>
      <c r="O33">
        <f>sample_readings_03[[#This Row],[A280]]-$O$7</f>
        <v>6.0000000000000053E-2</v>
      </c>
    </row>
    <row r="34" spans="12:15" x14ac:dyDescent="0.2">
      <c r="L34" t="s">
        <v>34</v>
      </c>
      <c r="M34">
        <v>2.6019999999999999</v>
      </c>
      <c r="N34">
        <v>25</v>
      </c>
      <c r="O34">
        <f>sample_readings_03[[#This Row],[A280]]-$O$7</f>
        <v>0.10699999999999976</v>
      </c>
    </row>
  </sheetData>
  <mergeCells count="3">
    <mergeCell ref="B2:E3"/>
    <mergeCell ref="G2:J3"/>
    <mergeCell ref="L2:O3"/>
  </mergeCells>
  <phoneticPr fontId="2" type="noConversion"/>
  <conditionalFormatting sqref="E10:E29">
    <cfRule type="colorScale" priority="3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J10:J29">
    <cfRule type="colorScale" priority="2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O10:O34">
    <cfRule type="colorScale" priority="1">
      <colorScale>
        <cfvo type="num" val="0"/>
        <cfvo type="num" val="0.0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0565-D1B0-AA4F-A590-7BEBC276D731}">
  <dimension ref="A1:AR17"/>
  <sheetViews>
    <sheetView workbookViewId="0"/>
  </sheetViews>
  <sheetFormatPr baseColWidth="10" defaultRowHeight="16" x14ac:dyDescent="0.2"/>
  <cols>
    <col min="1" max="1" width="9.6640625" bestFit="1" customWidth="1"/>
    <col min="2" max="25" width="6.83203125" bestFit="1" customWidth="1"/>
    <col min="26" max="37" width="6.1640625" bestFit="1" customWidth="1"/>
    <col min="38" max="38" width="6.83203125" bestFit="1" customWidth="1"/>
    <col min="39" max="39" width="6.1640625" bestFit="1" customWidth="1"/>
    <col min="40" max="43" width="6.83203125" bestFit="1" customWidth="1"/>
    <col min="44" max="44" width="8.6640625" bestFit="1" customWidth="1"/>
  </cols>
  <sheetData>
    <row r="1" spans="1:44" x14ac:dyDescent="0.2">
      <c r="A1" t="s">
        <v>680</v>
      </c>
      <c r="B1" t="s">
        <v>193</v>
      </c>
      <c r="C1" t="s">
        <v>194</v>
      </c>
      <c r="D1" t="s">
        <v>195</v>
      </c>
      <c r="E1" t="s">
        <v>50</v>
      </c>
      <c r="F1" t="s">
        <v>51</v>
      </c>
      <c r="G1" t="s">
        <v>52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38</v>
      </c>
      <c r="U1" t="s">
        <v>39</v>
      </c>
      <c r="V1" t="s">
        <v>34</v>
      </c>
      <c r="W1" t="s">
        <v>40</v>
      </c>
      <c r="X1" t="s">
        <v>41</v>
      </c>
      <c r="Y1" t="s">
        <v>42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681</v>
      </c>
      <c r="AM1" t="s">
        <v>682</v>
      </c>
      <c r="AN1" t="s">
        <v>683</v>
      </c>
      <c r="AO1" t="s">
        <v>79</v>
      </c>
      <c r="AP1" t="s">
        <v>80</v>
      </c>
      <c r="AQ1" t="s">
        <v>81</v>
      </c>
      <c r="AR1" t="s">
        <v>684</v>
      </c>
    </row>
    <row r="2" spans="1:44" x14ac:dyDescent="0.2">
      <c r="A2" s="20">
        <v>3.4722222222222222E-5</v>
      </c>
      <c r="B2">
        <v>-6.0000000000000001E-3</v>
      </c>
      <c r="C2">
        <v>-1E-3</v>
      </c>
      <c r="D2">
        <v>-6.0000000000000001E-3</v>
      </c>
      <c r="E2">
        <v>-5.0000000000000001E-3</v>
      </c>
      <c r="F2">
        <v>-4.0000000000000001E-3</v>
      </c>
      <c r="G2">
        <v>-5.0000000000000001E-3</v>
      </c>
      <c r="H2">
        <v>-6.0000000000000001E-3</v>
      </c>
      <c r="I2">
        <v>-6.0000000000000001E-3</v>
      </c>
      <c r="J2">
        <v>-5.0000000000000001E-3</v>
      </c>
      <c r="K2">
        <v>-6.0000000000000001E-3</v>
      </c>
      <c r="L2">
        <v>-1E-3</v>
      </c>
      <c r="M2">
        <v>-6.0000000000000001E-3</v>
      </c>
      <c r="N2">
        <v>-6.0000000000000001E-3</v>
      </c>
      <c r="O2">
        <v>-6.0000000000000001E-3</v>
      </c>
      <c r="P2">
        <v>-6.0000000000000001E-3</v>
      </c>
      <c r="Q2">
        <v>-6.0000000000000001E-3</v>
      </c>
      <c r="R2">
        <v>-5.0000000000000001E-3</v>
      </c>
      <c r="S2">
        <v>-6.0000000000000001E-3</v>
      </c>
      <c r="T2">
        <v>-6.0000000000000001E-3</v>
      </c>
      <c r="U2">
        <v>-6.0000000000000001E-3</v>
      </c>
      <c r="V2">
        <v>-5.0000000000000001E-3</v>
      </c>
      <c r="W2">
        <v>-5.0000000000000001E-3</v>
      </c>
      <c r="X2">
        <v>-5.0000000000000001E-3</v>
      </c>
      <c r="Y2">
        <v>-4.0000000000000001E-3</v>
      </c>
      <c r="Z2">
        <v>7.9000000000000001E-2</v>
      </c>
      <c r="AA2">
        <v>2.1999999999999999E-2</v>
      </c>
      <c r="AB2">
        <v>1.0999999999999999E-2</v>
      </c>
      <c r="AC2">
        <v>7.0000000000000001E-3</v>
      </c>
      <c r="AD2">
        <v>2E-3</v>
      </c>
      <c r="AE2">
        <v>2E-3</v>
      </c>
      <c r="AF2">
        <v>0.35399999999999998</v>
      </c>
      <c r="AG2">
        <v>5.8000000000000003E-2</v>
      </c>
      <c r="AH2">
        <v>1.9E-2</v>
      </c>
      <c r="AI2">
        <v>2.5000000000000001E-2</v>
      </c>
      <c r="AJ2">
        <v>1.2E-2</v>
      </c>
      <c r="AK2">
        <v>0.03</v>
      </c>
      <c r="AL2">
        <v>-1E-3</v>
      </c>
      <c r="AM2">
        <v>6.0000000000000001E-3</v>
      </c>
      <c r="AN2">
        <v>-1E-3</v>
      </c>
      <c r="AO2">
        <v>-1E-3</v>
      </c>
      <c r="AP2">
        <v>-1E-3</v>
      </c>
      <c r="AQ2">
        <v>-1E-3</v>
      </c>
      <c r="AR2" t="s">
        <v>686</v>
      </c>
    </row>
    <row r="3" spans="1:44" x14ac:dyDescent="0.2">
      <c r="A3" s="20">
        <v>7.291666666666667E-4</v>
      </c>
      <c r="B3">
        <v>-6.0000000000000001E-3</v>
      </c>
      <c r="C3">
        <v>4.0000000000000001E-3</v>
      </c>
      <c r="D3">
        <v>-6.0000000000000001E-3</v>
      </c>
      <c r="E3">
        <v>-5.0000000000000001E-3</v>
      </c>
      <c r="F3">
        <v>-3.0000000000000001E-3</v>
      </c>
      <c r="G3">
        <v>-5.0000000000000001E-3</v>
      </c>
      <c r="H3">
        <v>-5.0000000000000001E-3</v>
      </c>
      <c r="I3">
        <v>-6.0000000000000001E-3</v>
      </c>
      <c r="J3">
        <v>-5.0000000000000001E-3</v>
      </c>
      <c r="K3">
        <v>-6.0000000000000001E-3</v>
      </c>
      <c r="L3">
        <v>0</v>
      </c>
      <c r="M3">
        <v>-6.0000000000000001E-3</v>
      </c>
      <c r="N3">
        <v>-6.0000000000000001E-3</v>
      </c>
      <c r="O3">
        <v>-6.0000000000000001E-3</v>
      </c>
      <c r="P3">
        <v>-6.0000000000000001E-3</v>
      </c>
      <c r="Q3">
        <v>-6.0000000000000001E-3</v>
      </c>
      <c r="R3">
        <v>-6.0000000000000001E-3</v>
      </c>
      <c r="S3">
        <v>-1E-3</v>
      </c>
      <c r="T3">
        <v>-6.0000000000000001E-3</v>
      </c>
      <c r="U3">
        <v>-6.0000000000000001E-3</v>
      </c>
      <c r="V3">
        <v>-5.0000000000000001E-3</v>
      </c>
      <c r="W3">
        <v>-5.0000000000000001E-3</v>
      </c>
      <c r="X3">
        <v>-6.0000000000000001E-3</v>
      </c>
      <c r="Y3">
        <v>-3.0000000000000001E-3</v>
      </c>
      <c r="Z3">
        <v>0.10299999999999999</v>
      </c>
      <c r="AA3">
        <v>2.9000000000000001E-2</v>
      </c>
      <c r="AB3">
        <v>1.7000000000000001E-2</v>
      </c>
      <c r="AC3">
        <v>1.2E-2</v>
      </c>
      <c r="AD3">
        <v>6.0000000000000001E-3</v>
      </c>
      <c r="AE3">
        <v>6.0000000000000001E-3</v>
      </c>
      <c r="AF3">
        <v>0.45400000000000001</v>
      </c>
      <c r="AG3">
        <v>7.6999999999999999E-2</v>
      </c>
      <c r="AH3">
        <v>2.7E-2</v>
      </c>
      <c r="AI3">
        <v>3.5999999999999997E-2</v>
      </c>
      <c r="AJ3">
        <v>0.02</v>
      </c>
      <c r="AK3">
        <v>4.1000000000000002E-2</v>
      </c>
      <c r="AL3">
        <v>-1E-3</v>
      </c>
      <c r="AM3">
        <v>6.0000000000000001E-3</v>
      </c>
      <c r="AN3">
        <v>-1E-3</v>
      </c>
      <c r="AO3">
        <v>-1E-3</v>
      </c>
      <c r="AP3">
        <v>-1E-3</v>
      </c>
      <c r="AQ3">
        <v>-1E-3</v>
      </c>
      <c r="AR3" t="s">
        <v>686</v>
      </c>
    </row>
    <row r="4" spans="1:44" x14ac:dyDescent="0.2">
      <c r="A4" s="20">
        <v>1.4236111111111112E-3</v>
      </c>
      <c r="B4">
        <v>-6.0000000000000001E-3</v>
      </c>
      <c r="C4">
        <v>7.0000000000000001E-3</v>
      </c>
      <c r="D4">
        <v>-6.0000000000000001E-3</v>
      </c>
      <c r="E4">
        <v>-3.0000000000000001E-3</v>
      </c>
      <c r="F4">
        <v>-3.0000000000000001E-3</v>
      </c>
      <c r="G4">
        <v>-5.0000000000000001E-3</v>
      </c>
      <c r="H4">
        <v>3.0000000000000001E-3</v>
      </c>
      <c r="I4">
        <v>-6.0000000000000001E-3</v>
      </c>
      <c r="J4">
        <v>-6.0000000000000001E-3</v>
      </c>
      <c r="K4">
        <v>-2E-3</v>
      </c>
      <c r="L4">
        <v>-1E-3</v>
      </c>
      <c r="M4">
        <v>-6.0000000000000001E-3</v>
      </c>
      <c r="N4">
        <v>-7.0000000000000001E-3</v>
      </c>
      <c r="O4">
        <v>-6.0000000000000001E-3</v>
      </c>
      <c r="P4">
        <v>-6.0000000000000001E-3</v>
      </c>
      <c r="Q4">
        <v>-6.0000000000000001E-3</v>
      </c>
      <c r="R4">
        <v>-6.0000000000000001E-3</v>
      </c>
      <c r="S4">
        <v>4.0000000000000001E-3</v>
      </c>
      <c r="T4">
        <v>-6.0000000000000001E-3</v>
      </c>
      <c r="U4">
        <v>-4.0000000000000001E-3</v>
      </c>
      <c r="V4">
        <v>-6.0000000000000001E-3</v>
      </c>
      <c r="W4">
        <v>-5.0000000000000001E-3</v>
      </c>
      <c r="X4">
        <v>-6.0000000000000001E-3</v>
      </c>
      <c r="Y4">
        <v>-2E-3</v>
      </c>
      <c r="Z4">
        <v>0.128</v>
      </c>
      <c r="AA4">
        <v>3.6999999999999998E-2</v>
      </c>
      <c r="AB4">
        <v>2.3E-2</v>
      </c>
      <c r="AC4">
        <v>1.7000000000000001E-2</v>
      </c>
      <c r="AD4">
        <v>8.9999999999999993E-3</v>
      </c>
      <c r="AE4">
        <v>0.01</v>
      </c>
      <c r="AF4">
        <v>0.55200000000000005</v>
      </c>
      <c r="AG4">
        <v>9.8000000000000004E-2</v>
      </c>
      <c r="AH4">
        <v>3.5000000000000003E-2</v>
      </c>
      <c r="AI4">
        <v>4.9000000000000002E-2</v>
      </c>
      <c r="AJ4">
        <v>2.9000000000000001E-2</v>
      </c>
      <c r="AK4">
        <v>5.8999999999999997E-2</v>
      </c>
      <c r="AL4">
        <v>-1E-3</v>
      </c>
      <c r="AM4">
        <v>6.0000000000000001E-3</v>
      </c>
      <c r="AN4">
        <v>-1E-3</v>
      </c>
      <c r="AO4">
        <v>-1E-3</v>
      </c>
      <c r="AP4">
        <v>-1E-3</v>
      </c>
      <c r="AQ4">
        <v>-1E-3</v>
      </c>
      <c r="AR4" t="s">
        <v>686</v>
      </c>
    </row>
    <row r="5" spans="1:44" x14ac:dyDescent="0.2">
      <c r="A5" s="20">
        <v>2.1180555555555558E-3</v>
      </c>
      <c r="B5">
        <v>-6.0000000000000001E-3</v>
      </c>
      <c r="C5">
        <v>1.2E-2</v>
      </c>
      <c r="D5">
        <v>-6.0000000000000001E-3</v>
      </c>
      <c r="E5">
        <v>-6.0000000000000001E-3</v>
      </c>
      <c r="F5">
        <v>-3.0000000000000001E-3</v>
      </c>
      <c r="G5">
        <v>-5.0000000000000001E-3</v>
      </c>
      <c r="H5">
        <v>4.0000000000000001E-3</v>
      </c>
      <c r="I5">
        <v>-7.0000000000000001E-3</v>
      </c>
      <c r="J5">
        <v>-6.0000000000000001E-3</v>
      </c>
      <c r="K5">
        <v>6.0000000000000001E-3</v>
      </c>
      <c r="L5">
        <v>-1E-3</v>
      </c>
      <c r="M5">
        <v>-6.0000000000000001E-3</v>
      </c>
      <c r="N5">
        <v>-7.0000000000000001E-3</v>
      </c>
      <c r="O5">
        <v>-6.0000000000000001E-3</v>
      </c>
      <c r="P5">
        <v>-6.0000000000000001E-3</v>
      </c>
      <c r="Q5">
        <v>-7.0000000000000001E-3</v>
      </c>
      <c r="R5">
        <v>-6.0000000000000001E-3</v>
      </c>
      <c r="S5">
        <v>4.0000000000000001E-3</v>
      </c>
      <c r="T5">
        <v>-6.0000000000000001E-3</v>
      </c>
      <c r="U5">
        <v>7.0000000000000001E-3</v>
      </c>
      <c r="V5">
        <v>-6.0000000000000001E-3</v>
      </c>
      <c r="W5">
        <v>-5.0000000000000001E-3</v>
      </c>
      <c r="X5">
        <v>-6.0000000000000001E-3</v>
      </c>
      <c r="Y5">
        <v>-1E-3</v>
      </c>
      <c r="Z5">
        <v>0.157</v>
      </c>
      <c r="AA5">
        <v>4.7E-2</v>
      </c>
      <c r="AB5">
        <v>2.9000000000000001E-2</v>
      </c>
      <c r="AC5">
        <v>2.1999999999999999E-2</v>
      </c>
      <c r="AD5">
        <v>1.2999999999999999E-2</v>
      </c>
      <c r="AE5">
        <v>1.4999999999999999E-2</v>
      </c>
      <c r="AF5">
        <v>0.66</v>
      </c>
      <c r="AG5">
        <v>0.121</v>
      </c>
      <c r="AH5">
        <v>4.7E-2</v>
      </c>
      <c r="AI5">
        <v>6.3E-2</v>
      </c>
      <c r="AJ5">
        <v>3.9E-2</v>
      </c>
      <c r="AK5">
        <v>7.9000000000000001E-2</v>
      </c>
      <c r="AL5">
        <v>-1E-3</v>
      </c>
      <c r="AM5">
        <v>6.0000000000000001E-3</v>
      </c>
      <c r="AN5">
        <v>-1E-3</v>
      </c>
      <c r="AO5">
        <v>-1E-3</v>
      </c>
      <c r="AP5">
        <v>-1E-3</v>
      </c>
      <c r="AQ5">
        <v>-1E-3</v>
      </c>
      <c r="AR5" t="s">
        <v>686</v>
      </c>
    </row>
    <row r="6" spans="1:44" x14ac:dyDescent="0.2">
      <c r="A6" s="20">
        <v>2.8124999999999999E-3</v>
      </c>
      <c r="B6">
        <v>-6.0000000000000001E-3</v>
      </c>
      <c r="C6">
        <v>1.4999999999999999E-2</v>
      </c>
      <c r="D6">
        <v>-5.0000000000000001E-3</v>
      </c>
      <c r="E6">
        <v>-6.0000000000000001E-3</v>
      </c>
      <c r="F6">
        <v>-3.0000000000000001E-3</v>
      </c>
      <c r="G6">
        <v>-6.0000000000000001E-3</v>
      </c>
      <c r="H6">
        <v>8.0000000000000002E-3</v>
      </c>
      <c r="I6">
        <v>-7.0000000000000001E-3</v>
      </c>
      <c r="J6">
        <v>-6.0000000000000001E-3</v>
      </c>
      <c r="K6">
        <v>-6.0000000000000001E-3</v>
      </c>
      <c r="L6">
        <v>-1E-3</v>
      </c>
      <c r="M6">
        <v>-6.0000000000000001E-3</v>
      </c>
      <c r="N6">
        <v>-7.0000000000000001E-3</v>
      </c>
      <c r="O6">
        <v>-6.0000000000000001E-3</v>
      </c>
      <c r="P6">
        <v>-6.0000000000000001E-3</v>
      </c>
      <c r="Q6">
        <v>-7.0000000000000001E-3</v>
      </c>
      <c r="R6">
        <v>-6.0000000000000001E-3</v>
      </c>
      <c r="S6">
        <v>3.0000000000000001E-3</v>
      </c>
      <c r="T6">
        <v>-6.0000000000000001E-3</v>
      </c>
      <c r="U6">
        <v>1.0999999999999999E-2</v>
      </c>
      <c r="V6">
        <v>-6.0000000000000001E-3</v>
      </c>
      <c r="W6">
        <v>-5.0000000000000001E-3</v>
      </c>
      <c r="X6">
        <v>-6.0000000000000001E-3</v>
      </c>
      <c r="Y6">
        <v>-1E-3</v>
      </c>
      <c r="Z6">
        <v>0.189</v>
      </c>
      <c r="AA6">
        <v>5.7000000000000002E-2</v>
      </c>
      <c r="AB6">
        <v>3.5999999999999997E-2</v>
      </c>
      <c r="AC6">
        <v>2.9000000000000001E-2</v>
      </c>
      <c r="AD6">
        <v>1.7000000000000001E-2</v>
      </c>
      <c r="AE6">
        <v>0.02</v>
      </c>
      <c r="AF6">
        <v>0.75700000000000001</v>
      </c>
      <c r="AG6">
        <v>0.14699999999999999</v>
      </c>
      <c r="AH6">
        <v>6.2E-2</v>
      </c>
      <c r="AI6">
        <v>7.9000000000000001E-2</v>
      </c>
      <c r="AJ6">
        <v>0.05</v>
      </c>
      <c r="AK6">
        <v>0.10100000000000001</v>
      </c>
      <c r="AL6">
        <v>-1E-3</v>
      </c>
      <c r="AM6">
        <v>6.0000000000000001E-3</v>
      </c>
      <c r="AN6">
        <v>-1E-3</v>
      </c>
      <c r="AO6">
        <v>-1E-3</v>
      </c>
      <c r="AP6">
        <v>-1E-3</v>
      </c>
      <c r="AQ6">
        <v>-1E-3</v>
      </c>
      <c r="AR6" t="s">
        <v>686</v>
      </c>
    </row>
    <row r="7" spans="1:44" x14ac:dyDescent="0.2">
      <c r="A7" s="20">
        <v>3.5069444444444445E-3</v>
      </c>
      <c r="B7">
        <v>-6.0000000000000001E-3</v>
      </c>
      <c r="C7">
        <v>1.6E-2</v>
      </c>
      <c r="D7">
        <v>-4.0000000000000001E-3</v>
      </c>
      <c r="E7">
        <v>-6.0000000000000001E-3</v>
      </c>
      <c r="F7">
        <v>7.0000000000000001E-3</v>
      </c>
      <c r="G7">
        <v>-6.0000000000000001E-3</v>
      </c>
      <c r="H7">
        <v>5.0000000000000001E-3</v>
      </c>
      <c r="I7">
        <v>-7.0000000000000001E-3</v>
      </c>
      <c r="J7">
        <v>-6.0000000000000001E-3</v>
      </c>
      <c r="K7">
        <v>-6.0000000000000001E-3</v>
      </c>
      <c r="L7">
        <v>-1E-3</v>
      </c>
      <c r="M7">
        <v>-6.0000000000000001E-3</v>
      </c>
      <c r="N7">
        <v>-7.0000000000000001E-3</v>
      </c>
      <c r="O7">
        <v>-6.0000000000000001E-3</v>
      </c>
      <c r="P7">
        <v>-6.0000000000000001E-3</v>
      </c>
      <c r="Q7">
        <v>-7.0000000000000001E-3</v>
      </c>
      <c r="R7">
        <v>-6.0000000000000001E-3</v>
      </c>
      <c r="S7">
        <v>2E-3</v>
      </c>
      <c r="T7">
        <v>-6.0000000000000001E-3</v>
      </c>
      <c r="U7">
        <v>-4.0000000000000001E-3</v>
      </c>
      <c r="V7">
        <v>-6.0000000000000001E-3</v>
      </c>
      <c r="W7">
        <v>-5.0000000000000001E-3</v>
      </c>
      <c r="X7">
        <v>-6.0000000000000001E-3</v>
      </c>
      <c r="Y7">
        <v>-2E-3</v>
      </c>
      <c r="Z7">
        <v>0.224</v>
      </c>
      <c r="AA7">
        <v>6.8000000000000005E-2</v>
      </c>
      <c r="AB7">
        <v>4.2999999999999997E-2</v>
      </c>
      <c r="AC7">
        <v>3.5000000000000003E-2</v>
      </c>
      <c r="AD7">
        <v>2.1999999999999999E-2</v>
      </c>
      <c r="AE7">
        <v>2.5999999999999999E-2</v>
      </c>
      <c r="AF7">
        <v>0.878</v>
      </c>
      <c r="AG7">
        <v>0.17699999999999999</v>
      </c>
      <c r="AH7">
        <v>7.3999999999999996E-2</v>
      </c>
      <c r="AI7">
        <v>9.8000000000000004E-2</v>
      </c>
      <c r="AJ7">
        <v>6.2E-2</v>
      </c>
      <c r="AK7">
        <v>0.125</v>
      </c>
      <c r="AL7">
        <v>-1E-3</v>
      </c>
      <c r="AM7">
        <v>6.0000000000000001E-3</v>
      </c>
      <c r="AN7">
        <v>-1E-3</v>
      </c>
      <c r="AO7">
        <v>-1E-3</v>
      </c>
      <c r="AP7">
        <v>-1E-3</v>
      </c>
      <c r="AQ7">
        <v>-1E-3</v>
      </c>
      <c r="AR7" t="s">
        <v>686</v>
      </c>
    </row>
    <row r="8" spans="1:44" x14ac:dyDescent="0.2">
      <c r="A8" s="20">
        <v>4.2013888888888891E-3</v>
      </c>
      <c r="B8">
        <v>-6.0000000000000001E-3</v>
      </c>
      <c r="C8">
        <v>1.2E-2</v>
      </c>
      <c r="D8">
        <v>-3.0000000000000001E-3</v>
      </c>
      <c r="E8">
        <v>-6.0000000000000001E-3</v>
      </c>
      <c r="F8">
        <v>3.0000000000000001E-3</v>
      </c>
      <c r="G8">
        <v>-6.0000000000000001E-3</v>
      </c>
      <c r="H8">
        <v>-1E-3</v>
      </c>
      <c r="I8">
        <v>-7.0000000000000001E-3</v>
      </c>
      <c r="J8">
        <v>-6.0000000000000001E-3</v>
      </c>
      <c r="K8">
        <v>-6.0000000000000001E-3</v>
      </c>
      <c r="L8">
        <v>-1E-3</v>
      </c>
      <c r="M8">
        <v>-6.0000000000000001E-3</v>
      </c>
      <c r="N8">
        <v>-7.0000000000000001E-3</v>
      </c>
      <c r="O8">
        <v>-6.0000000000000001E-3</v>
      </c>
      <c r="P8">
        <v>-6.0000000000000001E-3</v>
      </c>
      <c r="Q8">
        <v>-7.0000000000000001E-3</v>
      </c>
      <c r="R8">
        <v>-7.0000000000000001E-3</v>
      </c>
      <c r="S8">
        <v>2E-3</v>
      </c>
      <c r="T8">
        <v>-6.0000000000000001E-3</v>
      </c>
      <c r="U8">
        <v>-5.0000000000000001E-3</v>
      </c>
      <c r="V8">
        <v>-6.0000000000000001E-3</v>
      </c>
      <c r="W8">
        <v>-5.0000000000000001E-3</v>
      </c>
      <c r="X8">
        <v>-6.0000000000000001E-3</v>
      </c>
      <c r="Y8">
        <v>-3.0000000000000001E-3</v>
      </c>
      <c r="Z8">
        <v>0.25900000000000001</v>
      </c>
      <c r="AA8">
        <v>0.08</v>
      </c>
      <c r="AB8">
        <v>5.0999999999999997E-2</v>
      </c>
      <c r="AC8">
        <v>4.2000000000000003E-2</v>
      </c>
      <c r="AD8">
        <v>2.7E-2</v>
      </c>
      <c r="AE8">
        <v>3.2000000000000001E-2</v>
      </c>
      <c r="AF8">
        <v>1.022</v>
      </c>
      <c r="AG8">
        <v>0.20699999999999999</v>
      </c>
      <c r="AH8">
        <v>8.5999999999999993E-2</v>
      </c>
      <c r="AI8">
        <v>0.11700000000000001</v>
      </c>
      <c r="AJ8">
        <v>7.3999999999999996E-2</v>
      </c>
      <c r="AK8">
        <v>0.15</v>
      </c>
      <c r="AL8">
        <v>-1E-3</v>
      </c>
      <c r="AM8">
        <v>6.0000000000000001E-3</v>
      </c>
      <c r="AN8">
        <v>-1E-3</v>
      </c>
      <c r="AO8">
        <v>-2E-3</v>
      </c>
      <c r="AP8">
        <v>-1E-3</v>
      </c>
      <c r="AQ8">
        <v>-1E-3</v>
      </c>
      <c r="AR8" t="s">
        <v>686</v>
      </c>
    </row>
    <row r="9" spans="1:44" x14ac:dyDescent="0.2">
      <c r="A9" s="20">
        <v>4.8958333333333336E-3</v>
      </c>
      <c r="B9">
        <v>-4.0000000000000001E-3</v>
      </c>
      <c r="C9">
        <v>6.0000000000000001E-3</v>
      </c>
      <c r="D9">
        <v>-1E-3</v>
      </c>
      <c r="E9">
        <v>-6.0000000000000001E-3</v>
      </c>
      <c r="F9">
        <v>-2E-3</v>
      </c>
      <c r="G9">
        <v>-5.0000000000000001E-3</v>
      </c>
      <c r="H9">
        <v>4.0000000000000001E-3</v>
      </c>
      <c r="I9">
        <v>-7.0000000000000001E-3</v>
      </c>
      <c r="J9">
        <v>-6.0000000000000001E-3</v>
      </c>
      <c r="K9">
        <v>-7.0000000000000001E-3</v>
      </c>
      <c r="L9">
        <v>-1E-3</v>
      </c>
      <c r="M9">
        <v>-6.0000000000000001E-3</v>
      </c>
      <c r="N9">
        <v>-7.0000000000000001E-3</v>
      </c>
      <c r="O9">
        <v>-6.0000000000000001E-3</v>
      </c>
      <c r="P9">
        <v>-6.0000000000000001E-3</v>
      </c>
      <c r="Q9">
        <v>-7.0000000000000001E-3</v>
      </c>
      <c r="R9">
        <v>-6.0000000000000001E-3</v>
      </c>
      <c r="S9">
        <v>2E-3</v>
      </c>
      <c r="T9">
        <v>-6.0000000000000001E-3</v>
      </c>
      <c r="U9">
        <v>-7.0000000000000001E-3</v>
      </c>
      <c r="V9">
        <v>-6.0000000000000001E-3</v>
      </c>
      <c r="W9">
        <v>-5.0000000000000001E-3</v>
      </c>
      <c r="X9">
        <v>-6.0000000000000001E-3</v>
      </c>
      <c r="Y9">
        <v>-4.0000000000000001E-3</v>
      </c>
      <c r="Z9">
        <v>0.29699999999999999</v>
      </c>
      <c r="AA9">
        <v>9.1999999999999998E-2</v>
      </c>
      <c r="AB9">
        <v>0.06</v>
      </c>
      <c r="AC9">
        <v>0.05</v>
      </c>
      <c r="AD9">
        <v>3.2000000000000001E-2</v>
      </c>
      <c r="AE9">
        <v>3.7999999999999999E-2</v>
      </c>
      <c r="AF9">
        <v>1.145</v>
      </c>
      <c r="AG9">
        <v>0.23799999999999999</v>
      </c>
      <c r="AH9">
        <v>9.8000000000000004E-2</v>
      </c>
      <c r="AI9">
        <v>0.13600000000000001</v>
      </c>
      <c r="AJ9">
        <v>8.6999999999999994E-2</v>
      </c>
      <c r="AK9">
        <v>0.17599999999999999</v>
      </c>
      <c r="AL9">
        <v>-1E-3</v>
      </c>
      <c r="AM9">
        <v>6.0000000000000001E-3</v>
      </c>
      <c r="AN9">
        <v>-1E-3</v>
      </c>
      <c r="AO9">
        <v>-2E-3</v>
      </c>
      <c r="AP9">
        <v>-1E-3</v>
      </c>
      <c r="AQ9">
        <v>-1E-3</v>
      </c>
      <c r="AR9" t="s">
        <v>686</v>
      </c>
    </row>
    <row r="10" spans="1:44" x14ac:dyDescent="0.2">
      <c r="A10" s="20">
        <v>5.5902777777777773E-3</v>
      </c>
      <c r="B10">
        <v>-3.0000000000000001E-3</v>
      </c>
      <c r="C10">
        <v>5.0000000000000001E-3</v>
      </c>
      <c r="D10">
        <v>-1E-3</v>
      </c>
      <c r="E10">
        <v>-6.0000000000000001E-3</v>
      </c>
      <c r="F10">
        <v>-3.0000000000000001E-3</v>
      </c>
      <c r="G10">
        <v>-6.0000000000000001E-3</v>
      </c>
      <c r="H10">
        <v>8.0000000000000002E-3</v>
      </c>
      <c r="I10">
        <v>-7.0000000000000001E-3</v>
      </c>
      <c r="J10">
        <v>-5.0000000000000001E-3</v>
      </c>
      <c r="K10">
        <v>-7.0000000000000001E-3</v>
      </c>
      <c r="L10">
        <v>-1E-3</v>
      </c>
      <c r="M10">
        <v>-7.0000000000000001E-3</v>
      </c>
      <c r="N10">
        <v>-7.0000000000000001E-3</v>
      </c>
      <c r="O10">
        <v>-6.0000000000000001E-3</v>
      </c>
      <c r="P10">
        <v>-6.0000000000000001E-3</v>
      </c>
      <c r="Q10">
        <v>-7.0000000000000001E-3</v>
      </c>
      <c r="R10">
        <v>-7.0000000000000001E-3</v>
      </c>
      <c r="S10">
        <v>2E-3</v>
      </c>
      <c r="T10">
        <v>-6.0000000000000001E-3</v>
      </c>
      <c r="U10">
        <v>-7.0000000000000001E-3</v>
      </c>
      <c r="V10">
        <v>-6.0000000000000001E-3</v>
      </c>
      <c r="W10">
        <v>-5.0000000000000001E-3</v>
      </c>
      <c r="X10">
        <v>-6.0000000000000001E-3</v>
      </c>
      <c r="Y10">
        <v>-6.0000000000000001E-3</v>
      </c>
      <c r="Z10">
        <v>0.33600000000000002</v>
      </c>
      <c r="AA10">
        <v>0.105</v>
      </c>
      <c r="AB10">
        <v>6.8000000000000005E-2</v>
      </c>
      <c r="AC10">
        <v>5.7000000000000002E-2</v>
      </c>
      <c r="AD10">
        <v>3.6999999999999998E-2</v>
      </c>
      <c r="AE10">
        <v>4.3999999999999997E-2</v>
      </c>
      <c r="AF10">
        <v>1.26</v>
      </c>
      <c r="AG10">
        <v>0.27</v>
      </c>
      <c r="AH10">
        <v>0.111</v>
      </c>
      <c r="AI10">
        <v>0.155</v>
      </c>
      <c r="AJ10">
        <v>0.1</v>
      </c>
      <c r="AK10">
        <v>0.20200000000000001</v>
      </c>
      <c r="AL10">
        <v>-1E-3</v>
      </c>
      <c r="AM10">
        <v>6.0000000000000001E-3</v>
      </c>
      <c r="AN10">
        <v>-1E-3</v>
      </c>
      <c r="AO10">
        <v>-2E-3</v>
      </c>
      <c r="AP10">
        <v>-1E-3</v>
      </c>
      <c r="AQ10">
        <v>-1E-3</v>
      </c>
      <c r="AR10" t="s">
        <v>686</v>
      </c>
    </row>
    <row r="11" spans="1:44" x14ac:dyDescent="0.2">
      <c r="A11" s="20">
        <v>6.2847222222222219E-3</v>
      </c>
      <c r="B11">
        <v>-3.0000000000000001E-3</v>
      </c>
      <c r="C11">
        <v>8.9999999999999993E-3</v>
      </c>
      <c r="D11">
        <v>-1E-3</v>
      </c>
      <c r="E11">
        <v>-6.0000000000000001E-3</v>
      </c>
      <c r="F11">
        <v>1E-3</v>
      </c>
      <c r="G11">
        <v>-6.0000000000000001E-3</v>
      </c>
      <c r="H11">
        <v>-2E-3</v>
      </c>
      <c r="I11">
        <v>-7.0000000000000001E-3</v>
      </c>
      <c r="J11">
        <v>-5.0000000000000001E-3</v>
      </c>
      <c r="K11">
        <v>-6.0000000000000001E-3</v>
      </c>
      <c r="L11">
        <v>-1E-3</v>
      </c>
      <c r="M11">
        <v>-6.0000000000000001E-3</v>
      </c>
      <c r="N11">
        <v>-7.0000000000000001E-3</v>
      </c>
      <c r="O11">
        <v>-6.0000000000000001E-3</v>
      </c>
      <c r="P11">
        <v>-6.0000000000000001E-3</v>
      </c>
      <c r="Q11">
        <v>-7.0000000000000001E-3</v>
      </c>
      <c r="R11">
        <v>-6.0000000000000001E-3</v>
      </c>
      <c r="S11">
        <v>2E-3</v>
      </c>
      <c r="T11">
        <v>-6.0000000000000001E-3</v>
      </c>
      <c r="U11">
        <v>-6.0000000000000001E-3</v>
      </c>
      <c r="V11">
        <v>-6.0000000000000001E-3</v>
      </c>
      <c r="W11">
        <v>-5.0000000000000001E-3</v>
      </c>
      <c r="X11">
        <v>-6.0000000000000001E-3</v>
      </c>
      <c r="Y11">
        <v>-6.0000000000000001E-3</v>
      </c>
      <c r="Z11">
        <v>0.377</v>
      </c>
      <c r="AA11">
        <v>0.11799999999999999</v>
      </c>
      <c r="AB11">
        <v>7.6999999999999999E-2</v>
      </c>
      <c r="AC11">
        <v>6.5000000000000002E-2</v>
      </c>
      <c r="AD11">
        <v>4.2999999999999997E-2</v>
      </c>
      <c r="AE11">
        <v>5.0999999999999997E-2</v>
      </c>
      <c r="AF11">
        <v>1.3859999999999999</v>
      </c>
      <c r="AG11">
        <v>0.30099999999999999</v>
      </c>
      <c r="AH11">
        <v>0.125</v>
      </c>
      <c r="AI11">
        <v>0.17399999999999999</v>
      </c>
      <c r="AJ11">
        <v>0.114</v>
      </c>
      <c r="AK11">
        <v>0.23</v>
      </c>
      <c r="AL11">
        <v>-1E-3</v>
      </c>
      <c r="AM11">
        <v>6.0000000000000001E-3</v>
      </c>
      <c r="AN11">
        <v>-1E-3</v>
      </c>
      <c r="AO11">
        <v>-2E-3</v>
      </c>
      <c r="AP11">
        <v>-1E-3</v>
      </c>
      <c r="AQ11">
        <v>-1E-3</v>
      </c>
      <c r="AR11" t="s">
        <v>686</v>
      </c>
    </row>
    <row r="12" spans="1:44" x14ac:dyDescent="0.2">
      <c r="A12" s="20">
        <v>6.9791666666666665E-3</v>
      </c>
      <c r="B12">
        <v>-2E-3</v>
      </c>
      <c r="C12">
        <v>1.2E-2</v>
      </c>
      <c r="D12">
        <v>0</v>
      </c>
      <c r="E12">
        <v>-6.0000000000000001E-3</v>
      </c>
      <c r="F12">
        <v>0</v>
      </c>
      <c r="G12">
        <v>-6.0000000000000001E-3</v>
      </c>
      <c r="H12">
        <v>7.0000000000000001E-3</v>
      </c>
      <c r="I12">
        <v>-7.0000000000000001E-3</v>
      </c>
      <c r="J12">
        <v>-3.0000000000000001E-3</v>
      </c>
      <c r="K12">
        <v>-6.0000000000000001E-3</v>
      </c>
      <c r="L12">
        <v>-1E-3</v>
      </c>
      <c r="M12">
        <v>-7.0000000000000001E-3</v>
      </c>
      <c r="N12">
        <v>-6.0000000000000001E-3</v>
      </c>
      <c r="O12">
        <v>-6.0000000000000001E-3</v>
      </c>
      <c r="P12">
        <v>-6.0000000000000001E-3</v>
      </c>
      <c r="Q12">
        <v>-7.0000000000000001E-3</v>
      </c>
      <c r="R12">
        <v>-7.0000000000000001E-3</v>
      </c>
      <c r="S12">
        <v>3.0000000000000001E-3</v>
      </c>
      <c r="T12">
        <v>-6.0000000000000001E-3</v>
      </c>
      <c r="U12">
        <v>-6.0000000000000001E-3</v>
      </c>
      <c r="V12">
        <v>-6.0000000000000001E-3</v>
      </c>
      <c r="W12">
        <v>-5.0000000000000001E-3</v>
      </c>
      <c r="X12">
        <v>-6.0000000000000001E-3</v>
      </c>
      <c r="Y12">
        <v>-5.0000000000000001E-3</v>
      </c>
      <c r="Z12">
        <v>0.41699999999999998</v>
      </c>
      <c r="AA12">
        <v>0.13200000000000001</v>
      </c>
      <c r="AB12">
        <v>8.6999999999999994E-2</v>
      </c>
      <c r="AC12">
        <v>7.2999999999999995E-2</v>
      </c>
      <c r="AD12">
        <v>4.9000000000000002E-2</v>
      </c>
      <c r="AE12">
        <v>5.8000000000000003E-2</v>
      </c>
      <c r="AF12">
        <v>1.5049999999999999</v>
      </c>
      <c r="AG12">
        <v>0.33400000000000002</v>
      </c>
      <c r="AH12">
        <v>0.13900000000000001</v>
      </c>
      <c r="AI12">
        <v>0.19400000000000001</v>
      </c>
      <c r="AJ12">
        <v>0.128</v>
      </c>
      <c r="AK12">
        <v>0.25800000000000001</v>
      </c>
      <c r="AL12">
        <v>0</v>
      </c>
      <c r="AM12">
        <v>6.0000000000000001E-3</v>
      </c>
      <c r="AN12">
        <v>-1E-3</v>
      </c>
      <c r="AO12">
        <v>-2E-3</v>
      </c>
      <c r="AP12">
        <v>-1E-3</v>
      </c>
      <c r="AQ12">
        <v>-1E-3</v>
      </c>
      <c r="AR12" t="s">
        <v>686</v>
      </c>
    </row>
    <row r="13" spans="1:44" x14ac:dyDescent="0.2">
      <c r="A13" s="20">
        <v>7.6736111111111111E-3</v>
      </c>
      <c r="B13">
        <v>-1E-3</v>
      </c>
      <c r="C13">
        <v>1.4E-2</v>
      </c>
      <c r="D13">
        <v>0</v>
      </c>
      <c r="E13">
        <v>-6.0000000000000001E-3</v>
      </c>
      <c r="F13">
        <v>4.0000000000000001E-3</v>
      </c>
      <c r="G13">
        <v>-6.0000000000000001E-3</v>
      </c>
      <c r="H13">
        <v>-2E-3</v>
      </c>
      <c r="I13">
        <v>-7.0000000000000001E-3</v>
      </c>
      <c r="J13">
        <v>-2E-3</v>
      </c>
      <c r="K13">
        <v>-6.0000000000000001E-3</v>
      </c>
      <c r="L13">
        <v>-1E-3</v>
      </c>
      <c r="M13">
        <v>-7.0000000000000001E-3</v>
      </c>
      <c r="N13">
        <v>-6.0000000000000001E-3</v>
      </c>
      <c r="O13">
        <v>-6.0000000000000001E-3</v>
      </c>
      <c r="P13">
        <v>-6.0000000000000001E-3</v>
      </c>
      <c r="Q13">
        <v>-7.0000000000000001E-3</v>
      </c>
      <c r="R13">
        <v>-7.0000000000000001E-3</v>
      </c>
      <c r="S13">
        <v>3.0000000000000001E-3</v>
      </c>
      <c r="T13">
        <v>-6.0000000000000001E-3</v>
      </c>
      <c r="U13">
        <v>-6.0000000000000001E-3</v>
      </c>
      <c r="V13">
        <v>-6.0000000000000001E-3</v>
      </c>
      <c r="W13">
        <v>-5.0000000000000001E-3</v>
      </c>
      <c r="X13">
        <v>-5.0000000000000001E-3</v>
      </c>
      <c r="Y13">
        <v>-5.0000000000000001E-3</v>
      </c>
      <c r="Z13">
        <v>0.45800000000000002</v>
      </c>
      <c r="AA13">
        <v>0.14699999999999999</v>
      </c>
      <c r="AB13">
        <v>9.6000000000000002E-2</v>
      </c>
      <c r="AC13">
        <v>8.2000000000000003E-2</v>
      </c>
      <c r="AD13">
        <v>5.5E-2</v>
      </c>
      <c r="AE13">
        <v>6.5000000000000002E-2</v>
      </c>
      <c r="AF13">
        <v>1.64</v>
      </c>
      <c r="AG13">
        <v>0.36899999999999999</v>
      </c>
      <c r="AH13">
        <v>0.154</v>
      </c>
      <c r="AI13">
        <v>0.215</v>
      </c>
      <c r="AJ13">
        <v>0.14199999999999999</v>
      </c>
      <c r="AK13">
        <v>0.28599999999999998</v>
      </c>
      <c r="AL13">
        <v>0</v>
      </c>
      <c r="AM13">
        <v>6.0000000000000001E-3</v>
      </c>
      <c r="AN13">
        <v>-1E-3</v>
      </c>
      <c r="AO13">
        <v>-2E-3</v>
      </c>
      <c r="AP13">
        <v>-1E-3</v>
      </c>
      <c r="AQ13">
        <v>-1E-3</v>
      </c>
      <c r="AR13" t="s">
        <v>686</v>
      </c>
    </row>
    <row r="14" spans="1:44" x14ac:dyDescent="0.2">
      <c r="A14" s="20">
        <v>8.3680555555555557E-3</v>
      </c>
      <c r="B14">
        <v>-1E-3</v>
      </c>
      <c r="C14">
        <v>1.2999999999999999E-2</v>
      </c>
      <c r="D14">
        <v>0</v>
      </c>
      <c r="E14">
        <v>-6.0000000000000001E-3</v>
      </c>
      <c r="F14">
        <v>7.0000000000000001E-3</v>
      </c>
      <c r="G14">
        <v>-6.0000000000000001E-3</v>
      </c>
      <c r="H14">
        <v>-1E-3</v>
      </c>
      <c r="I14">
        <v>-6.0000000000000001E-3</v>
      </c>
      <c r="J14">
        <v>-2E-3</v>
      </c>
      <c r="K14">
        <v>-6.0000000000000001E-3</v>
      </c>
      <c r="L14">
        <v>-2E-3</v>
      </c>
      <c r="M14">
        <v>-7.0000000000000001E-3</v>
      </c>
      <c r="N14">
        <v>-6.0000000000000001E-3</v>
      </c>
      <c r="O14">
        <v>-6.0000000000000001E-3</v>
      </c>
      <c r="P14">
        <v>-6.0000000000000001E-3</v>
      </c>
      <c r="Q14">
        <v>-7.0000000000000001E-3</v>
      </c>
      <c r="R14">
        <v>-7.0000000000000001E-3</v>
      </c>
      <c r="S14">
        <v>3.0000000000000001E-3</v>
      </c>
      <c r="T14">
        <v>-6.0000000000000001E-3</v>
      </c>
      <c r="U14">
        <v>-6.0000000000000001E-3</v>
      </c>
      <c r="V14">
        <v>-6.0000000000000001E-3</v>
      </c>
      <c r="W14">
        <v>-5.0000000000000001E-3</v>
      </c>
      <c r="X14">
        <v>-5.0000000000000001E-3</v>
      </c>
      <c r="Y14">
        <v>-5.0000000000000001E-3</v>
      </c>
      <c r="Z14">
        <v>0.5</v>
      </c>
      <c r="AA14">
        <v>0.161</v>
      </c>
      <c r="AB14">
        <v>0.106</v>
      </c>
      <c r="AC14">
        <v>0.09</v>
      </c>
      <c r="AD14">
        <v>6.0999999999999999E-2</v>
      </c>
      <c r="AE14">
        <v>7.1999999999999995E-2</v>
      </c>
      <c r="AF14">
        <v>1.7709999999999999</v>
      </c>
      <c r="AG14">
        <v>0.40300000000000002</v>
      </c>
      <c r="AH14">
        <v>0.16800000000000001</v>
      </c>
      <c r="AI14">
        <v>0.23499999999999999</v>
      </c>
      <c r="AJ14">
        <v>0.157</v>
      </c>
      <c r="AK14">
        <v>0.314</v>
      </c>
      <c r="AL14">
        <v>0</v>
      </c>
      <c r="AM14">
        <v>6.0000000000000001E-3</v>
      </c>
      <c r="AN14">
        <v>-1E-3</v>
      </c>
      <c r="AO14">
        <v>-2E-3</v>
      </c>
      <c r="AP14">
        <v>-2E-3</v>
      </c>
      <c r="AQ14">
        <v>-1E-3</v>
      </c>
      <c r="AR14" t="s">
        <v>686</v>
      </c>
    </row>
    <row r="15" spans="1:44" x14ac:dyDescent="0.2">
      <c r="A15" s="20">
        <v>9.0624999999999994E-3</v>
      </c>
      <c r="B15">
        <v>0</v>
      </c>
      <c r="C15">
        <v>8.0000000000000002E-3</v>
      </c>
      <c r="D15">
        <v>0</v>
      </c>
      <c r="E15">
        <v>-6.0000000000000001E-3</v>
      </c>
      <c r="F15">
        <v>7.0000000000000001E-3</v>
      </c>
      <c r="G15">
        <v>-6.0000000000000001E-3</v>
      </c>
      <c r="H15">
        <v>-1E-3</v>
      </c>
      <c r="I15">
        <v>-7.0000000000000001E-3</v>
      </c>
      <c r="J15">
        <v>-1E-3</v>
      </c>
      <c r="K15">
        <v>-6.0000000000000001E-3</v>
      </c>
      <c r="L15">
        <v>-1E-3</v>
      </c>
      <c r="M15">
        <v>-7.0000000000000001E-3</v>
      </c>
      <c r="N15">
        <v>-6.0000000000000001E-3</v>
      </c>
      <c r="O15">
        <v>-6.0000000000000001E-3</v>
      </c>
      <c r="P15">
        <v>-6.0000000000000001E-3</v>
      </c>
      <c r="Q15">
        <v>-7.0000000000000001E-3</v>
      </c>
      <c r="R15">
        <v>-7.0000000000000001E-3</v>
      </c>
      <c r="S15">
        <v>4.0000000000000001E-3</v>
      </c>
      <c r="T15">
        <v>-5.0000000000000001E-3</v>
      </c>
      <c r="U15">
        <v>-6.0000000000000001E-3</v>
      </c>
      <c r="V15">
        <v>-6.0000000000000001E-3</v>
      </c>
      <c r="W15">
        <v>-5.0000000000000001E-3</v>
      </c>
      <c r="X15">
        <v>-5.0000000000000001E-3</v>
      </c>
      <c r="Y15">
        <v>-5.0000000000000001E-3</v>
      </c>
      <c r="Z15">
        <v>0.54200000000000004</v>
      </c>
      <c r="AA15">
        <v>0.17599999999999999</v>
      </c>
      <c r="AB15">
        <v>0.11600000000000001</v>
      </c>
      <c r="AC15">
        <v>9.9000000000000005E-2</v>
      </c>
      <c r="AD15">
        <v>6.7000000000000004E-2</v>
      </c>
      <c r="AE15">
        <v>7.9000000000000001E-2</v>
      </c>
      <c r="AF15">
        <v>1.905</v>
      </c>
      <c r="AG15">
        <v>0.438</v>
      </c>
      <c r="AH15">
        <v>0.183</v>
      </c>
      <c r="AI15">
        <v>0.25700000000000001</v>
      </c>
      <c r="AJ15">
        <v>0.17199999999999999</v>
      </c>
      <c r="AK15">
        <v>0.34300000000000003</v>
      </c>
      <c r="AL15">
        <v>0</v>
      </c>
      <c r="AM15">
        <v>6.0000000000000001E-3</v>
      </c>
      <c r="AN15">
        <v>-1E-3</v>
      </c>
      <c r="AO15">
        <v>-2E-3</v>
      </c>
      <c r="AP15">
        <v>-2E-3</v>
      </c>
      <c r="AQ15">
        <v>-1E-3</v>
      </c>
      <c r="AR15" t="s">
        <v>686</v>
      </c>
    </row>
    <row r="16" spans="1:44" x14ac:dyDescent="0.2">
      <c r="A16" s="20">
        <v>9.7569444444444448E-3</v>
      </c>
      <c r="B16">
        <v>0</v>
      </c>
      <c r="C16">
        <v>5.0000000000000001E-3</v>
      </c>
      <c r="D16">
        <v>1E-3</v>
      </c>
      <c r="E16">
        <v>-6.0000000000000001E-3</v>
      </c>
      <c r="F16">
        <v>5.0000000000000001E-3</v>
      </c>
      <c r="G16">
        <v>-6.0000000000000001E-3</v>
      </c>
      <c r="H16">
        <v>3.0000000000000001E-3</v>
      </c>
      <c r="I16">
        <v>-7.0000000000000001E-3</v>
      </c>
      <c r="J16">
        <v>-2E-3</v>
      </c>
      <c r="K16">
        <v>-6.0000000000000001E-3</v>
      </c>
      <c r="L16">
        <v>-2E-3</v>
      </c>
      <c r="M16">
        <v>-7.0000000000000001E-3</v>
      </c>
      <c r="N16">
        <v>-6.0000000000000001E-3</v>
      </c>
      <c r="O16">
        <v>-6.0000000000000001E-3</v>
      </c>
      <c r="P16">
        <v>-6.0000000000000001E-3</v>
      </c>
      <c r="Q16">
        <v>-7.0000000000000001E-3</v>
      </c>
      <c r="R16">
        <v>-7.0000000000000001E-3</v>
      </c>
      <c r="S16">
        <v>4.0000000000000001E-3</v>
      </c>
      <c r="T16">
        <v>-5.0000000000000001E-3</v>
      </c>
      <c r="U16">
        <v>-6.0000000000000001E-3</v>
      </c>
      <c r="V16">
        <v>-6.0000000000000001E-3</v>
      </c>
      <c r="W16">
        <v>-4.0000000000000001E-3</v>
      </c>
      <c r="X16">
        <v>-5.0000000000000001E-3</v>
      </c>
      <c r="Y16">
        <v>-6.0000000000000001E-3</v>
      </c>
      <c r="Z16">
        <v>0.58399999999999996</v>
      </c>
      <c r="AA16">
        <v>0.191</v>
      </c>
      <c r="AB16">
        <v>0.126</v>
      </c>
      <c r="AC16">
        <v>0.108</v>
      </c>
      <c r="AD16">
        <v>7.3999999999999996E-2</v>
      </c>
      <c r="AE16">
        <v>8.5999999999999993E-2</v>
      </c>
      <c r="AF16">
        <v>2.0329999999999999</v>
      </c>
      <c r="AG16">
        <v>0.47299999999999998</v>
      </c>
      <c r="AH16">
        <v>0.19800000000000001</v>
      </c>
      <c r="AI16">
        <v>0.27900000000000003</v>
      </c>
      <c r="AJ16">
        <v>0.187</v>
      </c>
      <c r="AK16">
        <v>0.371</v>
      </c>
      <c r="AL16">
        <v>0</v>
      </c>
      <c r="AM16">
        <v>6.0000000000000001E-3</v>
      </c>
      <c r="AN16">
        <v>-1E-3</v>
      </c>
      <c r="AO16">
        <v>-2E-3</v>
      </c>
      <c r="AP16">
        <v>-2E-3</v>
      </c>
      <c r="AQ16">
        <v>-2E-3</v>
      </c>
      <c r="AR16" t="s">
        <v>686</v>
      </c>
    </row>
    <row r="17" spans="1:44" x14ac:dyDescent="0.2">
      <c r="A17" s="20">
        <v>1.0451388888888889E-2</v>
      </c>
      <c r="B17">
        <v>0</v>
      </c>
      <c r="C17">
        <v>1.0999999999999999E-2</v>
      </c>
      <c r="D17">
        <v>1E-3</v>
      </c>
      <c r="E17">
        <v>-6.0000000000000001E-3</v>
      </c>
      <c r="F17">
        <v>5.0000000000000001E-3</v>
      </c>
      <c r="G17">
        <v>-6.0000000000000001E-3</v>
      </c>
      <c r="H17">
        <v>-1E-3</v>
      </c>
      <c r="I17">
        <v>-7.0000000000000001E-3</v>
      </c>
      <c r="J17">
        <v>-2E-3</v>
      </c>
      <c r="K17">
        <v>-5.0000000000000001E-3</v>
      </c>
      <c r="L17">
        <v>-2E-3</v>
      </c>
      <c r="M17">
        <v>-7.0000000000000001E-3</v>
      </c>
      <c r="N17">
        <v>-6.0000000000000001E-3</v>
      </c>
      <c r="O17">
        <v>-6.0000000000000001E-3</v>
      </c>
      <c r="P17">
        <v>-6.0000000000000001E-3</v>
      </c>
      <c r="Q17">
        <v>-7.0000000000000001E-3</v>
      </c>
      <c r="R17">
        <v>-7.0000000000000001E-3</v>
      </c>
      <c r="S17">
        <v>4.0000000000000001E-3</v>
      </c>
      <c r="T17">
        <v>-5.0000000000000001E-3</v>
      </c>
      <c r="U17">
        <v>-6.0000000000000001E-3</v>
      </c>
      <c r="V17">
        <v>-6.0000000000000001E-3</v>
      </c>
      <c r="W17">
        <v>-4.0000000000000001E-3</v>
      </c>
      <c r="X17">
        <v>-5.0000000000000001E-3</v>
      </c>
      <c r="Y17">
        <v>-6.0000000000000001E-3</v>
      </c>
      <c r="Z17">
        <v>0.625</v>
      </c>
      <c r="AA17">
        <v>0.20599999999999999</v>
      </c>
      <c r="AB17">
        <v>0.13700000000000001</v>
      </c>
      <c r="AC17">
        <v>0.11700000000000001</v>
      </c>
      <c r="AD17">
        <v>0.08</v>
      </c>
      <c r="AE17">
        <v>9.2999999999999999E-2</v>
      </c>
      <c r="AF17">
        <v>2.1179999999999999</v>
      </c>
      <c r="AG17">
        <v>0.50800000000000001</v>
      </c>
      <c r="AH17">
        <v>0.21099999999999999</v>
      </c>
      <c r="AI17">
        <v>0.3</v>
      </c>
      <c r="AJ17">
        <v>0.20200000000000001</v>
      </c>
      <c r="AK17">
        <v>0.4</v>
      </c>
      <c r="AL17">
        <v>0</v>
      </c>
      <c r="AM17">
        <v>6.0000000000000001E-3</v>
      </c>
      <c r="AN17">
        <v>-2E-3</v>
      </c>
      <c r="AO17">
        <v>-1E-3</v>
      </c>
      <c r="AP17">
        <v>-2E-3</v>
      </c>
      <c r="AQ17">
        <v>-2E-3</v>
      </c>
      <c r="AR17" t="s">
        <v>686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A35-BF2C-F045-BBC0-5661C99C0186}">
  <dimension ref="A1:AR17"/>
  <sheetViews>
    <sheetView workbookViewId="0"/>
  </sheetViews>
  <sheetFormatPr baseColWidth="10" defaultRowHeight="16" x14ac:dyDescent="0.2"/>
  <cols>
    <col min="1" max="1" width="9.6640625" bestFit="1" customWidth="1"/>
    <col min="2" max="29" width="6.83203125" bestFit="1" customWidth="1"/>
    <col min="30" max="30" width="6.1640625" bestFit="1" customWidth="1"/>
    <col min="31" max="37" width="6.83203125" bestFit="1" customWidth="1"/>
    <col min="38" max="38" width="6.1640625" bestFit="1" customWidth="1"/>
    <col min="39" max="43" width="6.83203125" bestFit="1" customWidth="1"/>
    <col min="44" max="44" width="8.6640625" bestFit="1" customWidth="1"/>
  </cols>
  <sheetData>
    <row r="1" spans="1:44" x14ac:dyDescent="0.2">
      <c r="A1" t="s">
        <v>680</v>
      </c>
      <c r="B1" t="s">
        <v>193</v>
      </c>
      <c r="C1" t="s">
        <v>194</v>
      </c>
      <c r="D1" t="s">
        <v>195</v>
      </c>
      <c r="E1" t="s">
        <v>50</v>
      </c>
      <c r="F1" t="s">
        <v>51</v>
      </c>
      <c r="G1" t="s">
        <v>52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38</v>
      </c>
      <c r="U1" t="s">
        <v>39</v>
      </c>
      <c r="V1" t="s">
        <v>34</v>
      </c>
      <c r="W1" t="s">
        <v>40</v>
      </c>
      <c r="X1" t="s">
        <v>41</v>
      </c>
      <c r="Y1" t="s">
        <v>42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681</v>
      </c>
      <c r="AM1" t="s">
        <v>682</v>
      </c>
      <c r="AN1" t="s">
        <v>683</v>
      </c>
      <c r="AO1" t="s">
        <v>79</v>
      </c>
      <c r="AP1" t="s">
        <v>80</v>
      </c>
      <c r="AQ1" t="s">
        <v>81</v>
      </c>
      <c r="AR1" t="s">
        <v>684</v>
      </c>
    </row>
    <row r="2" spans="1:44" x14ac:dyDescent="0.2">
      <c r="A2" s="20">
        <v>3.4722222222222222E-5</v>
      </c>
      <c r="B2">
        <v>-1.2999999999999999E-2</v>
      </c>
      <c r="C2">
        <v>-8.9999999999999993E-3</v>
      </c>
      <c r="D2">
        <v>-1.4999999999999999E-2</v>
      </c>
      <c r="E2">
        <v>-1.4E-2</v>
      </c>
      <c r="F2">
        <v>-1.2999999999999999E-2</v>
      </c>
      <c r="G2">
        <v>-1.4999999999999999E-2</v>
      </c>
      <c r="H2">
        <v>4.0000000000000001E-3</v>
      </c>
      <c r="I2">
        <v>-7.0000000000000001E-3</v>
      </c>
      <c r="J2">
        <v>-1.4999999999999999E-2</v>
      </c>
      <c r="K2">
        <v>-1.6E-2</v>
      </c>
      <c r="L2">
        <v>-1.4E-2</v>
      </c>
      <c r="M2">
        <v>-1.4E-2</v>
      </c>
      <c r="N2">
        <v>-1.4E-2</v>
      </c>
      <c r="O2">
        <v>-1.4999999999999999E-2</v>
      </c>
      <c r="P2">
        <v>-8.0000000000000002E-3</v>
      </c>
      <c r="Q2">
        <v>-1.2999999999999999E-2</v>
      </c>
      <c r="R2">
        <v>-1.4E-2</v>
      </c>
      <c r="S2">
        <v>-1.2999999999999999E-2</v>
      </c>
      <c r="T2">
        <v>-8.9999999999999993E-3</v>
      </c>
      <c r="U2">
        <v>-1.4E-2</v>
      </c>
      <c r="V2">
        <v>-1.4E-2</v>
      </c>
      <c r="W2">
        <v>-1.2999999999999999E-2</v>
      </c>
      <c r="X2">
        <v>-1.4E-2</v>
      </c>
      <c r="Y2">
        <v>-1.4E-2</v>
      </c>
      <c r="Z2">
        <v>-1.2999999999999999E-2</v>
      </c>
      <c r="AA2">
        <v>-1.4E-2</v>
      </c>
      <c r="AB2">
        <v>-1.4E-2</v>
      </c>
      <c r="AC2">
        <v>-1.4999999999999999E-2</v>
      </c>
      <c r="AD2">
        <v>0.05</v>
      </c>
      <c r="AE2">
        <v>-1.4999999999999999E-2</v>
      </c>
      <c r="AF2">
        <v>-1.2E-2</v>
      </c>
      <c r="AG2">
        <v>-1.2999999999999999E-2</v>
      </c>
      <c r="AH2">
        <v>-1.2999999999999999E-2</v>
      </c>
      <c r="AI2">
        <v>-1.4999999999999999E-2</v>
      </c>
      <c r="AJ2">
        <v>-1.4E-2</v>
      </c>
      <c r="AK2">
        <v>-1.4E-2</v>
      </c>
      <c r="AL2">
        <v>6.5000000000000002E-2</v>
      </c>
      <c r="AM2">
        <v>-1.4E-2</v>
      </c>
      <c r="AN2">
        <v>-1.4999999999999999E-2</v>
      </c>
      <c r="AO2">
        <v>-5.0000000000000001E-3</v>
      </c>
      <c r="AP2">
        <v>-1.4999999999999999E-2</v>
      </c>
      <c r="AQ2">
        <v>-1.6E-2</v>
      </c>
      <c r="AR2" t="s">
        <v>685</v>
      </c>
    </row>
    <row r="3" spans="1:44" x14ac:dyDescent="0.2">
      <c r="A3" s="20">
        <v>7.291666666666667E-4</v>
      </c>
      <c r="B3">
        <v>-1.4999999999999999E-2</v>
      </c>
      <c r="C3">
        <v>-1.4999999999999999E-2</v>
      </c>
      <c r="D3">
        <v>-1.6E-2</v>
      </c>
      <c r="E3">
        <v>-1.6E-2</v>
      </c>
      <c r="F3">
        <v>-7.0000000000000001E-3</v>
      </c>
      <c r="G3">
        <v>-1.7000000000000001E-2</v>
      </c>
      <c r="H3">
        <v>2E-3</v>
      </c>
      <c r="I3">
        <v>-1.4E-2</v>
      </c>
      <c r="J3">
        <v>-1.6E-2</v>
      </c>
      <c r="K3">
        <v>-1.7000000000000001E-2</v>
      </c>
      <c r="L3">
        <v>-1.4999999999999999E-2</v>
      </c>
      <c r="M3">
        <v>-1.6E-2</v>
      </c>
      <c r="N3">
        <v>-1.0999999999999999E-2</v>
      </c>
      <c r="O3">
        <v>-1.6E-2</v>
      </c>
      <c r="P3">
        <v>2.4E-2</v>
      </c>
      <c r="Q3">
        <v>-1.4E-2</v>
      </c>
      <c r="R3">
        <v>-1.4999999999999999E-2</v>
      </c>
      <c r="S3">
        <v>-1.2999999999999999E-2</v>
      </c>
      <c r="T3">
        <v>-0.01</v>
      </c>
      <c r="U3">
        <v>-1.4E-2</v>
      </c>
      <c r="V3">
        <v>-1.6E-2</v>
      </c>
      <c r="W3">
        <v>-1.4E-2</v>
      </c>
      <c r="X3">
        <v>-1.4999999999999999E-2</v>
      </c>
      <c r="Y3">
        <v>-1.4E-2</v>
      </c>
      <c r="Z3">
        <v>-1.4E-2</v>
      </c>
      <c r="AA3">
        <v>-1.6E-2</v>
      </c>
      <c r="AB3">
        <v>-1.4999999999999999E-2</v>
      </c>
      <c r="AC3">
        <v>-1.6E-2</v>
      </c>
      <c r="AD3">
        <v>0.05</v>
      </c>
      <c r="AE3">
        <v>-1.6E-2</v>
      </c>
      <c r="AF3">
        <v>-1.2999999999999999E-2</v>
      </c>
      <c r="AG3">
        <v>-1.4999999999999999E-2</v>
      </c>
      <c r="AH3">
        <v>-0.01</v>
      </c>
      <c r="AI3">
        <v>-1.6E-2</v>
      </c>
      <c r="AJ3">
        <v>-1.4E-2</v>
      </c>
      <c r="AK3">
        <v>-1.4E-2</v>
      </c>
      <c r="AL3">
        <v>6.9000000000000006E-2</v>
      </c>
      <c r="AM3">
        <v>-1.4999999999999999E-2</v>
      </c>
      <c r="AN3">
        <v>-1.6E-2</v>
      </c>
      <c r="AO3">
        <v>-6.0000000000000001E-3</v>
      </c>
      <c r="AP3">
        <v>-1.6E-2</v>
      </c>
      <c r="AQ3">
        <v>-1.7000000000000001E-2</v>
      </c>
      <c r="AR3" t="s">
        <v>685</v>
      </c>
    </row>
    <row r="4" spans="1:44" x14ac:dyDescent="0.2">
      <c r="A4" s="20">
        <v>1.4236111111111112E-3</v>
      </c>
      <c r="B4">
        <v>-1.4E-2</v>
      </c>
      <c r="C4">
        <v>-1.4E-2</v>
      </c>
      <c r="D4">
        <v>-1.4999999999999999E-2</v>
      </c>
      <c r="E4">
        <v>-1.4999999999999999E-2</v>
      </c>
      <c r="F4">
        <v>-8.9999999999999993E-3</v>
      </c>
      <c r="G4">
        <v>-1.4999999999999999E-2</v>
      </c>
      <c r="H4">
        <v>8.9999999999999993E-3</v>
      </c>
      <c r="I4">
        <v>-1.2E-2</v>
      </c>
      <c r="J4">
        <v>-1.4999999999999999E-2</v>
      </c>
      <c r="K4">
        <v>-1.6E-2</v>
      </c>
      <c r="L4">
        <v>-1.4E-2</v>
      </c>
      <c r="M4">
        <v>-1.4999999999999999E-2</v>
      </c>
      <c r="N4">
        <v>-0.01</v>
      </c>
      <c r="O4">
        <v>-1.4999999999999999E-2</v>
      </c>
      <c r="P4">
        <v>2.9000000000000001E-2</v>
      </c>
      <c r="Q4">
        <v>-1.2999999999999999E-2</v>
      </c>
      <c r="R4">
        <v>-8.0000000000000002E-3</v>
      </c>
      <c r="S4">
        <v>-1.2999999999999999E-2</v>
      </c>
      <c r="T4">
        <v>-8.9999999999999993E-3</v>
      </c>
      <c r="U4">
        <v>-1.2999999999999999E-2</v>
      </c>
      <c r="V4">
        <v>-1.4999999999999999E-2</v>
      </c>
      <c r="W4">
        <v>-1.2999999999999999E-2</v>
      </c>
      <c r="X4">
        <v>-1.4E-2</v>
      </c>
      <c r="Y4">
        <v>-7.0000000000000001E-3</v>
      </c>
      <c r="Z4">
        <v>-1.2999999999999999E-2</v>
      </c>
      <c r="AA4">
        <v>-1.4E-2</v>
      </c>
      <c r="AB4">
        <v>-1.4E-2</v>
      </c>
      <c r="AC4">
        <v>-1.4999999999999999E-2</v>
      </c>
      <c r="AD4">
        <v>5.1999999999999998E-2</v>
      </c>
      <c r="AE4">
        <v>-1.4E-2</v>
      </c>
      <c r="AF4">
        <v>-1.0999999999999999E-2</v>
      </c>
      <c r="AG4">
        <v>-6.0000000000000001E-3</v>
      </c>
      <c r="AH4">
        <v>-8.9999999999999993E-3</v>
      </c>
      <c r="AI4">
        <v>-1.4999999999999999E-2</v>
      </c>
      <c r="AJ4">
        <v>-1.2E-2</v>
      </c>
      <c r="AK4">
        <v>-1.2999999999999999E-2</v>
      </c>
      <c r="AL4">
        <v>6.4000000000000001E-2</v>
      </c>
      <c r="AM4">
        <v>-1.4E-2</v>
      </c>
      <c r="AN4">
        <v>-1.4E-2</v>
      </c>
      <c r="AO4">
        <v>-5.0000000000000001E-3</v>
      </c>
      <c r="AP4">
        <v>-1.4999999999999999E-2</v>
      </c>
      <c r="AQ4">
        <v>-1.4999999999999999E-2</v>
      </c>
      <c r="AR4" t="s">
        <v>685</v>
      </c>
    </row>
    <row r="5" spans="1:44" x14ac:dyDescent="0.2">
      <c r="A5" s="20">
        <v>2.1180555555555558E-3</v>
      </c>
      <c r="B5">
        <v>1E-3</v>
      </c>
      <c r="C5">
        <v>-1.4E-2</v>
      </c>
      <c r="D5">
        <v>-1.4999999999999999E-2</v>
      </c>
      <c r="E5">
        <v>-0.01</v>
      </c>
      <c r="F5">
        <v>-0.01</v>
      </c>
      <c r="G5">
        <v>-1.2999999999999999E-2</v>
      </c>
      <c r="H5">
        <v>2E-3</v>
      </c>
      <c r="I5">
        <v>-8.0000000000000002E-3</v>
      </c>
      <c r="J5">
        <v>-1.4999999999999999E-2</v>
      </c>
      <c r="K5">
        <v>-1.6E-2</v>
      </c>
      <c r="L5">
        <v>-1.4E-2</v>
      </c>
      <c r="M5">
        <v>-1.4999999999999999E-2</v>
      </c>
      <c r="N5">
        <v>-0.01</v>
      </c>
      <c r="O5">
        <v>-1.4999999999999999E-2</v>
      </c>
      <c r="P5">
        <v>3.3000000000000002E-2</v>
      </c>
      <c r="Q5">
        <v>-1.2999999999999999E-2</v>
      </c>
      <c r="R5">
        <v>1E-3</v>
      </c>
      <c r="S5">
        <v>-1.2999999999999999E-2</v>
      </c>
      <c r="T5">
        <v>-0.01</v>
      </c>
      <c r="U5">
        <v>-1.2999999999999999E-2</v>
      </c>
      <c r="V5">
        <v>-1.4999999999999999E-2</v>
      </c>
      <c r="W5">
        <v>-1.2999999999999999E-2</v>
      </c>
      <c r="X5">
        <v>-1.4E-2</v>
      </c>
      <c r="Y5">
        <v>-2E-3</v>
      </c>
      <c r="Z5">
        <v>-1.4E-2</v>
      </c>
      <c r="AA5">
        <v>-1.4E-2</v>
      </c>
      <c r="AB5">
        <v>-1.4E-2</v>
      </c>
      <c r="AC5">
        <v>-1.4999999999999999E-2</v>
      </c>
      <c r="AD5">
        <v>5.8000000000000003E-2</v>
      </c>
      <c r="AE5">
        <v>-1.4E-2</v>
      </c>
      <c r="AF5">
        <v>-0.01</v>
      </c>
      <c r="AG5">
        <v>-2E-3</v>
      </c>
      <c r="AH5">
        <v>-0.01</v>
      </c>
      <c r="AI5">
        <v>-1.4E-2</v>
      </c>
      <c r="AJ5">
        <v>-1.0999999999999999E-2</v>
      </c>
      <c r="AK5">
        <v>-1.2E-2</v>
      </c>
      <c r="AL5">
        <v>6.3E-2</v>
      </c>
      <c r="AM5">
        <v>-1.4E-2</v>
      </c>
      <c r="AN5">
        <v>-1.4999999999999999E-2</v>
      </c>
      <c r="AO5">
        <v>-5.0000000000000001E-3</v>
      </c>
      <c r="AP5">
        <v>-1.4999999999999999E-2</v>
      </c>
      <c r="AQ5">
        <v>-1.4999999999999999E-2</v>
      </c>
      <c r="AR5" t="s">
        <v>685</v>
      </c>
    </row>
    <row r="6" spans="1:44" x14ac:dyDescent="0.2">
      <c r="A6" s="20">
        <v>2.8124999999999999E-3</v>
      </c>
      <c r="B6">
        <v>0.01</v>
      </c>
      <c r="C6">
        <v>-1.9E-2</v>
      </c>
      <c r="D6">
        <v>-0.02</v>
      </c>
      <c r="E6">
        <v>-0.01</v>
      </c>
      <c r="F6">
        <v>-1.2E-2</v>
      </c>
      <c r="G6">
        <v>-1.2999999999999999E-2</v>
      </c>
      <c r="H6">
        <v>-3.0000000000000001E-3</v>
      </c>
      <c r="I6">
        <v>-0.01</v>
      </c>
      <c r="J6">
        <v>-1.4999999999999999E-2</v>
      </c>
      <c r="K6">
        <v>-2.1999999999999999E-2</v>
      </c>
      <c r="L6">
        <v>-1.9E-2</v>
      </c>
      <c r="M6">
        <v>-0.02</v>
      </c>
      <c r="N6">
        <v>-1.4E-2</v>
      </c>
      <c r="O6">
        <v>-0.02</v>
      </c>
      <c r="P6">
        <v>3.7999999999999999E-2</v>
      </c>
      <c r="Q6">
        <v>-1.7999999999999999E-2</v>
      </c>
      <c r="R6">
        <v>-1E-3</v>
      </c>
      <c r="S6">
        <v>-1.7999999999999999E-2</v>
      </c>
      <c r="T6">
        <v>-1.4999999999999999E-2</v>
      </c>
      <c r="U6">
        <v>-1.7999999999999999E-2</v>
      </c>
      <c r="V6">
        <v>-0.02</v>
      </c>
      <c r="W6">
        <v>-1.9E-2</v>
      </c>
      <c r="X6">
        <v>-1.9E-2</v>
      </c>
      <c r="Y6">
        <v>-5.0000000000000001E-3</v>
      </c>
      <c r="Z6">
        <v>-1.9E-2</v>
      </c>
      <c r="AA6">
        <v>-0.02</v>
      </c>
      <c r="AB6">
        <v>-1.9E-2</v>
      </c>
      <c r="AC6">
        <v>-1.9E-2</v>
      </c>
      <c r="AD6">
        <v>5.8999999999999997E-2</v>
      </c>
      <c r="AE6">
        <v>-0.02</v>
      </c>
      <c r="AF6">
        <v>-1.4999999999999999E-2</v>
      </c>
      <c r="AG6">
        <v>4.0000000000000001E-3</v>
      </c>
      <c r="AH6">
        <v>-1.6E-2</v>
      </c>
      <c r="AI6">
        <v>-1.9E-2</v>
      </c>
      <c r="AJ6">
        <v>-1.4999999999999999E-2</v>
      </c>
      <c r="AK6">
        <v>-1.6E-2</v>
      </c>
      <c r="AL6">
        <v>8.8999999999999996E-2</v>
      </c>
      <c r="AM6">
        <v>-1.9E-2</v>
      </c>
      <c r="AN6">
        <v>-0.02</v>
      </c>
      <c r="AO6">
        <v>-0.01</v>
      </c>
      <c r="AP6">
        <v>-0.02</v>
      </c>
      <c r="AQ6">
        <v>-2.1000000000000001E-2</v>
      </c>
      <c r="AR6" t="s">
        <v>685</v>
      </c>
    </row>
    <row r="7" spans="1:44" x14ac:dyDescent="0.2">
      <c r="A7" s="20">
        <v>3.5069444444444445E-3</v>
      </c>
      <c r="B7">
        <v>1.4999999999999999E-2</v>
      </c>
      <c r="C7">
        <v>-1.4E-2</v>
      </c>
      <c r="D7">
        <v>-1.2999999999999999E-2</v>
      </c>
      <c r="E7">
        <v>-5.0000000000000001E-3</v>
      </c>
      <c r="F7">
        <v>-4.0000000000000001E-3</v>
      </c>
      <c r="G7">
        <v>-7.0000000000000001E-3</v>
      </c>
      <c r="H7">
        <v>1.4E-2</v>
      </c>
      <c r="I7">
        <v>-3.0000000000000001E-3</v>
      </c>
      <c r="J7">
        <v>-1.2999999999999999E-2</v>
      </c>
      <c r="K7">
        <v>-1.6E-2</v>
      </c>
      <c r="L7">
        <v>-1.2999999999999999E-2</v>
      </c>
      <c r="M7">
        <v>-1.4999999999999999E-2</v>
      </c>
      <c r="N7">
        <v>-0.01</v>
      </c>
      <c r="O7">
        <v>-1.4999999999999999E-2</v>
      </c>
      <c r="P7">
        <v>2.7E-2</v>
      </c>
      <c r="Q7">
        <v>-1.4E-2</v>
      </c>
      <c r="R7">
        <v>7.0000000000000001E-3</v>
      </c>
      <c r="S7">
        <v>-1.2E-2</v>
      </c>
      <c r="T7">
        <v>-1.0999999999999999E-2</v>
      </c>
      <c r="U7">
        <v>-1.2999999999999999E-2</v>
      </c>
      <c r="V7">
        <v>-1.4999999999999999E-2</v>
      </c>
      <c r="W7">
        <v>-1.4E-2</v>
      </c>
      <c r="X7">
        <v>-1.4999999999999999E-2</v>
      </c>
      <c r="Y7">
        <v>-1E-3</v>
      </c>
      <c r="Z7">
        <v>-1.4E-2</v>
      </c>
      <c r="AA7">
        <v>-1.4999999999999999E-2</v>
      </c>
      <c r="AB7">
        <v>-1.4E-2</v>
      </c>
      <c r="AC7">
        <v>-1.2999999999999999E-2</v>
      </c>
      <c r="AD7">
        <v>6.8000000000000005E-2</v>
      </c>
      <c r="AE7">
        <v>-1.4E-2</v>
      </c>
      <c r="AF7">
        <v>-8.9999999999999993E-3</v>
      </c>
      <c r="AG7">
        <v>8.9999999999999993E-3</v>
      </c>
      <c r="AH7">
        <v>-1.2E-2</v>
      </c>
      <c r="AI7">
        <v>-1.4E-2</v>
      </c>
      <c r="AJ7">
        <v>-6.0000000000000001E-3</v>
      </c>
      <c r="AK7">
        <v>-0.01</v>
      </c>
      <c r="AL7">
        <v>6.4000000000000001E-2</v>
      </c>
      <c r="AM7">
        <v>-1.4E-2</v>
      </c>
      <c r="AN7">
        <v>-1.4999999999999999E-2</v>
      </c>
      <c r="AO7">
        <v>-5.0000000000000001E-3</v>
      </c>
      <c r="AP7">
        <v>-1.4999999999999999E-2</v>
      </c>
      <c r="AQ7">
        <v>-1.4999999999999999E-2</v>
      </c>
      <c r="AR7" t="s">
        <v>685</v>
      </c>
    </row>
    <row r="8" spans="1:44" x14ac:dyDescent="0.2">
      <c r="A8" s="20">
        <v>4.2013888888888891E-3</v>
      </c>
      <c r="B8">
        <v>0.01</v>
      </c>
      <c r="C8">
        <v>-1.4E-2</v>
      </c>
      <c r="D8">
        <v>-1.2E-2</v>
      </c>
      <c r="E8">
        <v>-5.0000000000000001E-3</v>
      </c>
      <c r="F8">
        <v>3.0000000000000001E-3</v>
      </c>
      <c r="G8">
        <v>-6.0000000000000001E-3</v>
      </c>
      <c r="H8">
        <v>6.0000000000000001E-3</v>
      </c>
      <c r="I8">
        <v>-4.0000000000000001E-3</v>
      </c>
      <c r="J8">
        <v>-8.9999999999999993E-3</v>
      </c>
      <c r="K8">
        <v>-1.2999999999999999E-2</v>
      </c>
      <c r="L8">
        <v>-1.2999999999999999E-2</v>
      </c>
      <c r="M8">
        <v>-1.4999999999999999E-2</v>
      </c>
      <c r="N8">
        <v>-1.4E-2</v>
      </c>
      <c r="O8">
        <v>-1.4999999999999999E-2</v>
      </c>
      <c r="P8">
        <v>2.1999999999999999E-2</v>
      </c>
      <c r="Q8">
        <v>-1.2999999999999999E-2</v>
      </c>
      <c r="R8">
        <v>6.0000000000000001E-3</v>
      </c>
      <c r="S8">
        <v>-1.2E-2</v>
      </c>
      <c r="T8">
        <v>-1.0999999999999999E-2</v>
      </c>
      <c r="U8">
        <v>-1.2999999999999999E-2</v>
      </c>
      <c r="V8">
        <v>-1.4999999999999999E-2</v>
      </c>
      <c r="W8">
        <v>-1.2999999999999999E-2</v>
      </c>
      <c r="X8">
        <v>-1.4999999999999999E-2</v>
      </c>
      <c r="Y8">
        <v>-1E-3</v>
      </c>
      <c r="Z8">
        <v>-1.4E-2</v>
      </c>
      <c r="AA8">
        <v>-1.4E-2</v>
      </c>
      <c r="AB8">
        <v>-1.4E-2</v>
      </c>
      <c r="AC8">
        <v>-1.0999999999999999E-2</v>
      </c>
      <c r="AD8">
        <v>7.0999999999999994E-2</v>
      </c>
      <c r="AE8">
        <v>-1.4E-2</v>
      </c>
      <c r="AF8">
        <v>-8.0000000000000002E-3</v>
      </c>
      <c r="AG8">
        <v>1.7000000000000001E-2</v>
      </c>
      <c r="AH8">
        <v>-1.2E-2</v>
      </c>
      <c r="AI8">
        <v>-1.4E-2</v>
      </c>
      <c r="AJ8">
        <v>-2E-3</v>
      </c>
      <c r="AK8">
        <v>-8.9999999999999993E-3</v>
      </c>
      <c r="AL8">
        <v>6.3E-2</v>
      </c>
      <c r="AM8">
        <v>-1.4E-2</v>
      </c>
      <c r="AN8">
        <v>-1.4999999999999999E-2</v>
      </c>
      <c r="AO8">
        <v>-5.0000000000000001E-3</v>
      </c>
      <c r="AP8">
        <v>-1.4999999999999999E-2</v>
      </c>
      <c r="AQ8">
        <v>-1.4999999999999999E-2</v>
      </c>
      <c r="AR8" t="s">
        <v>685</v>
      </c>
    </row>
    <row r="9" spans="1:44" x14ac:dyDescent="0.2">
      <c r="A9" s="20">
        <v>4.8958333333333336E-3</v>
      </c>
      <c r="B9">
        <v>1.0999999999999999E-2</v>
      </c>
      <c r="C9">
        <v>-0.01</v>
      </c>
      <c r="D9">
        <v>-8.0000000000000002E-3</v>
      </c>
      <c r="E9">
        <v>-2E-3</v>
      </c>
      <c r="F9">
        <v>8.9999999999999993E-3</v>
      </c>
      <c r="G9">
        <v>3.0000000000000001E-3</v>
      </c>
      <c r="H9">
        <v>7.0000000000000001E-3</v>
      </c>
      <c r="I9">
        <v>-3.0000000000000001E-3</v>
      </c>
      <c r="J9">
        <v>-6.0000000000000001E-3</v>
      </c>
      <c r="K9">
        <v>-8.9999999999999993E-3</v>
      </c>
      <c r="L9">
        <v>-0.01</v>
      </c>
      <c r="M9">
        <v>-1.0999999999999999E-2</v>
      </c>
      <c r="N9">
        <v>-1.0999999999999999E-2</v>
      </c>
      <c r="O9">
        <v>-1.2E-2</v>
      </c>
      <c r="P9">
        <v>2.1000000000000001E-2</v>
      </c>
      <c r="Q9">
        <v>-0.01</v>
      </c>
      <c r="R9">
        <v>8.9999999999999993E-3</v>
      </c>
      <c r="S9">
        <v>-0.01</v>
      </c>
      <c r="T9">
        <v>-6.0000000000000001E-3</v>
      </c>
      <c r="U9">
        <v>-8.9999999999999993E-3</v>
      </c>
      <c r="V9">
        <v>-1.2E-2</v>
      </c>
      <c r="W9">
        <v>-0.01</v>
      </c>
      <c r="X9">
        <v>-1.0999999999999999E-2</v>
      </c>
      <c r="Y9">
        <v>1E-3</v>
      </c>
      <c r="Z9">
        <v>-1.0999999999999999E-2</v>
      </c>
      <c r="AA9">
        <v>-8.0000000000000002E-3</v>
      </c>
      <c r="AB9">
        <v>-8.9999999999999993E-3</v>
      </c>
      <c r="AC9">
        <v>-6.0000000000000001E-3</v>
      </c>
      <c r="AD9">
        <v>7.5999999999999998E-2</v>
      </c>
      <c r="AE9">
        <v>-0.01</v>
      </c>
      <c r="AF9">
        <v>-4.0000000000000001E-3</v>
      </c>
      <c r="AG9">
        <v>1.4E-2</v>
      </c>
      <c r="AH9">
        <v>-7.0000000000000001E-3</v>
      </c>
      <c r="AI9">
        <v>-0.01</v>
      </c>
      <c r="AJ9">
        <v>4.0000000000000001E-3</v>
      </c>
      <c r="AK9">
        <v>-5.0000000000000001E-3</v>
      </c>
      <c r="AL9">
        <v>4.7E-2</v>
      </c>
      <c r="AM9">
        <v>-0.01</v>
      </c>
      <c r="AN9">
        <v>-1.0999999999999999E-2</v>
      </c>
      <c r="AO9">
        <v>-2E-3</v>
      </c>
      <c r="AP9">
        <v>-1.0999999999999999E-2</v>
      </c>
      <c r="AQ9">
        <v>-1.2E-2</v>
      </c>
      <c r="AR9" t="s">
        <v>685</v>
      </c>
    </row>
    <row r="10" spans="1:44" x14ac:dyDescent="0.2">
      <c r="A10" s="20">
        <v>5.5902777777777773E-3</v>
      </c>
      <c r="B10">
        <v>1.2E-2</v>
      </c>
      <c r="C10">
        <v>-1.0999999999999999E-2</v>
      </c>
      <c r="D10">
        <v>-7.0000000000000001E-3</v>
      </c>
      <c r="E10">
        <v>-2E-3</v>
      </c>
      <c r="F10">
        <v>0.01</v>
      </c>
      <c r="G10">
        <v>7.0000000000000001E-3</v>
      </c>
      <c r="H10">
        <v>5.0000000000000001E-3</v>
      </c>
      <c r="I10">
        <v>-2E-3</v>
      </c>
      <c r="J10">
        <v>-6.0000000000000001E-3</v>
      </c>
      <c r="K10">
        <v>-8.0000000000000002E-3</v>
      </c>
      <c r="L10">
        <v>-0.01</v>
      </c>
      <c r="M10">
        <v>-1.2E-2</v>
      </c>
      <c r="N10">
        <v>-1.0999999999999999E-2</v>
      </c>
      <c r="O10">
        <v>-1.2E-2</v>
      </c>
      <c r="P10">
        <v>2.1999999999999999E-2</v>
      </c>
      <c r="Q10">
        <v>-0.01</v>
      </c>
      <c r="R10">
        <v>8.0000000000000002E-3</v>
      </c>
      <c r="S10">
        <v>-0.01</v>
      </c>
      <c r="T10">
        <v>-6.0000000000000001E-3</v>
      </c>
      <c r="U10">
        <v>-8.9999999999999993E-3</v>
      </c>
      <c r="V10">
        <v>-1.2E-2</v>
      </c>
      <c r="W10">
        <v>-1.0999999999999999E-2</v>
      </c>
      <c r="X10">
        <v>-1.2E-2</v>
      </c>
      <c r="Y10">
        <v>0</v>
      </c>
      <c r="Z10">
        <v>-1.0999999999999999E-2</v>
      </c>
      <c r="AA10">
        <v>-6.0000000000000001E-3</v>
      </c>
      <c r="AB10">
        <v>-8.0000000000000002E-3</v>
      </c>
      <c r="AC10">
        <v>-8.0000000000000002E-3</v>
      </c>
      <c r="AD10">
        <v>0.08</v>
      </c>
      <c r="AE10">
        <v>-0.01</v>
      </c>
      <c r="AF10">
        <v>-3.0000000000000001E-3</v>
      </c>
      <c r="AG10">
        <v>2.1000000000000001E-2</v>
      </c>
      <c r="AH10">
        <v>-7.0000000000000001E-3</v>
      </c>
      <c r="AI10">
        <v>-0.01</v>
      </c>
      <c r="AJ10">
        <v>5.0000000000000001E-3</v>
      </c>
      <c r="AK10">
        <v>-4.0000000000000001E-3</v>
      </c>
      <c r="AL10">
        <v>4.9000000000000002E-2</v>
      </c>
      <c r="AM10">
        <v>-1.0999999999999999E-2</v>
      </c>
      <c r="AN10">
        <v>-1.2E-2</v>
      </c>
      <c r="AO10">
        <v>-2E-3</v>
      </c>
      <c r="AP10">
        <v>-1.2E-2</v>
      </c>
      <c r="AQ10">
        <v>-1.2E-2</v>
      </c>
      <c r="AR10" t="s">
        <v>685</v>
      </c>
    </row>
    <row r="11" spans="1:44" x14ac:dyDescent="0.2">
      <c r="A11" s="20">
        <v>6.2847222222222219E-3</v>
      </c>
      <c r="B11">
        <v>0.01</v>
      </c>
      <c r="C11">
        <v>-1.4E-2</v>
      </c>
      <c r="D11">
        <v>-8.9999999999999993E-3</v>
      </c>
      <c r="E11">
        <v>-3.0000000000000001E-3</v>
      </c>
      <c r="F11">
        <v>8.0000000000000002E-3</v>
      </c>
      <c r="G11">
        <v>6.0000000000000001E-3</v>
      </c>
      <c r="H11">
        <v>4.0000000000000001E-3</v>
      </c>
      <c r="I11">
        <v>-5.0000000000000001E-3</v>
      </c>
      <c r="J11">
        <v>-7.0000000000000001E-3</v>
      </c>
      <c r="K11">
        <v>-1.0999999999999999E-2</v>
      </c>
      <c r="L11">
        <v>-1.2E-2</v>
      </c>
      <c r="M11">
        <v>-1.4E-2</v>
      </c>
      <c r="N11">
        <v>-0.01</v>
      </c>
      <c r="O11">
        <v>-1.4999999999999999E-2</v>
      </c>
      <c r="P11">
        <v>1.9E-2</v>
      </c>
      <c r="Q11">
        <v>-1.2999999999999999E-2</v>
      </c>
      <c r="R11">
        <v>5.0000000000000001E-3</v>
      </c>
      <c r="S11">
        <v>-1.2E-2</v>
      </c>
      <c r="T11">
        <v>-8.0000000000000002E-3</v>
      </c>
      <c r="U11">
        <v>-1.0999999999999999E-2</v>
      </c>
      <c r="V11">
        <v>-1.4999999999999999E-2</v>
      </c>
      <c r="W11">
        <v>-1.2999999999999999E-2</v>
      </c>
      <c r="X11">
        <v>-1.4E-2</v>
      </c>
      <c r="Y11">
        <v>-4.0000000000000001E-3</v>
      </c>
      <c r="Z11">
        <v>-1.4E-2</v>
      </c>
      <c r="AA11">
        <v>-6.0000000000000001E-3</v>
      </c>
      <c r="AB11">
        <v>-8.0000000000000002E-3</v>
      </c>
      <c r="AC11">
        <v>-0.01</v>
      </c>
      <c r="AD11">
        <v>7.8E-2</v>
      </c>
      <c r="AE11">
        <v>-1.2E-2</v>
      </c>
      <c r="AF11">
        <v>-5.0000000000000001E-3</v>
      </c>
      <c r="AG11">
        <v>1.2999999999999999E-2</v>
      </c>
      <c r="AH11">
        <v>-8.9999999999999993E-3</v>
      </c>
      <c r="AI11">
        <v>-1.2999999999999999E-2</v>
      </c>
      <c r="AJ11">
        <v>3.0000000000000001E-3</v>
      </c>
      <c r="AK11">
        <v>-5.0000000000000001E-3</v>
      </c>
      <c r="AL11">
        <v>6.0999999999999999E-2</v>
      </c>
      <c r="AM11">
        <v>-1.2999999999999999E-2</v>
      </c>
      <c r="AN11">
        <v>-1.4E-2</v>
      </c>
      <c r="AO11">
        <v>-5.0000000000000001E-3</v>
      </c>
      <c r="AP11">
        <v>-1.4E-2</v>
      </c>
      <c r="AQ11">
        <v>-1.4999999999999999E-2</v>
      </c>
      <c r="AR11" t="s">
        <v>685</v>
      </c>
    </row>
    <row r="12" spans="1:44" x14ac:dyDescent="0.2">
      <c r="A12" s="20">
        <v>6.9791666666666665E-3</v>
      </c>
      <c r="B12">
        <v>8.0000000000000002E-3</v>
      </c>
      <c r="C12">
        <v>-1.4999999999999999E-2</v>
      </c>
      <c r="D12">
        <v>-8.9999999999999993E-3</v>
      </c>
      <c r="E12">
        <v>-3.0000000000000001E-3</v>
      </c>
      <c r="F12">
        <v>4.0000000000000001E-3</v>
      </c>
      <c r="G12">
        <v>6.0000000000000001E-3</v>
      </c>
      <c r="H12">
        <v>0.01</v>
      </c>
      <c r="I12">
        <v>2E-3</v>
      </c>
      <c r="J12">
        <v>-6.0000000000000001E-3</v>
      </c>
      <c r="K12">
        <v>-1.2E-2</v>
      </c>
      <c r="L12">
        <v>-1.2999999999999999E-2</v>
      </c>
      <c r="M12">
        <v>-1.2999999999999999E-2</v>
      </c>
      <c r="N12">
        <v>-8.9999999999999993E-3</v>
      </c>
      <c r="O12">
        <v>-1.6E-2</v>
      </c>
      <c r="P12">
        <v>1.4999999999999999E-2</v>
      </c>
      <c r="Q12">
        <v>-1.4E-2</v>
      </c>
      <c r="R12">
        <v>4.0000000000000001E-3</v>
      </c>
      <c r="S12">
        <v>-1.2999999999999999E-2</v>
      </c>
      <c r="T12">
        <v>-8.0000000000000002E-3</v>
      </c>
      <c r="U12">
        <v>-1.2E-2</v>
      </c>
      <c r="V12">
        <v>-1.4999999999999999E-2</v>
      </c>
      <c r="W12">
        <v>-1.4E-2</v>
      </c>
      <c r="X12">
        <v>-1.4999999999999999E-2</v>
      </c>
      <c r="Y12">
        <v>-5.0000000000000001E-3</v>
      </c>
      <c r="Z12">
        <v>-1.4E-2</v>
      </c>
      <c r="AA12">
        <v>-4.0000000000000001E-3</v>
      </c>
      <c r="AB12">
        <v>-8.0000000000000002E-3</v>
      </c>
      <c r="AC12">
        <v>-8.9999999999999993E-3</v>
      </c>
      <c r="AD12">
        <v>0.08</v>
      </c>
      <c r="AE12">
        <v>-1.2999999999999999E-2</v>
      </c>
      <c r="AF12">
        <v>-5.0000000000000001E-3</v>
      </c>
      <c r="AG12">
        <v>0.02</v>
      </c>
      <c r="AH12">
        <v>-1.0999999999999999E-2</v>
      </c>
      <c r="AI12">
        <v>-1.4E-2</v>
      </c>
      <c r="AJ12">
        <v>3.0000000000000001E-3</v>
      </c>
      <c r="AK12">
        <v>-5.0000000000000001E-3</v>
      </c>
      <c r="AL12">
        <v>6.6000000000000003E-2</v>
      </c>
      <c r="AM12">
        <v>-1.4E-2</v>
      </c>
      <c r="AN12">
        <v>-1.4999999999999999E-2</v>
      </c>
      <c r="AO12">
        <v>-6.0000000000000001E-3</v>
      </c>
      <c r="AP12">
        <v>-1.4999999999999999E-2</v>
      </c>
      <c r="AQ12">
        <v>-1.4999999999999999E-2</v>
      </c>
      <c r="AR12" t="s">
        <v>685</v>
      </c>
    </row>
    <row r="13" spans="1:44" x14ac:dyDescent="0.2">
      <c r="A13" s="20">
        <v>7.6736111111111111E-3</v>
      </c>
      <c r="B13">
        <v>1E-3</v>
      </c>
      <c r="C13">
        <v>-1.7999999999999999E-2</v>
      </c>
      <c r="D13">
        <v>-1.2E-2</v>
      </c>
      <c r="E13">
        <v>-8.0000000000000002E-3</v>
      </c>
      <c r="F13">
        <v>-0.01</v>
      </c>
      <c r="G13">
        <v>5.0000000000000001E-3</v>
      </c>
      <c r="H13">
        <v>1.2999999999999999E-2</v>
      </c>
      <c r="I13">
        <v>-7.0000000000000001E-3</v>
      </c>
      <c r="J13">
        <v>-6.0000000000000001E-3</v>
      </c>
      <c r="K13">
        <v>-1.4999999999999999E-2</v>
      </c>
      <c r="L13">
        <v>-1.4999999999999999E-2</v>
      </c>
      <c r="M13">
        <v>-1.6E-2</v>
      </c>
      <c r="N13">
        <v>-0.01</v>
      </c>
      <c r="O13">
        <v>-1.9E-2</v>
      </c>
      <c r="P13">
        <v>1.2E-2</v>
      </c>
      <c r="Q13">
        <v>-1.7000000000000001E-2</v>
      </c>
      <c r="R13">
        <v>4.0000000000000001E-3</v>
      </c>
      <c r="S13">
        <v>-0.02</v>
      </c>
      <c r="T13">
        <v>-0.01</v>
      </c>
      <c r="U13">
        <v>-1.4E-2</v>
      </c>
      <c r="V13">
        <v>-1.9E-2</v>
      </c>
      <c r="W13">
        <v>-1.7000000000000001E-2</v>
      </c>
      <c r="X13">
        <v>-1.7999999999999999E-2</v>
      </c>
      <c r="Y13">
        <v>-8.0000000000000002E-3</v>
      </c>
      <c r="Z13">
        <v>-1.7000000000000001E-2</v>
      </c>
      <c r="AA13">
        <v>-4.0000000000000001E-3</v>
      </c>
      <c r="AB13">
        <v>-8.9999999999999993E-3</v>
      </c>
      <c r="AC13">
        <v>-1.2999999999999999E-2</v>
      </c>
      <c r="AD13">
        <v>5.8000000000000003E-2</v>
      </c>
      <c r="AE13">
        <v>-1.4999999999999999E-2</v>
      </c>
      <c r="AF13">
        <v>-7.0000000000000001E-3</v>
      </c>
      <c r="AG13">
        <v>0.01</v>
      </c>
      <c r="AH13">
        <v>-1.4E-2</v>
      </c>
      <c r="AI13">
        <v>-1.7000000000000001E-2</v>
      </c>
      <c r="AJ13">
        <v>1E-3</v>
      </c>
      <c r="AK13">
        <v>-7.0000000000000001E-3</v>
      </c>
      <c r="AL13">
        <v>8.1000000000000003E-2</v>
      </c>
      <c r="AM13">
        <v>-1.7000000000000001E-2</v>
      </c>
      <c r="AN13">
        <v>-1.7999999999999999E-2</v>
      </c>
      <c r="AO13">
        <v>-8.9999999999999993E-3</v>
      </c>
      <c r="AP13">
        <v>-1.7999999999999999E-2</v>
      </c>
      <c r="AQ13">
        <v>-1.9E-2</v>
      </c>
      <c r="AR13" t="s">
        <v>685</v>
      </c>
    </row>
    <row r="14" spans="1:44" x14ac:dyDescent="0.2">
      <c r="A14" s="20">
        <v>8.3680555555555557E-3</v>
      </c>
      <c r="B14">
        <v>-6.0000000000000001E-3</v>
      </c>
      <c r="C14">
        <v>-0.02</v>
      </c>
      <c r="D14">
        <v>-1.2999999999999999E-2</v>
      </c>
      <c r="E14">
        <v>-1.2E-2</v>
      </c>
      <c r="F14">
        <v>-0.01</v>
      </c>
      <c r="G14">
        <v>2E-3</v>
      </c>
      <c r="H14">
        <v>1.4999999999999999E-2</v>
      </c>
      <c r="I14">
        <v>-6.0000000000000001E-3</v>
      </c>
      <c r="J14">
        <v>-5.0000000000000001E-3</v>
      </c>
      <c r="K14">
        <v>-1.6E-2</v>
      </c>
      <c r="L14">
        <v>-1.6E-2</v>
      </c>
      <c r="M14">
        <v>-1.7999999999999999E-2</v>
      </c>
      <c r="N14">
        <v>-1.2E-2</v>
      </c>
      <c r="O14">
        <v>-2.1000000000000001E-2</v>
      </c>
      <c r="P14">
        <v>1.6E-2</v>
      </c>
      <c r="Q14">
        <v>-1.9E-2</v>
      </c>
      <c r="R14">
        <v>6.0000000000000001E-3</v>
      </c>
      <c r="S14">
        <v>-1.4E-2</v>
      </c>
      <c r="T14">
        <v>-1.0999999999999999E-2</v>
      </c>
      <c r="U14">
        <v>-1.4E-2</v>
      </c>
      <c r="V14">
        <v>-0.02</v>
      </c>
      <c r="W14">
        <v>-1.9E-2</v>
      </c>
      <c r="X14">
        <v>-0.02</v>
      </c>
      <c r="Y14">
        <v>-0.01</v>
      </c>
      <c r="Z14">
        <v>-1.9E-2</v>
      </c>
      <c r="AA14">
        <v>-3.0000000000000001E-3</v>
      </c>
      <c r="AB14">
        <v>-0.01</v>
      </c>
      <c r="AC14">
        <v>-1.7000000000000001E-2</v>
      </c>
      <c r="AD14">
        <v>6.3E-2</v>
      </c>
      <c r="AE14">
        <v>-1.7000000000000001E-2</v>
      </c>
      <c r="AF14">
        <v>-8.0000000000000002E-3</v>
      </c>
      <c r="AG14">
        <v>1.7000000000000001E-2</v>
      </c>
      <c r="AH14">
        <v>-1.4999999999999999E-2</v>
      </c>
      <c r="AI14">
        <v>-1.9E-2</v>
      </c>
      <c r="AJ14">
        <v>1E-3</v>
      </c>
      <c r="AK14">
        <v>-7.0000000000000001E-3</v>
      </c>
      <c r="AL14">
        <v>0.09</v>
      </c>
      <c r="AM14">
        <v>-1.9E-2</v>
      </c>
      <c r="AN14">
        <v>-0.02</v>
      </c>
      <c r="AO14">
        <v>-0.01</v>
      </c>
      <c r="AP14">
        <v>-0.02</v>
      </c>
      <c r="AQ14">
        <v>-0.02</v>
      </c>
      <c r="AR14" t="s">
        <v>685</v>
      </c>
    </row>
    <row r="15" spans="1:44" x14ac:dyDescent="0.2">
      <c r="A15" s="20">
        <v>9.0624999999999994E-3</v>
      </c>
      <c r="B15">
        <v>-3.0000000000000001E-3</v>
      </c>
      <c r="C15">
        <v>-1.4999999999999999E-2</v>
      </c>
      <c r="D15">
        <v>-8.0000000000000002E-3</v>
      </c>
      <c r="E15">
        <v>-8.9999999999999993E-3</v>
      </c>
      <c r="F15">
        <v>5.0000000000000001E-3</v>
      </c>
      <c r="G15">
        <v>6.0000000000000001E-3</v>
      </c>
      <c r="H15">
        <v>1.7000000000000001E-2</v>
      </c>
      <c r="I15">
        <v>-1E-3</v>
      </c>
      <c r="J15">
        <v>2E-3</v>
      </c>
      <c r="K15">
        <v>-1.0999999999999999E-2</v>
      </c>
      <c r="L15">
        <v>-1.2E-2</v>
      </c>
      <c r="M15">
        <v>-1.4E-2</v>
      </c>
      <c r="N15">
        <v>-7.0000000000000001E-3</v>
      </c>
      <c r="O15">
        <v>-1.6E-2</v>
      </c>
      <c r="P15">
        <v>2.5999999999999999E-2</v>
      </c>
      <c r="Q15">
        <v>-1.4999999999999999E-2</v>
      </c>
      <c r="R15">
        <v>1.2999999999999999E-2</v>
      </c>
      <c r="S15">
        <v>-1.0999999999999999E-2</v>
      </c>
      <c r="T15">
        <v>-6.0000000000000001E-3</v>
      </c>
      <c r="U15">
        <v>-6.0000000000000001E-3</v>
      </c>
      <c r="V15">
        <v>-1.6E-2</v>
      </c>
      <c r="W15">
        <v>-1.4999999999999999E-2</v>
      </c>
      <c r="X15">
        <v>-1.4999999999999999E-2</v>
      </c>
      <c r="Y15">
        <v>-5.0000000000000001E-3</v>
      </c>
      <c r="Z15">
        <v>-1.4E-2</v>
      </c>
      <c r="AA15">
        <v>3.0000000000000001E-3</v>
      </c>
      <c r="AB15">
        <v>-5.0000000000000001E-3</v>
      </c>
      <c r="AC15">
        <v>-1.4E-2</v>
      </c>
      <c r="AD15">
        <v>6.8000000000000005E-2</v>
      </c>
      <c r="AE15">
        <v>-1.2E-2</v>
      </c>
      <c r="AF15">
        <v>-3.0000000000000001E-3</v>
      </c>
      <c r="AG15">
        <v>1.4999999999999999E-2</v>
      </c>
      <c r="AH15">
        <v>-0.01</v>
      </c>
      <c r="AI15">
        <v>-1.4999999999999999E-2</v>
      </c>
      <c r="AJ15">
        <v>7.0000000000000001E-3</v>
      </c>
      <c r="AK15">
        <v>-2E-3</v>
      </c>
      <c r="AL15">
        <v>6.7000000000000004E-2</v>
      </c>
      <c r="AM15">
        <v>-1.4999999999999999E-2</v>
      </c>
      <c r="AN15">
        <v>-1.6E-2</v>
      </c>
      <c r="AO15">
        <v>-4.0000000000000001E-3</v>
      </c>
      <c r="AP15">
        <v>-1.6E-2</v>
      </c>
      <c r="AQ15">
        <v>-1.6E-2</v>
      </c>
      <c r="AR15" t="s">
        <v>685</v>
      </c>
    </row>
    <row r="16" spans="1:44" x14ac:dyDescent="0.2">
      <c r="A16" s="20">
        <v>9.7569444444444448E-3</v>
      </c>
      <c r="B16">
        <v>1E-3</v>
      </c>
      <c r="C16">
        <v>-1.7000000000000001E-2</v>
      </c>
      <c r="D16">
        <v>-8.9999999999999993E-3</v>
      </c>
      <c r="E16">
        <v>-8.9999999999999993E-3</v>
      </c>
      <c r="F16">
        <v>5.0000000000000001E-3</v>
      </c>
      <c r="G16">
        <v>6.0000000000000001E-3</v>
      </c>
      <c r="H16">
        <v>1.2E-2</v>
      </c>
      <c r="I16">
        <v>0</v>
      </c>
      <c r="J16">
        <v>4.0000000000000001E-3</v>
      </c>
      <c r="K16">
        <v>-1.2E-2</v>
      </c>
      <c r="L16">
        <v>-1.2E-2</v>
      </c>
      <c r="M16">
        <v>-1.4999999999999999E-2</v>
      </c>
      <c r="N16">
        <v>-8.0000000000000002E-3</v>
      </c>
      <c r="O16">
        <v>-1.7000000000000001E-2</v>
      </c>
      <c r="P16">
        <v>3.5999999999999997E-2</v>
      </c>
      <c r="Q16">
        <v>-1.6E-2</v>
      </c>
      <c r="R16">
        <v>1.2999999999999999E-2</v>
      </c>
      <c r="S16">
        <v>-8.9999999999999993E-3</v>
      </c>
      <c r="T16">
        <v>-6.0000000000000001E-3</v>
      </c>
      <c r="U16">
        <v>-4.0000000000000001E-3</v>
      </c>
      <c r="V16">
        <v>-1.7000000000000001E-2</v>
      </c>
      <c r="W16">
        <v>-1.4999999999999999E-2</v>
      </c>
      <c r="X16">
        <v>-1.6E-2</v>
      </c>
      <c r="Y16">
        <v>-6.0000000000000001E-3</v>
      </c>
      <c r="Z16">
        <v>-1.6E-2</v>
      </c>
      <c r="AA16">
        <v>3.0000000000000001E-3</v>
      </c>
      <c r="AB16">
        <v>-5.0000000000000001E-3</v>
      </c>
      <c r="AC16">
        <v>-1.2999999999999999E-2</v>
      </c>
      <c r="AD16">
        <v>6.5000000000000002E-2</v>
      </c>
      <c r="AE16">
        <v>-1.2999999999999999E-2</v>
      </c>
      <c r="AF16">
        <v>-3.0000000000000001E-3</v>
      </c>
      <c r="AG16">
        <v>2.1000000000000001E-2</v>
      </c>
      <c r="AH16">
        <v>-1.0999999999999999E-2</v>
      </c>
      <c r="AI16">
        <v>-1.6E-2</v>
      </c>
      <c r="AJ16">
        <v>8.0000000000000002E-3</v>
      </c>
      <c r="AK16">
        <v>-2E-3</v>
      </c>
      <c r="AL16">
        <v>7.1999999999999995E-2</v>
      </c>
      <c r="AM16">
        <v>-1.6E-2</v>
      </c>
      <c r="AN16">
        <v>-1.7000000000000001E-2</v>
      </c>
      <c r="AO16">
        <v>-5.0000000000000001E-3</v>
      </c>
      <c r="AP16">
        <v>-1.7000000000000001E-2</v>
      </c>
      <c r="AQ16">
        <v>-1.7999999999999999E-2</v>
      </c>
      <c r="AR16" t="s">
        <v>685</v>
      </c>
    </row>
    <row r="17" spans="1:44" x14ac:dyDescent="0.2">
      <c r="A17" s="20">
        <v>1.0451388888888889E-2</v>
      </c>
      <c r="B17">
        <v>4.0000000000000001E-3</v>
      </c>
      <c r="C17">
        <v>-1.4999999999999999E-2</v>
      </c>
      <c r="D17">
        <v>-8.0000000000000002E-3</v>
      </c>
      <c r="E17">
        <v>-7.0000000000000001E-3</v>
      </c>
      <c r="F17">
        <v>3.0000000000000001E-3</v>
      </c>
      <c r="G17">
        <v>8.9999999999999993E-3</v>
      </c>
      <c r="H17">
        <v>1.0999999999999999E-2</v>
      </c>
      <c r="I17">
        <v>1E-3</v>
      </c>
      <c r="J17">
        <v>7.0000000000000001E-3</v>
      </c>
      <c r="K17">
        <v>-1.0999999999999999E-2</v>
      </c>
      <c r="L17">
        <v>-1.0999999999999999E-2</v>
      </c>
      <c r="M17">
        <v>-1.4E-2</v>
      </c>
      <c r="N17">
        <v>-7.0000000000000001E-3</v>
      </c>
      <c r="O17">
        <v>-1.6E-2</v>
      </c>
      <c r="P17">
        <v>4.8000000000000001E-2</v>
      </c>
      <c r="Q17">
        <v>-1.4999999999999999E-2</v>
      </c>
      <c r="R17">
        <v>1.6E-2</v>
      </c>
      <c r="S17">
        <v>-6.0000000000000001E-3</v>
      </c>
      <c r="T17">
        <v>-2E-3</v>
      </c>
      <c r="U17">
        <v>-2E-3</v>
      </c>
      <c r="V17">
        <v>-1.6E-2</v>
      </c>
      <c r="W17">
        <v>-1.4999999999999999E-2</v>
      </c>
      <c r="X17">
        <v>-1.4999999999999999E-2</v>
      </c>
      <c r="Y17">
        <v>-4.0000000000000001E-3</v>
      </c>
      <c r="Z17">
        <v>-1.4E-2</v>
      </c>
      <c r="AA17">
        <v>6.0000000000000001E-3</v>
      </c>
      <c r="AB17">
        <v>-2E-3</v>
      </c>
      <c r="AC17">
        <v>-1.0999999999999999E-2</v>
      </c>
      <c r="AD17">
        <v>6.2E-2</v>
      </c>
      <c r="AE17">
        <v>-1.0999999999999999E-2</v>
      </c>
      <c r="AF17">
        <v>-1E-3</v>
      </c>
      <c r="AG17">
        <v>1.6E-2</v>
      </c>
      <c r="AH17">
        <v>-0.01</v>
      </c>
      <c r="AI17">
        <v>-1.4999999999999999E-2</v>
      </c>
      <c r="AJ17">
        <v>1.0999999999999999E-2</v>
      </c>
      <c r="AK17">
        <v>1E-3</v>
      </c>
      <c r="AL17">
        <v>6.6000000000000003E-2</v>
      </c>
      <c r="AM17">
        <v>-1.4999999999999999E-2</v>
      </c>
      <c r="AN17">
        <v>-1.6E-2</v>
      </c>
      <c r="AO17">
        <v>-2E-3</v>
      </c>
      <c r="AP17">
        <v>-1.6E-2</v>
      </c>
      <c r="AQ17">
        <v>-1.7000000000000001E-2</v>
      </c>
      <c r="AR17" t="s">
        <v>685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D70F-2F3F-CC4C-841A-3DF82E0A3E14}">
  <dimension ref="A1:D2017"/>
  <sheetViews>
    <sheetView workbookViewId="0">
      <selection sqref="A1:AR49"/>
    </sheetView>
  </sheetViews>
  <sheetFormatPr baseColWidth="10" defaultRowHeight="16" x14ac:dyDescent="0.2"/>
  <cols>
    <col min="1" max="1" width="7.6640625" bestFit="1" customWidth="1"/>
    <col min="2" max="2" width="8.6640625" bestFit="1" customWidth="1"/>
    <col min="3" max="3" width="11" bestFit="1" customWidth="1"/>
    <col min="4" max="4" width="8.33203125" bestFit="1" customWidth="1"/>
    <col min="5" max="31" width="6.83203125" bestFit="1" customWidth="1"/>
    <col min="32" max="32" width="6.1640625" bestFit="1" customWidth="1"/>
    <col min="33" max="45" width="6.83203125" bestFit="1" customWidth="1"/>
    <col min="46" max="46" width="8.6640625" bestFit="1" customWidth="1"/>
  </cols>
  <sheetData>
    <row r="1" spans="1:4" x14ac:dyDescent="0.2">
      <c r="A1" t="s">
        <v>680</v>
      </c>
      <c r="B1" t="s">
        <v>684</v>
      </c>
      <c r="C1" t="s">
        <v>707</v>
      </c>
      <c r="D1" t="s">
        <v>708</v>
      </c>
    </row>
    <row r="2" spans="1:4" x14ac:dyDescent="0.2">
      <c r="A2" t="s">
        <v>687</v>
      </c>
      <c r="B2" t="s">
        <v>688</v>
      </c>
      <c r="C2" t="s">
        <v>193</v>
      </c>
      <c r="D2">
        <v>-6.0000000000000001E-3</v>
      </c>
    </row>
    <row r="3" spans="1:4" x14ac:dyDescent="0.2">
      <c r="A3" t="s">
        <v>687</v>
      </c>
      <c r="B3" t="s">
        <v>688</v>
      </c>
      <c r="C3" t="s">
        <v>194</v>
      </c>
      <c r="D3">
        <v>-1E-3</v>
      </c>
    </row>
    <row r="4" spans="1:4" x14ac:dyDescent="0.2">
      <c r="A4" t="s">
        <v>687</v>
      </c>
      <c r="B4" t="s">
        <v>688</v>
      </c>
      <c r="C4" t="s">
        <v>195</v>
      </c>
      <c r="D4">
        <v>-6.0000000000000001E-3</v>
      </c>
    </row>
    <row r="5" spans="1:4" x14ac:dyDescent="0.2">
      <c r="A5" t="s">
        <v>687</v>
      </c>
      <c r="B5" t="s">
        <v>688</v>
      </c>
      <c r="C5" t="s">
        <v>50</v>
      </c>
      <c r="D5">
        <v>-5.0000000000000001E-3</v>
      </c>
    </row>
    <row r="6" spans="1:4" x14ac:dyDescent="0.2">
      <c r="A6" t="s">
        <v>687</v>
      </c>
      <c r="B6" t="s">
        <v>688</v>
      </c>
      <c r="C6" t="s">
        <v>51</v>
      </c>
      <c r="D6">
        <v>-4.0000000000000001E-3</v>
      </c>
    </row>
    <row r="7" spans="1:4" x14ac:dyDescent="0.2">
      <c r="A7" t="s">
        <v>687</v>
      </c>
      <c r="B7" t="s">
        <v>688</v>
      </c>
      <c r="C7" t="s">
        <v>52</v>
      </c>
      <c r="D7">
        <v>-5.0000000000000001E-3</v>
      </c>
    </row>
    <row r="8" spans="1:4" x14ac:dyDescent="0.2">
      <c r="A8" t="s">
        <v>687</v>
      </c>
      <c r="B8" t="s">
        <v>688</v>
      </c>
      <c r="C8" t="s">
        <v>1</v>
      </c>
      <c r="D8">
        <v>-6.0000000000000001E-3</v>
      </c>
    </row>
    <row r="9" spans="1:4" x14ac:dyDescent="0.2">
      <c r="A9" t="s">
        <v>687</v>
      </c>
      <c r="B9" t="s">
        <v>688</v>
      </c>
      <c r="C9" t="s">
        <v>2</v>
      </c>
      <c r="D9">
        <v>-6.0000000000000001E-3</v>
      </c>
    </row>
    <row r="10" spans="1:4" x14ac:dyDescent="0.2">
      <c r="A10" t="s">
        <v>687</v>
      </c>
      <c r="B10" t="s">
        <v>688</v>
      </c>
      <c r="C10" t="s">
        <v>3</v>
      </c>
      <c r="D10">
        <v>-5.0000000000000001E-3</v>
      </c>
    </row>
    <row r="11" spans="1:4" x14ac:dyDescent="0.2">
      <c r="A11" t="s">
        <v>687</v>
      </c>
      <c r="B11" t="s">
        <v>688</v>
      </c>
      <c r="C11" t="s">
        <v>4</v>
      </c>
      <c r="D11">
        <v>-6.0000000000000001E-3</v>
      </c>
    </row>
    <row r="12" spans="1:4" x14ac:dyDescent="0.2">
      <c r="A12" t="s">
        <v>687</v>
      </c>
      <c r="B12" t="s">
        <v>688</v>
      </c>
      <c r="C12" t="s">
        <v>5</v>
      </c>
      <c r="D12">
        <v>-1E-3</v>
      </c>
    </row>
    <row r="13" spans="1:4" x14ac:dyDescent="0.2">
      <c r="A13" t="s">
        <v>687</v>
      </c>
      <c r="B13" t="s">
        <v>688</v>
      </c>
      <c r="C13" t="s">
        <v>6</v>
      </c>
      <c r="D13">
        <v>-6.0000000000000001E-3</v>
      </c>
    </row>
    <row r="14" spans="1:4" x14ac:dyDescent="0.2">
      <c r="A14" t="s">
        <v>687</v>
      </c>
      <c r="B14" t="s">
        <v>688</v>
      </c>
      <c r="C14" t="s">
        <v>13</v>
      </c>
      <c r="D14">
        <v>-6.0000000000000001E-3</v>
      </c>
    </row>
    <row r="15" spans="1:4" x14ac:dyDescent="0.2">
      <c r="A15" t="s">
        <v>687</v>
      </c>
      <c r="B15" t="s">
        <v>688</v>
      </c>
      <c r="C15" t="s">
        <v>14</v>
      </c>
      <c r="D15">
        <v>-6.0000000000000001E-3</v>
      </c>
    </row>
    <row r="16" spans="1:4" x14ac:dyDescent="0.2">
      <c r="A16" t="s">
        <v>687</v>
      </c>
      <c r="B16" t="s">
        <v>688</v>
      </c>
      <c r="C16" t="s">
        <v>15</v>
      </c>
      <c r="D16">
        <v>-6.0000000000000001E-3</v>
      </c>
    </row>
    <row r="17" spans="1:4" x14ac:dyDescent="0.2">
      <c r="A17" t="s">
        <v>687</v>
      </c>
      <c r="B17" t="s">
        <v>688</v>
      </c>
      <c r="C17" t="s">
        <v>16</v>
      </c>
      <c r="D17">
        <v>-6.0000000000000001E-3</v>
      </c>
    </row>
    <row r="18" spans="1:4" x14ac:dyDescent="0.2">
      <c r="A18" t="s">
        <v>687</v>
      </c>
      <c r="B18" t="s">
        <v>688</v>
      </c>
      <c r="C18" t="s">
        <v>17</v>
      </c>
      <c r="D18">
        <v>-5.0000000000000001E-3</v>
      </c>
    </row>
    <row r="19" spans="1:4" x14ac:dyDescent="0.2">
      <c r="A19" t="s">
        <v>687</v>
      </c>
      <c r="B19" t="s">
        <v>688</v>
      </c>
      <c r="C19" t="s">
        <v>18</v>
      </c>
      <c r="D19">
        <v>-6.0000000000000001E-3</v>
      </c>
    </row>
    <row r="20" spans="1:4" x14ac:dyDescent="0.2">
      <c r="A20" t="s">
        <v>687</v>
      </c>
      <c r="B20" t="s">
        <v>688</v>
      </c>
      <c r="C20" t="s">
        <v>38</v>
      </c>
      <c r="D20">
        <v>-6.0000000000000001E-3</v>
      </c>
    </row>
    <row r="21" spans="1:4" x14ac:dyDescent="0.2">
      <c r="A21" t="s">
        <v>687</v>
      </c>
      <c r="B21" t="s">
        <v>688</v>
      </c>
      <c r="C21" t="s">
        <v>39</v>
      </c>
      <c r="D21">
        <v>-6.0000000000000001E-3</v>
      </c>
    </row>
    <row r="22" spans="1:4" x14ac:dyDescent="0.2">
      <c r="A22" t="s">
        <v>687</v>
      </c>
      <c r="B22" t="s">
        <v>688</v>
      </c>
      <c r="C22" t="s">
        <v>34</v>
      </c>
      <c r="D22">
        <v>-5.0000000000000001E-3</v>
      </c>
    </row>
    <row r="23" spans="1:4" x14ac:dyDescent="0.2">
      <c r="A23" t="s">
        <v>687</v>
      </c>
      <c r="B23" t="s">
        <v>688</v>
      </c>
      <c r="C23" t="s">
        <v>40</v>
      </c>
      <c r="D23">
        <v>-5.0000000000000001E-3</v>
      </c>
    </row>
    <row r="24" spans="1:4" x14ac:dyDescent="0.2">
      <c r="A24" t="s">
        <v>687</v>
      </c>
      <c r="B24" t="s">
        <v>688</v>
      </c>
      <c r="C24" t="s">
        <v>41</v>
      </c>
      <c r="D24">
        <v>-5.0000000000000001E-3</v>
      </c>
    </row>
    <row r="25" spans="1:4" x14ac:dyDescent="0.2">
      <c r="A25" t="s">
        <v>687</v>
      </c>
      <c r="B25" t="s">
        <v>688</v>
      </c>
      <c r="C25" t="s">
        <v>42</v>
      </c>
      <c r="D25">
        <v>-4.0000000000000001E-3</v>
      </c>
    </row>
    <row r="26" spans="1:4" x14ac:dyDescent="0.2">
      <c r="A26" t="s">
        <v>687</v>
      </c>
      <c r="B26" t="s">
        <v>688</v>
      </c>
      <c r="C26" t="s">
        <v>56</v>
      </c>
      <c r="D26">
        <v>7.9000000000000001E-2</v>
      </c>
    </row>
    <row r="27" spans="1:4" x14ac:dyDescent="0.2">
      <c r="A27" t="s">
        <v>687</v>
      </c>
      <c r="B27" t="s">
        <v>688</v>
      </c>
      <c r="C27" t="s">
        <v>57</v>
      </c>
      <c r="D27">
        <v>2.1999999999999999E-2</v>
      </c>
    </row>
    <row r="28" spans="1:4" x14ac:dyDescent="0.2">
      <c r="A28" t="s">
        <v>687</v>
      </c>
      <c r="B28" t="s">
        <v>688</v>
      </c>
      <c r="C28" t="s">
        <v>58</v>
      </c>
      <c r="D28">
        <v>1.0999999999999999E-2</v>
      </c>
    </row>
    <row r="29" spans="1:4" x14ac:dyDescent="0.2">
      <c r="A29" t="s">
        <v>687</v>
      </c>
      <c r="B29" t="s">
        <v>688</v>
      </c>
      <c r="C29" t="s">
        <v>59</v>
      </c>
      <c r="D29">
        <v>7.0000000000000001E-3</v>
      </c>
    </row>
    <row r="30" spans="1:4" x14ac:dyDescent="0.2">
      <c r="A30" t="s">
        <v>687</v>
      </c>
      <c r="B30" t="s">
        <v>688</v>
      </c>
      <c r="C30" t="s">
        <v>60</v>
      </c>
      <c r="D30">
        <v>2E-3</v>
      </c>
    </row>
    <row r="31" spans="1:4" x14ac:dyDescent="0.2">
      <c r="A31" t="s">
        <v>687</v>
      </c>
      <c r="B31" t="s">
        <v>688</v>
      </c>
      <c r="C31" t="s">
        <v>61</v>
      </c>
      <c r="D31">
        <v>2E-3</v>
      </c>
    </row>
    <row r="32" spans="1:4" x14ac:dyDescent="0.2">
      <c r="A32" t="s">
        <v>687</v>
      </c>
      <c r="B32" t="s">
        <v>688</v>
      </c>
      <c r="C32" t="s">
        <v>64</v>
      </c>
      <c r="D32">
        <v>0.35399999999999998</v>
      </c>
    </row>
    <row r="33" spans="1:4" x14ac:dyDescent="0.2">
      <c r="A33" t="s">
        <v>687</v>
      </c>
      <c r="B33" t="s">
        <v>688</v>
      </c>
      <c r="C33" t="s">
        <v>65</v>
      </c>
      <c r="D33">
        <v>5.8000000000000003E-2</v>
      </c>
    </row>
    <row r="34" spans="1:4" x14ac:dyDescent="0.2">
      <c r="A34" t="s">
        <v>687</v>
      </c>
      <c r="B34" t="s">
        <v>688</v>
      </c>
      <c r="C34" t="s">
        <v>66</v>
      </c>
      <c r="D34">
        <v>1.9E-2</v>
      </c>
    </row>
    <row r="35" spans="1:4" x14ac:dyDescent="0.2">
      <c r="A35" t="s">
        <v>687</v>
      </c>
      <c r="B35" t="s">
        <v>688</v>
      </c>
      <c r="C35" t="s">
        <v>67</v>
      </c>
      <c r="D35">
        <v>2.5000000000000001E-2</v>
      </c>
    </row>
    <row r="36" spans="1:4" x14ac:dyDescent="0.2">
      <c r="A36" t="s">
        <v>687</v>
      </c>
      <c r="B36" t="s">
        <v>688</v>
      </c>
      <c r="C36" t="s">
        <v>68</v>
      </c>
      <c r="D36">
        <v>1.2E-2</v>
      </c>
    </row>
    <row r="37" spans="1:4" x14ac:dyDescent="0.2">
      <c r="A37" t="s">
        <v>687</v>
      </c>
      <c r="B37" t="s">
        <v>688</v>
      </c>
      <c r="C37" t="s">
        <v>69</v>
      </c>
      <c r="D37">
        <v>0.03</v>
      </c>
    </row>
    <row r="38" spans="1:4" x14ac:dyDescent="0.2">
      <c r="A38" t="s">
        <v>687</v>
      </c>
      <c r="B38" t="s">
        <v>688</v>
      </c>
      <c r="C38" t="s">
        <v>681</v>
      </c>
      <c r="D38">
        <v>-1E-3</v>
      </c>
    </row>
    <row r="39" spans="1:4" x14ac:dyDescent="0.2">
      <c r="A39" t="s">
        <v>687</v>
      </c>
      <c r="B39" t="s">
        <v>688</v>
      </c>
      <c r="C39" t="s">
        <v>682</v>
      </c>
      <c r="D39">
        <v>6.0000000000000001E-3</v>
      </c>
    </row>
    <row r="40" spans="1:4" x14ac:dyDescent="0.2">
      <c r="A40" t="s">
        <v>687</v>
      </c>
      <c r="B40" t="s">
        <v>688</v>
      </c>
      <c r="C40" t="s">
        <v>683</v>
      </c>
      <c r="D40">
        <v>-1E-3</v>
      </c>
    </row>
    <row r="41" spans="1:4" x14ac:dyDescent="0.2">
      <c r="A41" t="s">
        <v>687</v>
      </c>
      <c r="B41" t="s">
        <v>688</v>
      </c>
      <c r="C41" t="s">
        <v>79</v>
      </c>
      <c r="D41">
        <v>-1E-3</v>
      </c>
    </row>
    <row r="42" spans="1:4" x14ac:dyDescent="0.2">
      <c r="A42" t="s">
        <v>687</v>
      </c>
      <c r="B42" t="s">
        <v>688</v>
      </c>
      <c r="C42" t="s">
        <v>80</v>
      </c>
      <c r="D42">
        <v>-1E-3</v>
      </c>
    </row>
    <row r="43" spans="1:4" x14ac:dyDescent="0.2">
      <c r="A43" t="s">
        <v>687</v>
      </c>
      <c r="B43" t="s">
        <v>688</v>
      </c>
      <c r="C43" t="s">
        <v>81</v>
      </c>
      <c r="D43">
        <v>-1E-3</v>
      </c>
    </row>
    <row r="44" spans="1:4" x14ac:dyDescent="0.2">
      <c r="A44" t="s">
        <v>689</v>
      </c>
      <c r="B44" t="s">
        <v>688</v>
      </c>
      <c r="C44" t="s">
        <v>193</v>
      </c>
      <c r="D44">
        <v>-6.0000000000000001E-3</v>
      </c>
    </row>
    <row r="45" spans="1:4" x14ac:dyDescent="0.2">
      <c r="A45" t="s">
        <v>689</v>
      </c>
      <c r="B45" t="s">
        <v>688</v>
      </c>
      <c r="C45" t="s">
        <v>194</v>
      </c>
      <c r="D45">
        <v>4.0000000000000001E-3</v>
      </c>
    </row>
    <row r="46" spans="1:4" x14ac:dyDescent="0.2">
      <c r="A46" t="s">
        <v>689</v>
      </c>
      <c r="B46" t="s">
        <v>688</v>
      </c>
      <c r="C46" t="s">
        <v>195</v>
      </c>
      <c r="D46">
        <v>-6.0000000000000001E-3</v>
      </c>
    </row>
    <row r="47" spans="1:4" x14ac:dyDescent="0.2">
      <c r="A47" t="s">
        <v>689</v>
      </c>
      <c r="B47" t="s">
        <v>688</v>
      </c>
      <c r="C47" t="s">
        <v>50</v>
      </c>
      <c r="D47">
        <v>-5.0000000000000001E-3</v>
      </c>
    </row>
    <row r="48" spans="1:4" x14ac:dyDescent="0.2">
      <c r="A48" t="s">
        <v>689</v>
      </c>
      <c r="B48" t="s">
        <v>688</v>
      </c>
      <c r="C48" t="s">
        <v>51</v>
      </c>
      <c r="D48">
        <v>-3.0000000000000001E-3</v>
      </c>
    </row>
    <row r="49" spans="1:4" x14ac:dyDescent="0.2">
      <c r="A49" t="s">
        <v>689</v>
      </c>
      <c r="B49" t="s">
        <v>688</v>
      </c>
      <c r="C49" t="s">
        <v>52</v>
      </c>
      <c r="D49">
        <v>-5.0000000000000001E-3</v>
      </c>
    </row>
    <row r="50" spans="1:4" x14ac:dyDescent="0.2">
      <c r="A50" t="s">
        <v>689</v>
      </c>
      <c r="B50" t="s">
        <v>688</v>
      </c>
      <c r="C50" t="s">
        <v>1</v>
      </c>
      <c r="D50">
        <v>-5.0000000000000001E-3</v>
      </c>
    </row>
    <row r="51" spans="1:4" x14ac:dyDescent="0.2">
      <c r="A51" t="s">
        <v>689</v>
      </c>
      <c r="B51" t="s">
        <v>688</v>
      </c>
      <c r="C51" t="s">
        <v>2</v>
      </c>
      <c r="D51">
        <v>-6.0000000000000001E-3</v>
      </c>
    </row>
    <row r="52" spans="1:4" x14ac:dyDescent="0.2">
      <c r="A52" t="s">
        <v>689</v>
      </c>
      <c r="B52" t="s">
        <v>688</v>
      </c>
      <c r="C52" t="s">
        <v>3</v>
      </c>
      <c r="D52">
        <v>-5.0000000000000001E-3</v>
      </c>
    </row>
    <row r="53" spans="1:4" x14ac:dyDescent="0.2">
      <c r="A53" t="s">
        <v>689</v>
      </c>
      <c r="B53" t="s">
        <v>688</v>
      </c>
      <c r="C53" t="s">
        <v>4</v>
      </c>
      <c r="D53">
        <v>-6.0000000000000001E-3</v>
      </c>
    </row>
    <row r="54" spans="1:4" x14ac:dyDescent="0.2">
      <c r="A54" t="s">
        <v>689</v>
      </c>
      <c r="B54" t="s">
        <v>688</v>
      </c>
      <c r="C54" t="s">
        <v>5</v>
      </c>
      <c r="D54">
        <v>0</v>
      </c>
    </row>
    <row r="55" spans="1:4" x14ac:dyDescent="0.2">
      <c r="A55" t="s">
        <v>689</v>
      </c>
      <c r="B55" t="s">
        <v>688</v>
      </c>
      <c r="C55" t="s">
        <v>6</v>
      </c>
      <c r="D55">
        <v>-6.0000000000000001E-3</v>
      </c>
    </row>
    <row r="56" spans="1:4" x14ac:dyDescent="0.2">
      <c r="A56" t="s">
        <v>689</v>
      </c>
      <c r="B56" t="s">
        <v>688</v>
      </c>
      <c r="C56" t="s">
        <v>13</v>
      </c>
      <c r="D56">
        <v>-6.0000000000000001E-3</v>
      </c>
    </row>
    <row r="57" spans="1:4" x14ac:dyDescent="0.2">
      <c r="A57" t="s">
        <v>689</v>
      </c>
      <c r="B57" t="s">
        <v>688</v>
      </c>
      <c r="C57" t="s">
        <v>14</v>
      </c>
      <c r="D57">
        <v>-6.0000000000000001E-3</v>
      </c>
    </row>
    <row r="58" spans="1:4" x14ac:dyDescent="0.2">
      <c r="A58" t="s">
        <v>689</v>
      </c>
      <c r="B58" t="s">
        <v>688</v>
      </c>
      <c r="C58" t="s">
        <v>15</v>
      </c>
      <c r="D58">
        <v>-6.0000000000000001E-3</v>
      </c>
    </row>
    <row r="59" spans="1:4" x14ac:dyDescent="0.2">
      <c r="A59" t="s">
        <v>689</v>
      </c>
      <c r="B59" t="s">
        <v>688</v>
      </c>
      <c r="C59" t="s">
        <v>16</v>
      </c>
      <c r="D59">
        <v>-6.0000000000000001E-3</v>
      </c>
    </row>
    <row r="60" spans="1:4" x14ac:dyDescent="0.2">
      <c r="A60" t="s">
        <v>689</v>
      </c>
      <c r="B60" t="s">
        <v>688</v>
      </c>
      <c r="C60" t="s">
        <v>17</v>
      </c>
      <c r="D60">
        <v>-6.0000000000000001E-3</v>
      </c>
    </row>
    <row r="61" spans="1:4" x14ac:dyDescent="0.2">
      <c r="A61" t="s">
        <v>689</v>
      </c>
      <c r="B61" t="s">
        <v>688</v>
      </c>
      <c r="C61" t="s">
        <v>18</v>
      </c>
      <c r="D61">
        <v>-1E-3</v>
      </c>
    </row>
    <row r="62" spans="1:4" x14ac:dyDescent="0.2">
      <c r="A62" t="s">
        <v>689</v>
      </c>
      <c r="B62" t="s">
        <v>688</v>
      </c>
      <c r="C62" t="s">
        <v>38</v>
      </c>
      <c r="D62">
        <v>-6.0000000000000001E-3</v>
      </c>
    </row>
    <row r="63" spans="1:4" x14ac:dyDescent="0.2">
      <c r="A63" t="s">
        <v>689</v>
      </c>
      <c r="B63" t="s">
        <v>688</v>
      </c>
      <c r="C63" t="s">
        <v>39</v>
      </c>
      <c r="D63">
        <v>-6.0000000000000001E-3</v>
      </c>
    </row>
    <row r="64" spans="1:4" x14ac:dyDescent="0.2">
      <c r="A64" t="s">
        <v>689</v>
      </c>
      <c r="B64" t="s">
        <v>688</v>
      </c>
      <c r="C64" t="s">
        <v>34</v>
      </c>
      <c r="D64">
        <v>-5.0000000000000001E-3</v>
      </c>
    </row>
    <row r="65" spans="1:4" x14ac:dyDescent="0.2">
      <c r="A65" t="s">
        <v>689</v>
      </c>
      <c r="B65" t="s">
        <v>688</v>
      </c>
      <c r="C65" t="s">
        <v>40</v>
      </c>
      <c r="D65">
        <v>-5.0000000000000001E-3</v>
      </c>
    </row>
    <row r="66" spans="1:4" x14ac:dyDescent="0.2">
      <c r="A66" t="s">
        <v>689</v>
      </c>
      <c r="B66" t="s">
        <v>688</v>
      </c>
      <c r="C66" t="s">
        <v>41</v>
      </c>
      <c r="D66">
        <v>-6.0000000000000001E-3</v>
      </c>
    </row>
    <row r="67" spans="1:4" x14ac:dyDescent="0.2">
      <c r="A67" t="s">
        <v>689</v>
      </c>
      <c r="B67" t="s">
        <v>688</v>
      </c>
      <c r="C67" t="s">
        <v>42</v>
      </c>
      <c r="D67">
        <v>-3.0000000000000001E-3</v>
      </c>
    </row>
    <row r="68" spans="1:4" x14ac:dyDescent="0.2">
      <c r="A68" t="s">
        <v>689</v>
      </c>
      <c r="B68" t="s">
        <v>688</v>
      </c>
      <c r="C68" t="s">
        <v>56</v>
      </c>
      <c r="D68">
        <v>0.10299999999999999</v>
      </c>
    </row>
    <row r="69" spans="1:4" x14ac:dyDescent="0.2">
      <c r="A69" t="s">
        <v>689</v>
      </c>
      <c r="B69" t="s">
        <v>688</v>
      </c>
      <c r="C69" t="s">
        <v>57</v>
      </c>
      <c r="D69">
        <v>2.9000000000000001E-2</v>
      </c>
    </row>
    <row r="70" spans="1:4" x14ac:dyDescent="0.2">
      <c r="A70" t="s">
        <v>689</v>
      </c>
      <c r="B70" t="s">
        <v>688</v>
      </c>
      <c r="C70" t="s">
        <v>58</v>
      </c>
      <c r="D70">
        <v>1.7000000000000001E-2</v>
      </c>
    </row>
    <row r="71" spans="1:4" x14ac:dyDescent="0.2">
      <c r="A71" t="s">
        <v>689</v>
      </c>
      <c r="B71" t="s">
        <v>688</v>
      </c>
      <c r="C71" t="s">
        <v>59</v>
      </c>
      <c r="D71">
        <v>1.2E-2</v>
      </c>
    </row>
    <row r="72" spans="1:4" x14ac:dyDescent="0.2">
      <c r="A72" t="s">
        <v>689</v>
      </c>
      <c r="B72" t="s">
        <v>688</v>
      </c>
      <c r="C72" t="s">
        <v>60</v>
      </c>
      <c r="D72">
        <v>6.0000000000000001E-3</v>
      </c>
    </row>
    <row r="73" spans="1:4" x14ac:dyDescent="0.2">
      <c r="A73" t="s">
        <v>689</v>
      </c>
      <c r="B73" t="s">
        <v>688</v>
      </c>
      <c r="C73" t="s">
        <v>61</v>
      </c>
      <c r="D73">
        <v>6.0000000000000001E-3</v>
      </c>
    </row>
    <row r="74" spans="1:4" x14ac:dyDescent="0.2">
      <c r="A74" t="s">
        <v>689</v>
      </c>
      <c r="B74" t="s">
        <v>688</v>
      </c>
      <c r="C74" t="s">
        <v>64</v>
      </c>
      <c r="D74">
        <v>0.45400000000000001</v>
      </c>
    </row>
    <row r="75" spans="1:4" x14ac:dyDescent="0.2">
      <c r="A75" t="s">
        <v>689</v>
      </c>
      <c r="B75" t="s">
        <v>688</v>
      </c>
      <c r="C75" t="s">
        <v>65</v>
      </c>
      <c r="D75">
        <v>7.6999999999999999E-2</v>
      </c>
    </row>
    <row r="76" spans="1:4" x14ac:dyDescent="0.2">
      <c r="A76" t="s">
        <v>689</v>
      </c>
      <c r="B76" t="s">
        <v>688</v>
      </c>
      <c r="C76" t="s">
        <v>66</v>
      </c>
      <c r="D76">
        <v>2.7E-2</v>
      </c>
    </row>
    <row r="77" spans="1:4" x14ac:dyDescent="0.2">
      <c r="A77" t="s">
        <v>689</v>
      </c>
      <c r="B77" t="s">
        <v>688</v>
      </c>
      <c r="C77" t="s">
        <v>67</v>
      </c>
      <c r="D77">
        <v>3.5999999999999997E-2</v>
      </c>
    </row>
    <row r="78" spans="1:4" x14ac:dyDescent="0.2">
      <c r="A78" t="s">
        <v>689</v>
      </c>
      <c r="B78" t="s">
        <v>688</v>
      </c>
      <c r="C78" t="s">
        <v>68</v>
      </c>
      <c r="D78">
        <v>0.02</v>
      </c>
    </row>
    <row r="79" spans="1:4" x14ac:dyDescent="0.2">
      <c r="A79" t="s">
        <v>689</v>
      </c>
      <c r="B79" t="s">
        <v>688</v>
      </c>
      <c r="C79" t="s">
        <v>69</v>
      </c>
      <c r="D79">
        <v>4.1000000000000002E-2</v>
      </c>
    </row>
    <row r="80" spans="1:4" x14ac:dyDescent="0.2">
      <c r="A80" t="s">
        <v>689</v>
      </c>
      <c r="B80" t="s">
        <v>688</v>
      </c>
      <c r="C80" t="s">
        <v>681</v>
      </c>
      <c r="D80">
        <v>-1E-3</v>
      </c>
    </row>
    <row r="81" spans="1:4" x14ac:dyDescent="0.2">
      <c r="A81" t="s">
        <v>689</v>
      </c>
      <c r="B81" t="s">
        <v>688</v>
      </c>
      <c r="C81" t="s">
        <v>682</v>
      </c>
      <c r="D81">
        <v>6.0000000000000001E-3</v>
      </c>
    </row>
    <row r="82" spans="1:4" x14ac:dyDescent="0.2">
      <c r="A82" t="s">
        <v>689</v>
      </c>
      <c r="B82" t="s">
        <v>688</v>
      </c>
      <c r="C82" t="s">
        <v>683</v>
      </c>
      <c r="D82">
        <v>-1E-3</v>
      </c>
    </row>
    <row r="83" spans="1:4" x14ac:dyDescent="0.2">
      <c r="A83" t="s">
        <v>689</v>
      </c>
      <c r="B83" t="s">
        <v>688</v>
      </c>
      <c r="C83" t="s">
        <v>79</v>
      </c>
      <c r="D83">
        <v>-1E-3</v>
      </c>
    </row>
    <row r="84" spans="1:4" x14ac:dyDescent="0.2">
      <c r="A84" t="s">
        <v>689</v>
      </c>
      <c r="B84" t="s">
        <v>688</v>
      </c>
      <c r="C84" t="s">
        <v>80</v>
      </c>
      <c r="D84">
        <v>-1E-3</v>
      </c>
    </row>
    <row r="85" spans="1:4" x14ac:dyDescent="0.2">
      <c r="A85" t="s">
        <v>689</v>
      </c>
      <c r="B85" t="s">
        <v>688</v>
      </c>
      <c r="C85" t="s">
        <v>81</v>
      </c>
      <c r="D85">
        <v>-1E-3</v>
      </c>
    </row>
    <row r="86" spans="1:4" x14ac:dyDescent="0.2">
      <c r="A86" t="s">
        <v>690</v>
      </c>
      <c r="B86" t="s">
        <v>688</v>
      </c>
      <c r="C86" t="s">
        <v>193</v>
      </c>
      <c r="D86">
        <v>-6.0000000000000001E-3</v>
      </c>
    </row>
    <row r="87" spans="1:4" x14ac:dyDescent="0.2">
      <c r="A87" t="s">
        <v>690</v>
      </c>
      <c r="B87" t="s">
        <v>688</v>
      </c>
      <c r="C87" t="s">
        <v>194</v>
      </c>
      <c r="D87">
        <v>7.0000000000000001E-3</v>
      </c>
    </row>
    <row r="88" spans="1:4" x14ac:dyDescent="0.2">
      <c r="A88" t="s">
        <v>690</v>
      </c>
      <c r="B88" t="s">
        <v>688</v>
      </c>
      <c r="C88" t="s">
        <v>195</v>
      </c>
      <c r="D88">
        <v>-6.0000000000000001E-3</v>
      </c>
    </row>
    <row r="89" spans="1:4" x14ac:dyDescent="0.2">
      <c r="A89" t="s">
        <v>690</v>
      </c>
      <c r="B89" t="s">
        <v>688</v>
      </c>
      <c r="C89" t="s">
        <v>50</v>
      </c>
      <c r="D89">
        <v>-3.0000000000000001E-3</v>
      </c>
    </row>
    <row r="90" spans="1:4" x14ac:dyDescent="0.2">
      <c r="A90" t="s">
        <v>690</v>
      </c>
      <c r="B90" t="s">
        <v>688</v>
      </c>
      <c r="C90" t="s">
        <v>51</v>
      </c>
      <c r="D90">
        <v>-3.0000000000000001E-3</v>
      </c>
    </row>
    <row r="91" spans="1:4" x14ac:dyDescent="0.2">
      <c r="A91" t="s">
        <v>690</v>
      </c>
      <c r="B91" t="s">
        <v>688</v>
      </c>
      <c r="C91" t="s">
        <v>52</v>
      </c>
      <c r="D91">
        <v>-5.0000000000000001E-3</v>
      </c>
    </row>
    <row r="92" spans="1:4" x14ac:dyDescent="0.2">
      <c r="A92" t="s">
        <v>690</v>
      </c>
      <c r="B92" t="s">
        <v>688</v>
      </c>
      <c r="C92" t="s">
        <v>1</v>
      </c>
      <c r="D92">
        <v>3.0000000000000001E-3</v>
      </c>
    </row>
    <row r="93" spans="1:4" x14ac:dyDescent="0.2">
      <c r="A93" t="s">
        <v>690</v>
      </c>
      <c r="B93" t="s">
        <v>688</v>
      </c>
      <c r="C93" t="s">
        <v>2</v>
      </c>
      <c r="D93">
        <v>-6.0000000000000001E-3</v>
      </c>
    </row>
    <row r="94" spans="1:4" x14ac:dyDescent="0.2">
      <c r="A94" t="s">
        <v>690</v>
      </c>
      <c r="B94" t="s">
        <v>688</v>
      </c>
      <c r="C94" t="s">
        <v>3</v>
      </c>
      <c r="D94">
        <v>-6.0000000000000001E-3</v>
      </c>
    </row>
    <row r="95" spans="1:4" x14ac:dyDescent="0.2">
      <c r="A95" t="s">
        <v>690</v>
      </c>
      <c r="B95" t="s">
        <v>688</v>
      </c>
      <c r="C95" t="s">
        <v>4</v>
      </c>
      <c r="D95">
        <v>-2E-3</v>
      </c>
    </row>
    <row r="96" spans="1:4" x14ac:dyDescent="0.2">
      <c r="A96" t="s">
        <v>690</v>
      </c>
      <c r="B96" t="s">
        <v>688</v>
      </c>
      <c r="C96" t="s">
        <v>5</v>
      </c>
      <c r="D96">
        <v>-1E-3</v>
      </c>
    </row>
    <row r="97" spans="1:4" x14ac:dyDescent="0.2">
      <c r="A97" t="s">
        <v>690</v>
      </c>
      <c r="B97" t="s">
        <v>688</v>
      </c>
      <c r="C97" t="s">
        <v>6</v>
      </c>
      <c r="D97">
        <v>-6.0000000000000001E-3</v>
      </c>
    </row>
    <row r="98" spans="1:4" x14ac:dyDescent="0.2">
      <c r="A98" t="s">
        <v>690</v>
      </c>
      <c r="B98" t="s">
        <v>688</v>
      </c>
      <c r="C98" t="s">
        <v>13</v>
      </c>
      <c r="D98">
        <v>-7.0000000000000001E-3</v>
      </c>
    </row>
    <row r="99" spans="1:4" x14ac:dyDescent="0.2">
      <c r="A99" t="s">
        <v>690</v>
      </c>
      <c r="B99" t="s">
        <v>688</v>
      </c>
      <c r="C99" t="s">
        <v>14</v>
      </c>
      <c r="D99">
        <v>-6.0000000000000001E-3</v>
      </c>
    </row>
    <row r="100" spans="1:4" x14ac:dyDescent="0.2">
      <c r="A100" t="s">
        <v>690</v>
      </c>
      <c r="B100" t="s">
        <v>688</v>
      </c>
      <c r="C100" t="s">
        <v>15</v>
      </c>
      <c r="D100">
        <v>-6.0000000000000001E-3</v>
      </c>
    </row>
    <row r="101" spans="1:4" x14ac:dyDescent="0.2">
      <c r="A101" t="s">
        <v>690</v>
      </c>
      <c r="B101" t="s">
        <v>688</v>
      </c>
      <c r="C101" t="s">
        <v>16</v>
      </c>
      <c r="D101">
        <v>-6.0000000000000001E-3</v>
      </c>
    </row>
    <row r="102" spans="1:4" x14ac:dyDescent="0.2">
      <c r="A102" t="s">
        <v>690</v>
      </c>
      <c r="B102" t="s">
        <v>688</v>
      </c>
      <c r="C102" t="s">
        <v>17</v>
      </c>
      <c r="D102">
        <v>-6.0000000000000001E-3</v>
      </c>
    </row>
    <row r="103" spans="1:4" x14ac:dyDescent="0.2">
      <c r="A103" t="s">
        <v>690</v>
      </c>
      <c r="B103" t="s">
        <v>688</v>
      </c>
      <c r="C103" t="s">
        <v>18</v>
      </c>
      <c r="D103">
        <v>4.0000000000000001E-3</v>
      </c>
    </row>
    <row r="104" spans="1:4" x14ac:dyDescent="0.2">
      <c r="A104" t="s">
        <v>690</v>
      </c>
      <c r="B104" t="s">
        <v>688</v>
      </c>
      <c r="C104" t="s">
        <v>38</v>
      </c>
      <c r="D104">
        <v>-6.0000000000000001E-3</v>
      </c>
    </row>
    <row r="105" spans="1:4" x14ac:dyDescent="0.2">
      <c r="A105" t="s">
        <v>690</v>
      </c>
      <c r="B105" t="s">
        <v>688</v>
      </c>
      <c r="C105" t="s">
        <v>39</v>
      </c>
      <c r="D105">
        <v>-4.0000000000000001E-3</v>
      </c>
    </row>
    <row r="106" spans="1:4" x14ac:dyDescent="0.2">
      <c r="A106" t="s">
        <v>690</v>
      </c>
      <c r="B106" t="s">
        <v>688</v>
      </c>
      <c r="C106" t="s">
        <v>34</v>
      </c>
      <c r="D106">
        <v>-6.0000000000000001E-3</v>
      </c>
    </row>
    <row r="107" spans="1:4" x14ac:dyDescent="0.2">
      <c r="A107" t="s">
        <v>690</v>
      </c>
      <c r="B107" t="s">
        <v>688</v>
      </c>
      <c r="C107" t="s">
        <v>40</v>
      </c>
      <c r="D107">
        <v>-5.0000000000000001E-3</v>
      </c>
    </row>
    <row r="108" spans="1:4" x14ac:dyDescent="0.2">
      <c r="A108" t="s">
        <v>690</v>
      </c>
      <c r="B108" t="s">
        <v>688</v>
      </c>
      <c r="C108" t="s">
        <v>41</v>
      </c>
      <c r="D108">
        <v>-6.0000000000000001E-3</v>
      </c>
    </row>
    <row r="109" spans="1:4" x14ac:dyDescent="0.2">
      <c r="A109" t="s">
        <v>690</v>
      </c>
      <c r="B109" t="s">
        <v>688</v>
      </c>
      <c r="C109" t="s">
        <v>42</v>
      </c>
      <c r="D109">
        <v>-2E-3</v>
      </c>
    </row>
    <row r="110" spans="1:4" x14ac:dyDescent="0.2">
      <c r="A110" t="s">
        <v>690</v>
      </c>
      <c r="B110" t="s">
        <v>688</v>
      </c>
      <c r="C110" t="s">
        <v>56</v>
      </c>
      <c r="D110">
        <v>0.128</v>
      </c>
    </row>
    <row r="111" spans="1:4" x14ac:dyDescent="0.2">
      <c r="A111" t="s">
        <v>690</v>
      </c>
      <c r="B111" t="s">
        <v>688</v>
      </c>
      <c r="C111" t="s">
        <v>57</v>
      </c>
      <c r="D111">
        <v>3.6999999999999998E-2</v>
      </c>
    </row>
    <row r="112" spans="1:4" x14ac:dyDescent="0.2">
      <c r="A112" t="s">
        <v>690</v>
      </c>
      <c r="B112" t="s">
        <v>688</v>
      </c>
      <c r="C112" t="s">
        <v>58</v>
      </c>
      <c r="D112">
        <v>2.3E-2</v>
      </c>
    </row>
    <row r="113" spans="1:4" x14ac:dyDescent="0.2">
      <c r="A113" t="s">
        <v>690</v>
      </c>
      <c r="B113" t="s">
        <v>688</v>
      </c>
      <c r="C113" t="s">
        <v>59</v>
      </c>
      <c r="D113">
        <v>1.7000000000000001E-2</v>
      </c>
    </row>
    <row r="114" spans="1:4" x14ac:dyDescent="0.2">
      <c r="A114" t="s">
        <v>690</v>
      </c>
      <c r="B114" t="s">
        <v>688</v>
      </c>
      <c r="C114" t="s">
        <v>60</v>
      </c>
      <c r="D114">
        <v>8.9999999999999993E-3</v>
      </c>
    </row>
    <row r="115" spans="1:4" x14ac:dyDescent="0.2">
      <c r="A115" t="s">
        <v>690</v>
      </c>
      <c r="B115" t="s">
        <v>688</v>
      </c>
      <c r="C115" t="s">
        <v>61</v>
      </c>
      <c r="D115">
        <v>0.01</v>
      </c>
    </row>
    <row r="116" spans="1:4" x14ac:dyDescent="0.2">
      <c r="A116" t="s">
        <v>690</v>
      </c>
      <c r="B116" t="s">
        <v>688</v>
      </c>
      <c r="C116" t="s">
        <v>64</v>
      </c>
      <c r="D116">
        <v>0.55200000000000005</v>
      </c>
    </row>
    <row r="117" spans="1:4" x14ac:dyDescent="0.2">
      <c r="A117" t="s">
        <v>690</v>
      </c>
      <c r="B117" t="s">
        <v>688</v>
      </c>
      <c r="C117" t="s">
        <v>65</v>
      </c>
      <c r="D117">
        <v>9.8000000000000004E-2</v>
      </c>
    </row>
    <row r="118" spans="1:4" x14ac:dyDescent="0.2">
      <c r="A118" t="s">
        <v>690</v>
      </c>
      <c r="B118" t="s">
        <v>688</v>
      </c>
      <c r="C118" t="s">
        <v>66</v>
      </c>
      <c r="D118">
        <v>3.5000000000000003E-2</v>
      </c>
    </row>
    <row r="119" spans="1:4" x14ac:dyDescent="0.2">
      <c r="A119" t="s">
        <v>690</v>
      </c>
      <c r="B119" t="s">
        <v>688</v>
      </c>
      <c r="C119" t="s">
        <v>67</v>
      </c>
      <c r="D119">
        <v>4.9000000000000002E-2</v>
      </c>
    </row>
    <row r="120" spans="1:4" x14ac:dyDescent="0.2">
      <c r="A120" t="s">
        <v>690</v>
      </c>
      <c r="B120" t="s">
        <v>688</v>
      </c>
      <c r="C120" t="s">
        <v>68</v>
      </c>
      <c r="D120">
        <v>2.9000000000000001E-2</v>
      </c>
    </row>
    <row r="121" spans="1:4" x14ac:dyDescent="0.2">
      <c r="A121" t="s">
        <v>690</v>
      </c>
      <c r="B121" t="s">
        <v>688</v>
      </c>
      <c r="C121" t="s">
        <v>69</v>
      </c>
      <c r="D121">
        <v>5.8999999999999997E-2</v>
      </c>
    </row>
    <row r="122" spans="1:4" x14ac:dyDescent="0.2">
      <c r="A122" t="s">
        <v>690</v>
      </c>
      <c r="B122" t="s">
        <v>688</v>
      </c>
      <c r="C122" t="s">
        <v>681</v>
      </c>
      <c r="D122">
        <v>-1E-3</v>
      </c>
    </row>
    <row r="123" spans="1:4" x14ac:dyDescent="0.2">
      <c r="A123" t="s">
        <v>690</v>
      </c>
      <c r="B123" t="s">
        <v>688</v>
      </c>
      <c r="C123" t="s">
        <v>682</v>
      </c>
      <c r="D123">
        <v>6.0000000000000001E-3</v>
      </c>
    </row>
    <row r="124" spans="1:4" x14ac:dyDescent="0.2">
      <c r="A124" t="s">
        <v>690</v>
      </c>
      <c r="B124" t="s">
        <v>688</v>
      </c>
      <c r="C124" t="s">
        <v>683</v>
      </c>
      <c r="D124">
        <v>-1E-3</v>
      </c>
    </row>
    <row r="125" spans="1:4" x14ac:dyDescent="0.2">
      <c r="A125" t="s">
        <v>690</v>
      </c>
      <c r="B125" t="s">
        <v>688</v>
      </c>
      <c r="C125" t="s">
        <v>79</v>
      </c>
      <c r="D125">
        <v>-1E-3</v>
      </c>
    </row>
    <row r="126" spans="1:4" x14ac:dyDescent="0.2">
      <c r="A126" t="s">
        <v>690</v>
      </c>
      <c r="B126" t="s">
        <v>688</v>
      </c>
      <c r="C126" t="s">
        <v>80</v>
      </c>
      <c r="D126">
        <v>-1E-3</v>
      </c>
    </row>
    <row r="127" spans="1:4" x14ac:dyDescent="0.2">
      <c r="A127" t="s">
        <v>690</v>
      </c>
      <c r="B127" t="s">
        <v>688</v>
      </c>
      <c r="C127" t="s">
        <v>81</v>
      </c>
      <c r="D127">
        <v>-1E-3</v>
      </c>
    </row>
    <row r="128" spans="1:4" x14ac:dyDescent="0.2">
      <c r="A128" t="s">
        <v>691</v>
      </c>
      <c r="B128" t="s">
        <v>688</v>
      </c>
      <c r="C128" t="s">
        <v>193</v>
      </c>
      <c r="D128">
        <v>-6.0000000000000001E-3</v>
      </c>
    </row>
    <row r="129" spans="1:4" x14ac:dyDescent="0.2">
      <c r="A129" t="s">
        <v>691</v>
      </c>
      <c r="B129" t="s">
        <v>688</v>
      </c>
      <c r="C129" t="s">
        <v>194</v>
      </c>
      <c r="D129">
        <v>1.2E-2</v>
      </c>
    </row>
    <row r="130" spans="1:4" x14ac:dyDescent="0.2">
      <c r="A130" t="s">
        <v>691</v>
      </c>
      <c r="B130" t="s">
        <v>688</v>
      </c>
      <c r="C130" t="s">
        <v>195</v>
      </c>
      <c r="D130">
        <v>-6.0000000000000001E-3</v>
      </c>
    </row>
    <row r="131" spans="1:4" x14ac:dyDescent="0.2">
      <c r="A131" t="s">
        <v>691</v>
      </c>
      <c r="B131" t="s">
        <v>688</v>
      </c>
      <c r="C131" t="s">
        <v>50</v>
      </c>
      <c r="D131">
        <v>-6.0000000000000001E-3</v>
      </c>
    </row>
    <row r="132" spans="1:4" x14ac:dyDescent="0.2">
      <c r="A132" t="s">
        <v>691</v>
      </c>
      <c r="B132" t="s">
        <v>688</v>
      </c>
      <c r="C132" t="s">
        <v>51</v>
      </c>
      <c r="D132">
        <v>-3.0000000000000001E-3</v>
      </c>
    </row>
    <row r="133" spans="1:4" x14ac:dyDescent="0.2">
      <c r="A133" t="s">
        <v>691</v>
      </c>
      <c r="B133" t="s">
        <v>688</v>
      </c>
      <c r="C133" t="s">
        <v>52</v>
      </c>
      <c r="D133">
        <v>-5.0000000000000001E-3</v>
      </c>
    </row>
    <row r="134" spans="1:4" x14ac:dyDescent="0.2">
      <c r="A134" t="s">
        <v>691</v>
      </c>
      <c r="B134" t="s">
        <v>688</v>
      </c>
      <c r="C134" t="s">
        <v>1</v>
      </c>
      <c r="D134">
        <v>4.0000000000000001E-3</v>
      </c>
    </row>
    <row r="135" spans="1:4" x14ac:dyDescent="0.2">
      <c r="A135" t="s">
        <v>691</v>
      </c>
      <c r="B135" t="s">
        <v>688</v>
      </c>
      <c r="C135" t="s">
        <v>2</v>
      </c>
      <c r="D135">
        <v>-7.0000000000000001E-3</v>
      </c>
    </row>
    <row r="136" spans="1:4" x14ac:dyDescent="0.2">
      <c r="A136" t="s">
        <v>691</v>
      </c>
      <c r="B136" t="s">
        <v>688</v>
      </c>
      <c r="C136" t="s">
        <v>3</v>
      </c>
      <c r="D136">
        <v>-6.0000000000000001E-3</v>
      </c>
    </row>
    <row r="137" spans="1:4" x14ac:dyDescent="0.2">
      <c r="A137" t="s">
        <v>691</v>
      </c>
      <c r="B137" t="s">
        <v>688</v>
      </c>
      <c r="C137" t="s">
        <v>4</v>
      </c>
      <c r="D137">
        <v>6.0000000000000001E-3</v>
      </c>
    </row>
    <row r="138" spans="1:4" x14ac:dyDescent="0.2">
      <c r="A138" t="s">
        <v>691</v>
      </c>
      <c r="B138" t="s">
        <v>688</v>
      </c>
      <c r="C138" t="s">
        <v>5</v>
      </c>
      <c r="D138">
        <v>-1E-3</v>
      </c>
    </row>
    <row r="139" spans="1:4" x14ac:dyDescent="0.2">
      <c r="A139" t="s">
        <v>691</v>
      </c>
      <c r="B139" t="s">
        <v>688</v>
      </c>
      <c r="C139" t="s">
        <v>6</v>
      </c>
      <c r="D139">
        <v>-6.0000000000000001E-3</v>
      </c>
    </row>
    <row r="140" spans="1:4" x14ac:dyDescent="0.2">
      <c r="A140" t="s">
        <v>691</v>
      </c>
      <c r="B140" t="s">
        <v>688</v>
      </c>
      <c r="C140" t="s">
        <v>13</v>
      </c>
      <c r="D140">
        <v>-7.0000000000000001E-3</v>
      </c>
    </row>
    <row r="141" spans="1:4" x14ac:dyDescent="0.2">
      <c r="A141" t="s">
        <v>691</v>
      </c>
      <c r="B141" t="s">
        <v>688</v>
      </c>
      <c r="C141" t="s">
        <v>14</v>
      </c>
      <c r="D141">
        <v>-6.0000000000000001E-3</v>
      </c>
    </row>
    <row r="142" spans="1:4" x14ac:dyDescent="0.2">
      <c r="A142" t="s">
        <v>691</v>
      </c>
      <c r="B142" t="s">
        <v>688</v>
      </c>
      <c r="C142" t="s">
        <v>15</v>
      </c>
      <c r="D142">
        <v>-6.0000000000000001E-3</v>
      </c>
    </row>
    <row r="143" spans="1:4" x14ac:dyDescent="0.2">
      <c r="A143" t="s">
        <v>691</v>
      </c>
      <c r="B143" t="s">
        <v>688</v>
      </c>
      <c r="C143" t="s">
        <v>16</v>
      </c>
      <c r="D143">
        <v>-7.0000000000000001E-3</v>
      </c>
    </row>
    <row r="144" spans="1:4" x14ac:dyDescent="0.2">
      <c r="A144" t="s">
        <v>691</v>
      </c>
      <c r="B144" t="s">
        <v>688</v>
      </c>
      <c r="C144" t="s">
        <v>17</v>
      </c>
      <c r="D144">
        <v>-6.0000000000000001E-3</v>
      </c>
    </row>
    <row r="145" spans="1:4" x14ac:dyDescent="0.2">
      <c r="A145" t="s">
        <v>691</v>
      </c>
      <c r="B145" t="s">
        <v>688</v>
      </c>
      <c r="C145" t="s">
        <v>18</v>
      </c>
      <c r="D145">
        <v>4.0000000000000001E-3</v>
      </c>
    </row>
    <row r="146" spans="1:4" x14ac:dyDescent="0.2">
      <c r="A146" t="s">
        <v>691</v>
      </c>
      <c r="B146" t="s">
        <v>688</v>
      </c>
      <c r="C146" t="s">
        <v>38</v>
      </c>
      <c r="D146">
        <v>-6.0000000000000001E-3</v>
      </c>
    </row>
    <row r="147" spans="1:4" x14ac:dyDescent="0.2">
      <c r="A147" t="s">
        <v>691</v>
      </c>
      <c r="B147" t="s">
        <v>688</v>
      </c>
      <c r="C147" t="s">
        <v>39</v>
      </c>
      <c r="D147">
        <v>7.0000000000000001E-3</v>
      </c>
    </row>
    <row r="148" spans="1:4" x14ac:dyDescent="0.2">
      <c r="A148" t="s">
        <v>691</v>
      </c>
      <c r="B148" t="s">
        <v>688</v>
      </c>
      <c r="C148" t="s">
        <v>34</v>
      </c>
      <c r="D148">
        <v>-6.0000000000000001E-3</v>
      </c>
    </row>
    <row r="149" spans="1:4" x14ac:dyDescent="0.2">
      <c r="A149" t="s">
        <v>691</v>
      </c>
      <c r="B149" t="s">
        <v>688</v>
      </c>
      <c r="C149" t="s">
        <v>40</v>
      </c>
      <c r="D149">
        <v>-5.0000000000000001E-3</v>
      </c>
    </row>
    <row r="150" spans="1:4" x14ac:dyDescent="0.2">
      <c r="A150" t="s">
        <v>691</v>
      </c>
      <c r="B150" t="s">
        <v>688</v>
      </c>
      <c r="C150" t="s">
        <v>41</v>
      </c>
      <c r="D150">
        <v>-6.0000000000000001E-3</v>
      </c>
    </row>
    <row r="151" spans="1:4" x14ac:dyDescent="0.2">
      <c r="A151" t="s">
        <v>691</v>
      </c>
      <c r="B151" t="s">
        <v>688</v>
      </c>
      <c r="C151" t="s">
        <v>42</v>
      </c>
      <c r="D151">
        <v>-1E-3</v>
      </c>
    </row>
    <row r="152" spans="1:4" x14ac:dyDescent="0.2">
      <c r="A152" t="s">
        <v>691</v>
      </c>
      <c r="B152" t="s">
        <v>688</v>
      </c>
      <c r="C152" t="s">
        <v>56</v>
      </c>
      <c r="D152">
        <v>0.157</v>
      </c>
    </row>
    <row r="153" spans="1:4" x14ac:dyDescent="0.2">
      <c r="A153" t="s">
        <v>691</v>
      </c>
      <c r="B153" t="s">
        <v>688</v>
      </c>
      <c r="C153" t="s">
        <v>57</v>
      </c>
      <c r="D153">
        <v>4.7E-2</v>
      </c>
    </row>
    <row r="154" spans="1:4" x14ac:dyDescent="0.2">
      <c r="A154" t="s">
        <v>691</v>
      </c>
      <c r="B154" t="s">
        <v>688</v>
      </c>
      <c r="C154" t="s">
        <v>58</v>
      </c>
      <c r="D154">
        <v>2.9000000000000001E-2</v>
      </c>
    </row>
    <row r="155" spans="1:4" x14ac:dyDescent="0.2">
      <c r="A155" t="s">
        <v>691</v>
      </c>
      <c r="B155" t="s">
        <v>688</v>
      </c>
      <c r="C155" t="s">
        <v>59</v>
      </c>
      <c r="D155">
        <v>2.1999999999999999E-2</v>
      </c>
    </row>
    <row r="156" spans="1:4" x14ac:dyDescent="0.2">
      <c r="A156" t="s">
        <v>691</v>
      </c>
      <c r="B156" t="s">
        <v>688</v>
      </c>
      <c r="C156" t="s">
        <v>60</v>
      </c>
      <c r="D156">
        <v>1.2999999999999999E-2</v>
      </c>
    </row>
    <row r="157" spans="1:4" x14ac:dyDescent="0.2">
      <c r="A157" t="s">
        <v>691</v>
      </c>
      <c r="B157" t="s">
        <v>688</v>
      </c>
      <c r="C157" t="s">
        <v>61</v>
      </c>
      <c r="D157">
        <v>1.4999999999999999E-2</v>
      </c>
    </row>
    <row r="158" spans="1:4" x14ac:dyDescent="0.2">
      <c r="A158" t="s">
        <v>691</v>
      </c>
      <c r="B158" t="s">
        <v>688</v>
      </c>
      <c r="C158" t="s">
        <v>64</v>
      </c>
      <c r="D158">
        <v>0.66</v>
      </c>
    </row>
    <row r="159" spans="1:4" x14ac:dyDescent="0.2">
      <c r="A159" t="s">
        <v>691</v>
      </c>
      <c r="B159" t="s">
        <v>688</v>
      </c>
      <c r="C159" t="s">
        <v>65</v>
      </c>
      <c r="D159">
        <v>0.121</v>
      </c>
    </row>
    <row r="160" spans="1:4" x14ac:dyDescent="0.2">
      <c r="A160" t="s">
        <v>691</v>
      </c>
      <c r="B160" t="s">
        <v>688</v>
      </c>
      <c r="C160" t="s">
        <v>66</v>
      </c>
      <c r="D160">
        <v>4.7E-2</v>
      </c>
    </row>
    <row r="161" spans="1:4" x14ac:dyDescent="0.2">
      <c r="A161" t="s">
        <v>691</v>
      </c>
      <c r="B161" t="s">
        <v>688</v>
      </c>
      <c r="C161" t="s">
        <v>67</v>
      </c>
      <c r="D161">
        <v>6.3E-2</v>
      </c>
    </row>
    <row r="162" spans="1:4" x14ac:dyDescent="0.2">
      <c r="A162" t="s">
        <v>691</v>
      </c>
      <c r="B162" t="s">
        <v>688</v>
      </c>
      <c r="C162" t="s">
        <v>68</v>
      </c>
      <c r="D162">
        <v>3.9E-2</v>
      </c>
    </row>
    <row r="163" spans="1:4" x14ac:dyDescent="0.2">
      <c r="A163" t="s">
        <v>691</v>
      </c>
      <c r="B163" t="s">
        <v>688</v>
      </c>
      <c r="C163" t="s">
        <v>69</v>
      </c>
      <c r="D163">
        <v>7.9000000000000001E-2</v>
      </c>
    </row>
    <row r="164" spans="1:4" x14ac:dyDescent="0.2">
      <c r="A164" t="s">
        <v>691</v>
      </c>
      <c r="B164" t="s">
        <v>688</v>
      </c>
      <c r="C164" t="s">
        <v>681</v>
      </c>
      <c r="D164">
        <v>-1E-3</v>
      </c>
    </row>
    <row r="165" spans="1:4" x14ac:dyDescent="0.2">
      <c r="A165" t="s">
        <v>691</v>
      </c>
      <c r="B165" t="s">
        <v>688</v>
      </c>
      <c r="C165" t="s">
        <v>682</v>
      </c>
      <c r="D165">
        <v>6.0000000000000001E-3</v>
      </c>
    </row>
    <row r="166" spans="1:4" x14ac:dyDescent="0.2">
      <c r="A166" t="s">
        <v>691</v>
      </c>
      <c r="B166" t="s">
        <v>688</v>
      </c>
      <c r="C166" t="s">
        <v>683</v>
      </c>
      <c r="D166">
        <v>-1E-3</v>
      </c>
    </row>
    <row r="167" spans="1:4" x14ac:dyDescent="0.2">
      <c r="A167" t="s">
        <v>691</v>
      </c>
      <c r="B167" t="s">
        <v>688</v>
      </c>
      <c r="C167" t="s">
        <v>79</v>
      </c>
      <c r="D167">
        <v>-1E-3</v>
      </c>
    </row>
    <row r="168" spans="1:4" x14ac:dyDescent="0.2">
      <c r="A168" t="s">
        <v>691</v>
      </c>
      <c r="B168" t="s">
        <v>688</v>
      </c>
      <c r="C168" t="s">
        <v>80</v>
      </c>
      <c r="D168">
        <v>-1E-3</v>
      </c>
    </row>
    <row r="169" spans="1:4" x14ac:dyDescent="0.2">
      <c r="A169" t="s">
        <v>691</v>
      </c>
      <c r="B169" t="s">
        <v>688</v>
      </c>
      <c r="C169" t="s">
        <v>81</v>
      </c>
      <c r="D169">
        <v>-1E-3</v>
      </c>
    </row>
    <row r="170" spans="1:4" x14ac:dyDescent="0.2">
      <c r="A170" t="s">
        <v>692</v>
      </c>
      <c r="B170" t="s">
        <v>688</v>
      </c>
      <c r="C170" t="s">
        <v>193</v>
      </c>
      <c r="D170">
        <v>-6.0000000000000001E-3</v>
      </c>
    </row>
    <row r="171" spans="1:4" x14ac:dyDescent="0.2">
      <c r="A171" t="s">
        <v>692</v>
      </c>
      <c r="B171" t="s">
        <v>688</v>
      </c>
      <c r="C171" t="s">
        <v>194</v>
      </c>
      <c r="D171">
        <v>1.4999999999999999E-2</v>
      </c>
    </row>
    <row r="172" spans="1:4" x14ac:dyDescent="0.2">
      <c r="A172" t="s">
        <v>692</v>
      </c>
      <c r="B172" t="s">
        <v>688</v>
      </c>
      <c r="C172" t="s">
        <v>195</v>
      </c>
      <c r="D172">
        <v>-5.0000000000000001E-3</v>
      </c>
    </row>
    <row r="173" spans="1:4" x14ac:dyDescent="0.2">
      <c r="A173" t="s">
        <v>692</v>
      </c>
      <c r="B173" t="s">
        <v>688</v>
      </c>
      <c r="C173" t="s">
        <v>50</v>
      </c>
      <c r="D173">
        <v>-6.0000000000000001E-3</v>
      </c>
    </row>
    <row r="174" spans="1:4" x14ac:dyDescent="0.2">
      <c r="A174" t="s">
        <v>692</v>
      </c>
      <c r="B174" t="s">
        <v>688</v>
      </c>
      <c r="C174" t="s">
        <v>51</v>
      </c>
      <c r="D174">
        <v>-3.0000000000000001E-3</v>
      </c>
    </row>
    <row r="175" spans="1:4" x14ac:dyDescent="0.2">
      <c r="A175" t="s">
        <v>692</v>
      </c>
      <c r="B175" t="s">
        <v>688</v>
      </c>
      <c r="C175" t="s">
        <v>52</v>
      </c>
      <c r="D175">
        <v>-6.0000000000000001E-3</v>
      </c>
    </row>
    <row r="176" spans="1:4" x14ac:dyDescent="0.2">
      <c r="A176" t="s">
        <v>692</v>
      </c>
      <c r="B176" t="s">
        <v>688</v>
      </c>
      <c r="C176" t="s">
        <v>1</v>
      </c>
      <c r="D176">
        <v>8.0000000000000002E-3</v>
      </c>
    </row>
    <row r="177" spans="1:4" x14ac:dyDescent="0.2">
      <c r="A177" t="s">
        <v>692</v>
      </c>
      <c r="B177" t="s">
        <v>688</v>
      </c>
      <c r="C177" t="s">
        <v>2</v>
      </c>
      <c r="D177">
        <v>-7.0000000000000001E-3</v>
      </c>
    </row>
    <row r="178" spans="1:4" x14ac:dyDescent="0.2">
      <c r="A178" t="s">
        <v>692</v>
      </c>
      <c r="B178" t="s">
        <v>688</v>
      </c>
      <c r="C178" t="s">
        <v>3</v>
      </c>
      <c r="D178">
        <v>-6.0000000000000001E-3</v>
      </c>
    </row>
    <row r="179" spans="1:4" x14ac:dyDescent="0.2">
      <c r="A179" t="s">
        <v>692</v>
      </c>
      <c r="B179" t="s">
        <v>688</v>
      </c>
      <c r="C179" t="s">
        <v>4</v>
      </c>
      <c r="D179">
        <v>-6.0000000000000001E-3</v>
      </c>
    </row>
    <row r="180" spans="1:4" x14ac:dyDescent="0.2">
      <c r="A180" t="s">
        <v>692</v>
      </c>
      <c r="B180" t="s">
        <v>688</v>
      </c>
      <c r="C180" t="s">
        <v>5</v>
      </c>
      <c r="D180">
        <v>-1E-3</v>
      </c>
    </row>
    <row r="181" spans="1:4" x14ac:dyDescent="0.2">
      <c r="A181" t="s">
        <v>692</v>
      </c>
      <c r="B181" t="s">
        <v>688</v>
      </c>
      <c r="C181" t="s">
        <v>6</v>
      </c>
      <c r="D181">
        <v>-6.0000000000000001E-3</v>
      </c>
    </row>
    <row r="182" spans="1:4" x14ac:dyDescent="0.2">
      <c r="A182" t="s">
        <v>692</v>
      </c>
      <c r="B182" t="s">
        <v>688</v>
      </c>
      <c r="C182" t="s">
        <v>13</v>
      </c>
      <c r="D182">
        <v>-7.0000000000000001E-3</v>
      </c>
    </row>
    <row r="183" spans="1:4" x14ac:dyDescent="0.2">
      <c r="A183" t="s">
        <v>692</v>
      </c>
      <c r="B183" t="s">
        <v>688</v>
      </c>
      <c r="C183" t="s">
        <v>14</v>
      </c>
      <c r="D183">
        <v>-6.0000000000000001E-3</v>
      </c>
    </row>
    <row r="184" spans="1:4" x14ac:dyDescent="0.2">
      <c r="A184" t="s">
        <v>692</v>
      </c>
      <c r="B184" t="s">
        <v>688</v>
      </c>
      <c r="C184" t="s">
        <v>15</v>
      </c>
      <c r="D184">
        <v>-6.0000000000000001E-3</v>
      </c>
    </row>
    <row r="185" spans="1:4" x14ac:dyDescent="0.2">
      <c r="A185" t="s">
        <v>692</v>
      </c>
      <c r="B185" t="s">
        <v>688</v>
      </c>
      <c r="C185" t="s">
        <v>16</v>
      </c>
      <c r="D185">
        <v>-7.0000000000000001E-3</v>
      </c>
    </row>
    <row r="186" spans="1:4" x14ac:dyDescent="0.2">
      <c r="A186" t="s">
        <v>692</v>
      </c>
      <c r="B186" t="s">
        <v>688</v>
      </c>
      <c r="C186" t="s">
        <v>17</v>
      </c>
      <c r="D186">
        <v>-6.0000000000000001E-3</v>
      </c>
    </row>
    <row r="187" spans="1:4" x14ac:dyDescent="0.2">
      <c r="A187" t="s">
        <v>692</v>
      </c>
      <c r="B187" t="s">
        <v>688</v>
      </c>
      <c r="C187" t="s">
        <v>18</v>
      </c>
      <c r="D187">
        <v>3.0000000000000001E-3</v>
      </c>
    </row>
    <row r="188" spans="1:4" x14ac:dyDescent="0.2">
      <c r="A188" t="s">
        <v>692</v>
      </c>
      <c r="B188" t="s">
        <v>688</v>
      </c>
      <c r="C188" t="s">
        <v>38</v>
      </c>
      <c r="D188">
        <v>-6.0000000000000001E-3</v>
      </c>
    </row>
    <row r="189" spans="1:4" x14ac:dyDescent="0.2">
      <c r="A189" t="s">
        <v>692</v>
      </c>
      <c r="B189" t="s">
        <v>688</v>
      </c>
      <c r="C189" t="s">
        <v>39</v>
      </c>
      <c r="D189">
        <v>1.0999999999999999E-2</v>
      </c>
    </row>
    <row r="190" spans="1:4" x14ac:dyDescent="0.2">
      <c r="A190" t="s">
        <v>692</v>
      </c>
      <c r="B190" t="s">
        <v>688</v>
      </c>
      <c r="C190" t="s">
        <v>34</v>
      </c>
      <c r="D190">
        <v>-6.0000000000000001E-3</v>
      </c>
    </row>
    <row r="191" spans="1:4" x14ac:dyDescent="0.2">
      <c r="A191" t="s">
        <v>692</v>
      </c>
      <c r="B191" t="s">
        <v>688</v>
      </c>
      <c r="C191" t="s">
        <v>40</v>
      </c>
      <c r="D191">
        <v>-5.0000000000000001E-3</v>
      </c>
    </row>
    <row r="192" spans="1:4" x14ac:dyDescent="0.2">
      <c r="A192" t="s">
        <v>692</v>
      </c>
      <c r="B192" t="s">
        <v>688</v>
      </c>
      <c r="C192" t="s">
        <v>41</v>
      </c>
      <c r="D192">
        <v>-6.0000000000000001E-3</v>
      </c>
    </row>
    <row r="193" spans="1:4" x14ac:dyDescent="0.2">
      <c r="A193" t="s">
        <v>692</v>
      </c>
      <c r="B193" t="s">
        <v>688</v>
      </c>
      <c r="C193" t="s">
        <v>42</v>
      </c>
      <c r="D193">
        <v>-1E-3</v>
      </c>
    </row>
    <row r="194" spans="1:4" x14ac:dyDescent="0.2">
      <c r="A194" t="s">
        <v>692</v>
      </c>
      <c r="B194" t="s">
        <v>688</v>
      </c>
      <c r="C194" t="s">
        <v>56</v>
      </c>
      <c r="D194">
        <v>0.189</v>
      </c>
    </row>
    <row r="195" spans="1:4" x14ac:dyDescent="0.2">
      <c r="A195" t="s">
        <v>692</v>
      </c>
      <c r="B195" t="s">
        <v>688</v>
      </c>
      <c r="C195" t="s">
        <v>57</v>
      </c>
      <c r="D195">
        <v>5.7000000000000002E-2</v>
      </c>
    </row>
    <row r="196" spans="1:4" x14ac:dyDescent="0.2">
      <c r="A196" t="s">
        <v>692</v>
      </c>
      <c r="B196" t="s">
        <v>688</v>
      </c>
      <c r="C196" t="s">
        <v>58</v>
      </c>
      <c r="D196">
        <v>3.5999999999999997E-2</v>
      </c>
    </row>
    <row r="197" spans="1:4" x14ac:dyDescent="0.2">
      <c r="A197" t="s">
        <v>692</v>
      </c>
      <c r="B197" t="s">
        <v>688</v>
      </c>
      <c r="C197" t="s">
        <v>59</v>
      </c>
      <c r="D197">
        <v>2.9000000000000001E-2</v>
      </c>
    </row>
    <row r="198" spans="1:4" x14ac:dyDescent="0.2">
      <c r="A198" t="s">
        <v>692</v>
      </c>
      <c r="B198" t="s">
        <v>688</v>
      </c>
      <c r="C198" t="s">
        <v>60</v>
      </c>
      <c r="D198">
        <v>1.7000000000000001E-2</v>
      </c>
    </row>
    <row r="199" spans="1:4" x14ac:dyDescent="0.2">
      <c r="A199" t="s">
        <v>692</v>
      </c>
      <c r="B199" t="s">
        <v>688</v>
      </c>
      <c r="C199" t="s">
        <v>61</v>
      </c>
      <c r="D199">
        <v>0.02</v>
      </c>
    </row>
    <row r="200" spans="1:4" x14ac:dyDescent="0.2">
      <c r="A200" t="s">
        <v>692</v>
      </c>
      <c r="B200" t="s">
        <v>688</v>
      </c>
      <c r="C200" t="s">
        <v>64</v>
      </c>
      <c r="D200">
        <v>0.75700000000000001</v>
      </c>
    </row>
    <row r="201" spans="1:4" x14ac:dyDescent="0.2">
      <c r="A201" t="s">
        <v>692</v>
      </c>
      <c r="B201" t="s">
        <v>688</v>
      </c>
      <c r="C201" t="s">
        <v>65</v>
      </c>
      <c r="D201">
        <v>0.14699999999999999</v>
      </c>
    </row>
    <row r="202" spans="1:4" x14ac:dyDescent="0.2">
      <c r="A202" t="s">
        <v>692</v>
      </c>
      <c r="B202" t="s">
        <v>688</v>
      </c>
      <c r="C202" t="s">
        <v>66</v>
      </c>
      <c r="D202">
        <v>6.2E-2</v>
      </c>
    </row>
    <row r="203" spans="1:4" x14ac:dyDescent="0.2">
      <c r="A203" t="s">
        <v>692</v>
      </c>
      <c r="B203" t="s">
        <v>688</v>
      </c>
      <c r="C203" t="s">
        <v>67</v>
      </c>
      <c r="D203">
        <v>7.9000000000000001E-2</v>
      </c>
    </row>
    <row r="204" spans="1:4" x14ac:dyDescent="0.2">
      <c r="A204" t="s">
        <v>692</v>
      </c>
      <c r="B204" t="s">
        <v>688</v>
      </c>
      <c r="C204" t="s">
        <v>68</v>
      </c>
      <c r="D204">
        <v>0.05</v>
      </c>
    </row>
    <row r="205" spans="1:4" x14ac:dyDescent="0.2">
      <c r="A205" t="s">
        <v>692</v>
      </c>
      <c r="B205" t="s">
        <v>688</v>
      </c>
      <c r="C205" t="s">
        <v>69</v>
      </c>
      <c r="D205">
        <v>0.10100000000000001</v>
      </c>
    </row>
    <row r="206" spans="1:4" x14ac:dyDescent="0.2">
      <c r="A206" t="s">
        <v>692</v>
      </c>
      <c r="B206" t="s">
        <v>688</v>
      </c>
      <c r="C206" t="s">
        <v>681</v>
      </c>
      <c r="D206">
        <v>-1E-3</v>
      </c>
    </row>
    <row r="207" spans="1:4" x14ac:dyDescent="0.2">
      <c r="A207" t="s">
        <v>692</v>
      </c>
      <c r="B207" t="s">
        <v>688</v>
      </c>
      <c r="C207" t="s">
        <v>682</v>
      </c>
      <c r="D207">
        <v>6.0000000000000001E-3</v>
      </c>
    </row>
    <row r="208" spans="1:4" x14ac:dyDescent="0.2">
      <c r="A208" t="s">
        <v>692</v>
      </c>
      <c r="B208" t="s">
        <v>688</v>
      </c>
      <c r="C208" t="s">
        <v>683</v>
      </c>
      <c r="D208">
        <v>-1E-3</v>
      </c>
    </row>
    <row r="209" spans="1:4" x14ac:dyDescent="0.2">
      <c r="A209" t="s">
        <v>692</v>
      </c>
      <c r="B209" t="s">
        <v>688</v>
      </c>
      <c r="C209" t="s">
        <v>79</v>
      </c>
      <c r="D209">
        <v>-1E-3</v>
      </c>
    </row>
    <row r="210" spans="1:4" x14ac:dyDescent="0.2">
      <c r="A210" t="s">
        <v>692</v>
      </c>
      <c r="B210" t="s">
        <v>688</v>
      </c>
      <c r="C210" t="s">
        <v>80</v>
      </c>
      <c r="D210">
        <v>-1E-3</v>
      </c>
    </row>
    <row r="211" spans="1:4" x14ac:dyDescent="0.2">
      <c r="A211" t="s">
        <v>692</v>
      </c>
      <c r="B211" t="s">
        <v>688</v>
      </c>
      <c r="C211" t="s">
        <v>81</v>
      </c>
      <c r="D211">
        <v>-1E-3</v>
      </c>
    </row>
    <row r="212" spans="1:4" x14ac:dyDescent="0.2">
      <c r="A212" t="s">
        <v>693</v>
      </c>
      <c r="B212" t="s">
        <v>688</v>
      </c>
      <c r="C212" t="s">
        <v>193</v>
      </c>
      <c r="D212">
        <v>-6.0000000000000001E-3</v>
      </c>
    </row>
    <row r="213" spans="1:4" x14ac:dyDescent="0.2">
      <c r="A213" t="s">
        <v>693</v>
      </c>
      <c r="B213" t="s">
        <v>688</v>
      </c>
      <c r="C213" t="s">
        <v>194</v>
      </c>
      <c r="D213">
        <v>1.6E-2</v>
      </c>
    </row>
    <row r="214" spans="1:4" x14ac:dyDescent="0.2">
      <c r="A214" t="s">
        <v>693</v>
      </c>
      <c r="B214" t="s">
        <v>688</v>
      </c>
      <c r="C214" t="s">
        <v>195</v>
      </c>
      <c r="D214">
        <v>-4.0000000000000001E-3</v>
      </c>
    </row>
    <row r="215" spans="1:4" x14ac:dyDescent="0.2">
      <c r="A215" t="s">
        <v>693</v>
      </c>
      <c r="B215" t="s">
        <v>688</v>
      </c>
      <c r="C215" t="s">
        <v>50</v>
      </c>
      <c r="D215">
        <v>-6.0000000000000001E-3</v>
      </c>
    </row>
    <row r="216" spans="1:4" x14ac:dyDescent="0.2">
      <c r="A216" t="s">
        <v>693</v>
      </c>
      <c r="B216" t="s">
        <v>688</v>
      </c>
      <c r="C216" t="s">
        <v>51</v>
      </c>
      <c r="D216">
        <v>7.0000000000000001E-3</v>
      </c>
    </row>
    <row r="217" spans="1:4" x14ac:dyDescent="0.2">
      <c r="A217" t="s">
        <v>693</v>
      </c>
      <c r="B217" t="s">
        <v>688</v>
      </c>
      <c r="C217" t="s">
        <v>52</v>
      </c>
      <c r="D217">
        <v>-6.0000000000000001E-3</v>
      </c>
    </row>
    <row r="218" spans="1:4" x14ac:dyDescent="0.2">
      <c r="A218" t="s">
        <v>693</v>
      </c>
      <c r="B218" t="s">
        <v>688</v>
      </c>
      <c r="C218" t="s">
        <v>1</v>
      </c>
      <c r="D218">
        <v>5.0000000000000001E-3</v>
      </c>
    </row>
    <row r="219" spans="1:4" x14ac:dyDescent="0.2">
      <c r="A219" t="s">
        <v>693</v>
      </c>
      <c r="B219" t="s">
        <v>688</v>
      </c>
      <c r="C219" t="s">
        <v>2</v>
      </c>
      <c r="D219">
        <v>-7.0000000000000001E-3</v>
      </c>
    </row>
    <row r="220" spans="1:4" x14ac:dyDescent="0.2">
      <c r="A220" t="s">
        <v>693</v>
      </c>
      <c r="B220" t="s">
        <v>688</v>
      </c>
      <c r="C220" t="s">
        <v>3</v>
      </c>
      <c r="D220">
        <v>-6.0000000000000001E-3</v>
      </c>
    </row>
    <row r="221" spans="1:4" x14ac:dyDescent="0.2">
      <c r="A221" t="s">
        <v>693</v>
      </c>
      <c r="B221" t="s">
        <v>688</v>
      </c>
      <c r="C221" t="s">
        <v>4</v>
      </c>
      <c r="D221">
        <v>-6.0000000000000001E-3</v>
      </c>
    </row>
    <row r="222" spans="1:4" x14ac:dyDescent="0.2">
      <c r="A222" t="s">
        <v>693</v>
      </c>
      <c r="B222" t="s">
        <v>688</v>
      </c>
      <c r="C222" t="s">
        <v>5</v>
      </c>
      <c r="D222">
        <v>-1E-3</v>
      </c>
    </row>
    <row r="223" spans="1:4" x14ac:dyDescent="0.2">
      <c r="A223" t="s">
        <v>693</v>
      </c>
      <c r="B223" t="s">
        <v>688</v>
      </c>
      <c r="C223" t="s">
        <v>6</v>
      </c>
      <c r="D223">
        <v>-6.0000000000000001E-3</v>
      </c>
    </row>
    <row r="224" spans="1:4" x14ac:dyDescent="0.2">
      <c r="A224" t="s">
        <v>693</v>
      </c>
      <c r="B224" t="s">
        <v>688</v>
      </c>
      <c r="C224" t="s">
        <v>13</v>
      </c>
      <c r="D224">
        <v>-7.0000000000000001E-3</v>
      </c>
    </row>
    <row r="225" spans="1:4" x14ac:dyDescent="0.2">
      <c r="A225" t="s">
        <v>693</v>
      </c>
      <c r="B225" t="s">
        <v>688</v>
      </c>
      <c r="C225" t="s">
        <v>14</v>
      </c>
      <c r="D225">
        <v>-6.0000000000000001E-3</v>
      </c>
    </row>
    <row r="226" spans="1:4" x14ac:dyDescent="0.2">
      <c r="A226" t="s">
        <v>693</v>
      </c>
      <c r="B226" t="s">
        <v>688</v>
      </c>
      <c r="C226" t="s">
        <v>15</v>
      </c>
      <c r="D226">
        <v>-6.0000000000000001E-3</v>
      </c>
    </row>
    <row r="227" spans="1:4" x14ac:dyDescent="0.2">
      <c r="A227" t="s">
        <v>693</v>
      </c>
      <c r="B227" t="s">
        <v>688</v>
      </c>
      <c r="C227" t="s">
        <v>16</v>
      </c>
      <c r="D227">
        <v>-7.0000000000000001E-3</v>
      </c>
    </row>
    <row r="228" spans="1:4" x14ac:dyDescent="0.2">
      <c r="A228" t="s">
        <v>693</v>
      </c>
      <c r="B228" t="s">
        <v>688</v>
      </c>
      <c r="C228" t="s">
        <v>17</v>
      </c>
      <c r="D228">
        <v>-6.0000000000000001E-3</v>
      </c>
    </row>
    <row r="229" spans="1:4" x14ac:dyDescent="0.2">
      <c r="A229" t="s">
        <v>693</v>
      </c>
      <c r="B229" t="s">
        <v>688</v>
      </c>
      <c r="C229" t="s">
        <v>18</v>
      </c>
      <c r="D229">
        <v>2E-3</v>
      </c>
    </row>
    <row r="230" spans="1:4" x14ac:dyDescent="0.2">
      <c r="A230" t="s">
        <v>693</v>
      </c>
      <c r="B230" t="s">
        <v>688</v>
      </c>
      <c r="C230" t="s">
        <v>38</v>
      </c>
      <c r="D230">
        <v>-6.0000000000000001E-3</v>
      </c>
    </row>
    <row r="231" spans="1:4" x14ac:dyDescent="0.2">
      <c r="A231" t="s">
        <v>693</v>
      </c>
      <c r="B231" t="s">
        <v>688</v>
      </c>
      <c r="C231" t="s">
        <v>39</v>
      </c>
      <c r="D231">
        <v>-4.0000000000000001E-3</v>
      </c>
    </row>
    <row r="232" spans="1:4" x14ac:dyDescent="0.2">
      <c r="A232" t="s">
        <v>693</v>
      </c>
      <c r="B232" t="s">
        <v>688</v>
      </c>
      <c r="C232" t="s">
        <v>34</v>
      </c>
      <c r="D232">
        <v>-6.0000000000000001E-3</v>
      </c>
    </row>
    <row r="233" spans="1:4" x14ac:dyDescent="0.2">
      <c r="A233" t="s">
        <v>693</v>
      </c>
      <c r="B233" t="s">
        <v>688</v>
      </c>
      <c r="C233" t="s">
        <v>40</v>
      </c>
      <c r="D233">
        <v>-5.0000000000000001E-3</v>
      </c>
    </row>
    <row r="234" spans="1:4" x14ac:dyDescent="0.2">
      <c r="A234" t="s">
        <v>693</v>
      </c>
      <c r="B234" t="s">
        <v>688</v>
      </c>
      <c r="C234" t="s">
        <v>41</v>
      </c>
      <c r="D234">
        <v>-6.0000000000000001E-3</v>
      </c>
    </row>
    <row r="235" spans="1:4" x14ac:dyDescent="0.2">
      <c r="A235" t="s">
        <v>693</v>
      </c>
      <c r="B235" t="s">
        <v>688</v>
      </c>
      <c r="C235" t="s">
        <v>42</v>
      </c>
      <c r="D235">
        <v>-2E-3</v>
      </c>
    </row>
    <row r="236" spans="1:4" x14ac:dyDescent="0.2">
      <c r="A236" t="s">
        <v>693</v>
      </c>
      <c r="B236" t="s">
        <v>688</v>
      </c>
      <c r="C236" t="s">
        <v>56</v>
      </c>
      <c r="D236">
        <v>0.224</v>
      </c>
    </row>
    <row r="237" spans="1:4" x14ac:dyDescent="0.2">
      <c r="A237" t="s">
        <v>693</v>
      </c>
      <c r="B237" t="s">
        <v>688</v>
      </c>
      <c r="C237" t="s">
        <v>57</v>
      </c>
      <c r="D237">
        <v>6.8000000000000005E-2</v>
      </c>
    </row>
    <row r="238" spans="1:4" x14ac:dyDescent="0.2">
      <c r="A238" t="s">
        <v>693</v>
      </c>
      <c r="B238" t="s">
        <v>688</v>
      </c>
      <c r="C238" t="s">
        <v>58</v>
      </c>
      <c r="D238">
        <v>4.2999999999999997E-2</v>
      </c>
    </row>
    <row r="239" spans="1:4" x14ac:dyDescent="0.2">
      <c r="A239" t="s">
        <v>693</v>
      </c>
      <c r="B239" t="s">
        <v>688</v>
      </c>
      <c r="C239" t="s">
        <v>59</v>
      </c>
      <c r="D239">
        <v>3.5000000000000003E-2</v>
      </c>
    </row>
    <row r="240" spans="1:4" x14ac:dyDescent="0.2">
      <c r="A240" t="s">
        <v>693</v>
      </c>
      <c r="B240" t="s">
        <v>688</v>
      </c>
      <c r="C240" t="s">
        <v>60</v>
      </c>
      <c r="D240">
        <v>2.1999999999999999E-2</v>
      </c>
    </row>
    <row r="241" spans="1:4" x14ac:dyDescent="0.2">
      <c r="A241" t="s">
        <v>693</v>
      </c>
      <c r="B241" t="s">
        <v>688</v>
      </c>
      <c r="C241" t="s">
        <v>61</v>
      </c>
      <c r="D241">
        <v>2.5999999999999999E-2</v>
      </c>
    </row>
    <row r="242" spans="1:4" x14ac:dyDescent="0.2">
      <c r="A242" t="s">
        <v>693</v>
      </c>
      <c r="B242" t="s">
        <v>688</v>
      </c>
      <c r="C242" t="s">
        <v>64</v>
      </c>
      <c r="D242">
        <v>0.878</v>
      </c>
    </row>
    <row r="243" spans="1:4" x14ac:dyDescent="0.2">
      <c r="A243" t="s">
        <v>693</v>
      </c>
      <c r="B243" t="s">
        <v>688</v>
      </c>
      <c r="C243" t="s">
        <v>65</v>
      </c>
      <c r="D243">
        <v>0.17699999999999999</v>
      </c>
    </row>
    <row r="244" spans="1:4" x14ac:dyDescent="0.2">
      <c r="A244" t="s">
        <v>693</v>
      </c>
      <c r="B244" t="s">
        <v>688</v>
      </c>
      <c r="C244" t="s">
        <v>66</v>
      </c>
      <c r="D244">
        <v>7.3999999999999996E-2</v>
      </c>
    </row>
    <row r="245" spans="1:4" x14ac:dyDescent="0.2">
      <c r="A245" t="s">
        <v>693</v>
      </c>
      <c r="B245" t="s">
        <v>688</v>
      </c>
      <c r="C245" t="s">
        <v>67</v>
      </c>
      <c r="D245">
        <v>9.8000000000000004E-2</v>
      </c>
    </row>
    <row r="246" spans="1:4" x14ac:dyDescent="0.2">
      <c r="A246" t="s">
        <v>693</v>
      </c>
      <c r="B246" t="s">
        <v>688</v>
      </c>
      <c r="C246" t="s">
        <v>68</v>
      </c>
      <c r="D246">
        <v>6.2E-2</v>
      </c>
    </row>
    <row r="247" spans="1:4" x14ac:dyDescent="0.2">
      <c r="A247" t="s">
        <v>693</v>
      </c>
      <c r="B247" t="s">
        <v>688</v>
      </c>
      <c r="C247" t="s">
        <v>69</v>
      </c>
      <c r="D247">
        <v>0.125</v>
      </c>
    </row>
    <row r="248" spans="1:4" x14ac:dyDescent="0.2">
      <c r="A248" t="s">
        <v>693</v>
      </c>
      <c r="B248" t="s">
        <v>688</v>
      </c>
      <c r="C248" t="s">
        <v>681</v>
      </c>
      <c r="D248">
        <v>-1E-3</v>
      </c>
    </row>
    <row r="249" spans="1:4" x14ac:dyDescent="0.2">
      <c r="A249" t="s">
        <v>693</v>
      </c>
      <c r="B249" t="s">
        <v>688</v>
      </c>
      <c r="C249" t="s">
        <v>682</v>
      </c>
      <c r="D249">
        <v>6.0000000000000001E-3</v>
      </c>
    </row>
    <row r="250" spans="1:4" x14ac:dyDescent="0.2">
      <c r="A250" t="s">
        <v>693</v>
      </c>
      <c r="B250" t="s">
        <v>688</v>
      </c>
      <c r="C250" t="s">
        <v>683</v>
      </c>
      <c r="D250">
        <v>-1E-3</v>
      </c>
    </row>
    <row r="251" spans="1:4" x14ac:dyDescent="0.2">
      <c r="A251" t="s">
        <v>693</v>
      </c>
      <c r="B251" t="s">
        <v>688</v>
      </c>
      <c r="C251" t="s">
        <v>79</v>
      </c>
      <c r="D251">
        <v>-1E-3</v>
      </c>
    </row>
    <row r="252" spans="1:4" x14ac:dyDescent="0.2">
      <c r="A252" t="s">
        <v>693</v>
      </c>
      <c r="B252" t="s">
        <v>688</v>
      </c>
      <c r="C252" t="s">
        <v>80</v>
      </c>
      <c r="D252">
        <v>-1E-3</v>
      </c>
    </row>
    <row r="253" spans="1:4" x14ac:dyDescent="0.2">
      <c r="A253" t="s">
        <v>693</v>
      </c>
      <c r="B253" t="s">
        <v>688</v>
      </c>
      <c r="C253" t="s">
        <v>81</v>
      </c>
      <c r="D253">
        <v>-1E-3</v>
      </c>
    </row>
    <row r="254" spans="1:4" x14ac:dyDescent="0.2">
      <c r="A254" t="s">
        <v>694</v>
      </c>
      <c r="B254" t="s">
        <v>688</v>
      </c>
      <c r="C254" t="s">
        <v>193</v>
      </c>
      <c r="D254">
        <v>-6.0000000000000001E-3</v>
      </c>
    </row>
    <row r="255" spans="1:4" x14ac:dyDescent="0.2">
      <c r="A255" t="s">
        <v>694</v>
      </c>
      <c r="B255" t="s">
        <v>688</v>
      </c>
      <c r="C255" t="s">
        <v>194</v>
      </c>
      <c r="D255">
        <v>1.2E-2</v>
      </c>
    </row>
    <row r="256" spans="1:4" x14ac:dyDescent="0.2">
      <c r="A256" t="s">
        <v>694</v>
      </c>
      <c r="B256" t="s">
        <v>688</v>
      </c>
      <c r="C256" t="s">
        <v>195</v>
      </c>
      <c r="D256">
        <v>-3.0000000000000001E-3</v>
      </c>
    </row>
    <row r="257" spans="1:4" x14ac:dyDescent="0.2">
      <c r="A257" t="s">
        <v>694</v>
      </c>
      <c r="B257" t="s">
        <v>688</v>
      </c>
      <c r="C257" t="s">
        <v>50</v>
      </c>
      <c r="D257">
        <v>-6.0000000000000001E-3</v>
      </c>
    </row>
    <row r="258" spans="1:4" x14ac:dyDescent="0.2">
      <c r="A258" t="s">
        <v>694</v>
      </c>
      <c r="B258" t="s">
        <v>688</v>
      </c>
      <c r="C258" t="s">
        <v>51</v>
      </c>
      <c r="D258">
        <v>3.0000000000000001E-3</v>
      </c>
    </row>
    <row r="259" spans="1:4" x14ac:dyDescent="0.2">
      <c r="A259" t="s">
        <v>694</v>
      </c>
      <c r="B259" t="s">
        <v>688</v>
      </c>
      <c r="C259" t="s">
        <v>52</v>
      </c>
      <c r="D259">
        <v>-6.0000000000000001E-3</v>
      </c>
    </row>
    <row r="260" spans="1:4" x14ac:dyDescent="0.2">
      <c r="A260" t="s">
        <v>694</v>
      </c>
      <c r="B260" t="s">
        <v>688</v>
      </c>
      <c r="C260" t="s">
        <v>1</v>
      </c>
      <c r="D260">
        <v>-1E-3</v>
      </c>
    </row>
    <row r="261" spans="1:4" x14ac:dyDescent="0.2">
      <c r="A261" t="s">
        <v>694</v>
      </c>
      <c r="B261" t="s">
        <v>688</v>
      </c>
      <c r="C261" t="s">
        <v>2</v>
      </c>
      <c r="D261">
        <v>-7.0000000000000001E-3</v>
      </c>
    </row>
    <row r="262" spans="1:4" x14ac:dyDescent="0.2">
      <c r="A262" t="s">
        <v>694</v>
      </c>
      <c r="B262" t="s">
        <v>688</v>
      </c>
      <c r="C262" t="s">
        <v>3</v>
      </c>
      <c r="D262">
        <v>-6.0000000000000001E-3</v>
      </c>
    </row>
    <row r="263" spans="1:4" x14ac:dyDescent="0.2">
      <c r="A263" t="s">
        <v>694</v>
      </c>
      <c r="B263" t="s">
        <v>688</v>
      </c>
      <c r="C263" t="s">
        <v>4</v>
      </c>
      <c r="D263">
        <v>-6.0000000000000001E-3</v>
      </c>
    </row>
    <row r="264" spans="1:4" x14ac:dyDescent="0.2">
      <c r="A264" t="s">
        <v>694</v>
      </c>
      <c r="B264" t="s">
        <v>688</v>
      </c>
      <c r="C264" t="s">
        <v>5</v>
      </c>
      <c r="D264">
        <v>-1E-3</v>
      </c>
    </row>
    <row r="265" spans="1:4" x14ac:dyDescent="0.2">
      <c r="A265" t="s">
        <v>694</v>
      </c>
      <c r="B265" t="s">
        <v>688</v>
      </c>
      <c r="C265" t="s">
        <v>6</v>
      </c>
      <c r="D265">
        <v>-6.0000000000000001E-3</v>
      </c>
    </row>
    <row r="266" spans="1:4" x14ac:dyDescent="0.2">
      <c r="A266" t="s">
        <v>694</v>
      </c>
      <c r="B266" t="s">
        <v>688</v>
      </c>
      <c r="C266" t="s">
        <v>13</v>
      </c>
      <c r="D266">
        <v>-7.0000000000000001E-3</v>
      </c>
    </row>
    <row r="267" spans="1:4" x14ac:dyDescent="0.2">
      <c r="A267" t="s">
        <v>694</v>
      </c>
      <c r="B267" t="s">
        <v>688</v>
      </c>
      <c r="C267" t="s">
        <v>14</v>
      </c>
      <c r="D267">
        <v>-6.0000000000000001E-3</v>
      </c>
    </row>
    <row r="268" spans="1:4" x14ac:dyDescent="0.2">
      <c r="A268" t="s">
        <v>694</v>
      </c>
      <c r="B268" t="s">
        <v>688</v>
      </c>
      <c r="C268" t="s">
        <v>15</v>
      </c>
      <c r="D268">
        <v>-6.0000000000000001E-3</v>
      </c>
    </row>
    <row r="269" spans="1:4" x14ac:dyDescent="0.2">
      <c r="A269" t="s">
        <v>694</v>
      </c>
      <c r="B269" t="s">
        <v>688</v>
      </c>
      <c r="C269" t="s">
        <v>16</v>
      </c>
      <c r="D269">
        <v>-7.0000000000000001E-3</v>
      </c>
    </row>
    <row r="270" spans="1:4" x14ac:dyDescent="0.2">
      <c r="A270" t="s">
        <v>694</v>
      </c>
      <c r="B270" t="s">
        <v>688</v>
      </c>
      <c r="C270" t="s">
        <v>17</v>
      </c>
      <c r="D270">
        <v>-7.0000000000000001E-3</v>
      </c>
    </row>
    <row r="271" spans="1:4" x14ac:dyDescent="0.2">
      <c r="A271" t="s">
        <v>694</v>
      </c>
      <c r="B271" t="s">
        <v>688</v>
      </c>
      <c r="C271" t="s">
        <v>18</v>
      </c>
      <c r="D271">
        <v>2E-3</v>
      </c>
    </row>
    <row r="272" spans="1:4" x14ac:dyDescent="0.2">
      <c r="A272" t="s">
        <v>694</v>
      </c>
      <c r="B272" t="s">
        <v>688</v>
      </c>
      <c r="C272" t="s">
        <v>38</v>
      </c>
      <c r="D272">
        <v>-6.0000000000000001E-3</v>
      </c>
    </row>
    <row r="273" spans="1:4" x14ac:dyDescent="0.2">
      <c r="A273" t="s">
        <v>694</v>
      </c>
      <c r="B273" t="s">
        <v>688</v>
      </c>
      <c r="C273" t="s">
        <v>39</v>
      </c>
      <c r="D273">
        <v>-5.0000000000000001E-3</v>
      </c>
    </row>
    <row r="274" spans="1:4" x14ac:dyDescent="0.2">
      <c r="A274" t="s">
        <v>694</v>
      </c>
      <c r="B274" t="s">
        <v>688</v>
      </c>
      <c r="C274" t="s">
        <v>34</v>
      </c>
      <c r="D274">
        <v>-6.0000000000000001E-3</v>
      </c>
    </row>
    <row r="275" spans="1:4" x14ac:dyDescent="0.2">
      <c r="A275" t="s">
        <v>694</v>
      </c>
      <c r="B275" t="s">
        <v>688</v>
      </c>
      <c r="C275" t="s">
        <v>40</v>
      </c>
      <c r="D275">
        <v>-5.0000000000000001E-3</v>
      </c>
    </row>
    <row r="276" spans="1:4" x14ac:dyDescent="0.2">
      <c r="A276" t="s">
        <v>694</v>
      </c>
      <c r="B276" t="s">
        <v>688</v>
      </c>
      <c r="C276" t="s">
        <v>41</v>
      </c>
      <c r="D276">
        <v>-6.0000000000000001E-3</v>
      </c>
    </row>
    <row r="277" spans="1:4" x14ac:dyDescent="0.2">
      <c r="A277" t="s">
        <v>694</v>
      </c>
      <c r="B277" t="s">
        <v>688</v>
      </c>
      <c r="C277" t="s">
        <v>42</v>
      </c>
      <c r="D277">
        <v>-3.0000000000000001E-3</v>
      </c>
    </row>
    <row r="278" spans="1:4" x14ac:dyDescent="0.2">
      <c r="A278" t="s">
        <v>694</v>
      </c>
      <c r="B278" t="s">
        <v>688</v>
      </c>
      <c r="C278" t="s">
        <v>56</v>
      </c>
      <c r="D278">
        <v>0.25900000000000001</v>
      </c>
    </row>
    <row r="279" spans="1:4" x14ac:dyDescent="0.2">
      <c r="A279" t="s">
        <v>694</v>
      </c>
      <c r="B279" t="s">
        <v>688</v>
      </c>
      <c r="C279" t="s">
        <v>57</v>
      </c>
      <c r="D279">
        <v>0.08</v>
      </c>
    </row>
    <row r="280" spans="1:4" x14ac:dyDescent="0.2">
      <c r="A280" t="s">
        <v>694</v>
      </c>
      <c r="B280" t="s">
        <v>688</v>
      </c>
      <c r="C280" t="s">
        <v>58</v>
      </c>
      <c r="D280">
        <v>5.0999999999999997E-2</v>
      </c>
    </row>
    <row r="281" spans="1:4" x14ac:dyDescent="0.2">
      <c r="A281" t="s">
        <v>694</v>
      </c>
      <c r="B281" t="s">
        <v>688</v>
      </c>
      <c r="C281" t="s">
        <v>59</v>
      </c>
      <c r="D281">
        <v>4.2000000000000003E-2</v>
      </c>
    </row>
    <row r="282" spans="1:4" x14ac:dyDescent="0.2">
      <c r="A282" t="s">
        <v>694</v>
      </c>
      <c r="B282" t="s">
        <v>688</v>
      </c>
      <c r="C282" t="s">
        <v>60</v>
      </c>
      <c r="D282">
        <v>2.7E-2</v>
      </c>
    </row>
    <row r="283" spans="1:4" x14ac:dyDescent="0.2">
      <c r="A283" t="s">
        <v>694</v>
      </c>
      <c r="B283" t="s">
        <v>688</v>
      </c>
      <c r="C283" t="s">
        <v>61</v>
      </c>
      <c r="D283">
        <v>3.2000000000000001E-2</v>
      </c>
    </row>
    <row r="284" spans="1:4" x14ac:dyDescent="0.2">
      <c r="A284" t="s">
        <v>694</v>
      </c>
      <c r="B284" t="s">
        <v>688</v>
      </c>
      <c r="C284" t="s">
        <v>64</v>
      </c>
      <c r="D284">
        <v>1.022</v>
      </c>
    </row>
    <row r="285" spans="1:4" x14ac:dyDescent="0.2">
      <c r="A285" t="s">
        <v>694</v>
      </c>
      <c r="B285" t="s">
        <v>688</v>
      </c>
      <c r="C285" t="s">
        <v>65</v>
      </c>
      <c r="D285">
        <v>0.20699999999999999</v>
      </c>
    </row>
    <row r="286" spans="1:4" x14ac:dyDescent="0.2">
      <c r="A286" t="s">
        <v>694</v>
      </c>
      <c r="B286" t="s">
        <v>688</v>
      </c>
      <c r="C286" t="s">
        <v>66</v>
      </c>
      <c r="D286">
        <v>8.5999999999999993E-2</v>
      </c>
    </row>
    <row r="287" spans="1:4" x14ac:dyDescent="0.2">
      <c r="A287" t="s">
        <v>694</v>
      </c>
      <c r="B287" t="s">
        <v>688</v>
      </c>
      <c r="C287" t="s">
        <v>67</v>
      </c>
      <c r="D287">
        <v>0.11700000000000001</v>
      </c>
    </row>
    <row r="288" spans="1:4" x14ac:dyDescent="0.2">
      <c r="A288" t="s">
        <v>694</v>
      </c>
      <c r="B288" t="s">
        <v>688</v>
      </c>
      <c r="C288" t="s">
        <v>68</v>
      </c>
      <c r="D288">
        <v>7.3999999999999996E-2</v>
      </c>
    </row>
    <row r="289" spans="1:4" x14ac:dyDescent="0.2">
      <c r="A289" t="s">
        <v>694</v>
      </c>
      <c r="B289" t="s">
        <v>688</v>
      </c>
      <c r="C289" t="s">
        <v>69</v>
      </c>
      <c r="D289">
        <v>0.15</v>
      </c>
    </row>
    <row r="290" spans="1:4" x14ac:dyDescent="0.2">
      <c r="A290" t="s">
        <v>694</v>
      </c>
      <c r="B290" t="s">
        <v>688</v>
      </c>
      <c r="C290" t="s">
        <v>681</v>
      </c>
      <c r="D290">
        <v>-1E-3</v>
      </c>
    </row>
    <row r="291" spans="1:4" x14ac:dyDescent="0.2">
      <c r="A291" t="s">
        <v>694</v>
      </c>
      <c r="B291" t="s">
        <v>688</v>
      </c>
      <c r="C291" t="s">
        <v>682</v>
      </c>
      <c r="D291">
        <v>6.0000000000000001E-3</v>
      </c>
    </row>
    <row r="292" spans="1:4" x14ac:dyDescent="0.2">
      <c r="A292" t="s">
        <v>694</v>
      </c>
      <c r="B292" t="s">
        <v>688</v>
      </c>
      <c r="C292" t="s">
        <v>683</v>
      </c>
      <c r="D292">
        <v>-1E-3</v>
      </c>
    </row>
    <row r="293" spans="1:4" x14ac:dyDescent="0.2">
      <c r="A293" t="s">
        <v>694</v>
      </c>
      <c r="B293" t="s">
        <v>688</v>
      </c>
      <c r="C293" t="s">
        <v>79</v>
      </c>
      <c r="D293">
        <v>-2E-3</v>
      </c>
    </row>
    <row r="294" spans="1:4" x14ac:dyDescent="0.2">
      <c r="A294" t="s">
        <v>694</v>
      </c>
      <c r="B294" t="s">
        <v>688</v>
      </c>
      <c r="C294" t="s">
        <v>80</v>
      </c>
      <c r="D294">
        <v>-1E-3</v>
      </c>
    </row>
    <row r="295" spans="1:4" x14ac:dyDescent="0.2">
      <c r="A295" t="s">
        <v>694</v>
      </c>
      <c r="B295" t="s">
        <v>688</v>
      </c>
      <c r="C295" t="s">
        <v>81</v>
      </c>
      <c r="D295">
        <v>-1E-3</v>
      </c>
    </row>
    <row r="296" spans="1:4" x14ac:dyDescent="0.2">
      <c r="A296" t="s">
        <v>695</v>
      </c>
      <c r="B296" t="s">
        <v>688</v>
      </c>
      <c r="C296" t="s">
        <v>193</v>
      </c>
      <c r="D296">
        <v>-4.0000000000000001E-3</v>
      </c>
    </row>
    <row r="297" spans="1:4" x14ac:dyDescent="0.2">
      <c r="A297" t="s">
        <v>695</v>
      </c>
      <c r="B297" t="s">
        <v>688</v>
      </c>
      <c r="C297" t="s">
        <v>194</v>
      </c>
      <c r="D297">
        <v>6.0000000000000001E-3</v>
      </c>
    </row>
    <row r="298" spans="1:4" x14ac:dyDescent="0.2">
      <c r="A298" t="s">
        <v>695</v>
      </c>
      <c r="B298" t="s">
        <v>688</v>
      </c>
      <c r="C298" t="s">
        <v>195</v>
      </c>
      <c r="D298">
        <v>-1E-3</v>
      </c>
    </row>
    <row r="299" spans="1:4" x14ac:dyDescent="0.2">
      <c r="A299" t="s">
        <v>695</v>
      </c>
      <c r="B299" t="s">
        <v>688</v>
      </c>
      <c r="C299" t="s">
        <v>50</v>
      </c>
      <c r="D299">
        <v>-6.0000000000000001E-3</v>
      </c>
    </row>
    <row r="300" spans="1:4" x14ac:dyDescent="0.2">
      <c r="A300" t="s">
        <v>695</v>
      </c>
      <c r="B300" t="s">
        <v>688</v>
      </c>
      <c r="C300" t="s">
        <v>51</v>
      </c>
      <c r="D300">
        <v>-2E-3</v>
      </c>
    </row>
    <row r="301" spans="1:4" x14ac:dyDescent="0.2">
      <c r="A301" t="s">
        <v>695</v>
      </c>
      <c r="B301" t="s">
        <v>688</v>
      </c>
      <c r="C301" t="s">
        <v>52</v>
      </c>
      <c r="D301">
        <v>-5.0000000000000001E-3</v>
      </c>
    </row>
    <row r="302" spans="1:4" x14ac:dyDescent="0.2">
      <c r="A302" t="s">
        <v>695</v>
      </c>
      <c r="B302" t="s">
        <v>688</v>
      </c>
      <c r="C302" t="s">
        <v>1</v>
      </c>
      <c r="D302">
        <v>4.0000000000000001E-3</v>
      </c>
    </row>
    <row r="303" spans="1:4" x14ac:dyDescent="0.2">
      <c r="A303" t="s">
        <v>695</v>
      </c>
      <c r="B303" t="s">
        <v>688</v>
      </c>
      <c r="C303" t="s">
        <v>2</v>
      </c>
      <c r="D303">
        <v>-7.0000000000000001E-3</v>
      </c>
    </row>
    <row r="304" spans="1:4" x14ac:dyDescent="0.2">
      <c r="A304" t="s">
        <v>695</v>
      </c>
      <c r="B304" t="s">
        <v>688</v>
      </c>
      <c r="C304" t="s">
        <v>3</v>
      </c>
      <c r="D304">
        <v>-6.0000000000000001E-3</v>
      </c>
    </row>
    <row r="305" spans="1:4" x14ac:dyDescent="0.2">
      <c r="A305" t="s">
        <v>695</v>
      </c>
      <c r="B305" t="s">
        <v>688</v>
      </c>
      <c r="C305" t="s">
        <v>4</v>
      </c>
      <c r="D305">
        <v>-7.0000000000000001E-3</v>
      </c>
    </row>
    <row r="306" spans="1:4" x14ac:dyDescent="0.2">
      <c r="A306" t="s">
        <v>695</v>
      </c>
      <c r="B306" t="s">
        <v>688</v>
      </c>
      <c r="C306" t="s">
        <v>5</v>
      </c>
      <c r="D306">
        <v>-1E-3</v>
      </c>
    </row>
    <row r="307" spans="1:4" x14ac:dyDescent="0.2">
      <c r="A307" t="s">
        <v>695</v>
      </c>
      <c r="B307" t="s">
        <v>688</v>
      </c>
      <c r="C307" t="s">
        <v>6</v>
      </c>
      <c r="D307">
        <v>-6.0000000000000001E-3</v>
      </c>
    </row>
    <row r="308" spans="1:4" x14ac:dyDescent="0.2">
      <c r="A308" t="s">
        <v>695</v>
      </c>
      <c r="B308" t="s">
        <v>688</v>
      </c>
      <c r="C308" t="s">
        <v>13</v>
      </c>
      <c r="D308">
        <v>-7.0000000000000001E-3</v>
      </c>
    </row>
    <row r="309" spans="1:4" x14ac:dyDescent="0.2">
      <c r="A309" t="s">
        <v>695</v>
      </c>
      <c r="B309" t="s">
        <v>688</v>
      </c>
      <c r="C309" t="s">
        <v>14</v>
      </c>
      <c r="D309">
        <v>-6.0000000000000001E-3</v>
      </c>
    </row>
    <row r="310" spans="1:4" x14ac:dyDescent="0.2">
      <c r="A310" t="s">
        <v>695</v>
      </c>
      <c r="B310" t="s">
        <v>688</v>
      </c>
      <c r="C310" t="s">
        <v>15</v>
      </c>
      <c r="D310">
        <v>-6.0000000000000001E-3</v>
      </c>
    </row>
    <row r="311" spans="1:4" x14ac:dyDescent="0.2">
      <c r="A311" t="s">
        <v>695</v>
      </c>
      <c r="B311" t="s">
        <v>688</v>
      </c>
      <c r="C311" t="s">
        <v>16</v>
      </c>
      <c r="D311">
        <v>-7.0000000000000001E-3</v>
      </c>
    </row>
    <row r="312" spans="1:4" x14ac:dyDescent="0.2">
      <c r="A312" t="s">
        <v>695</v>
      </c>
      <c r="B312" t="s">
        <v>688</v>
      </c>
      <c r="C312" t="s">
        <v>17</v>
      </c>
      <c r="D312">
        <v>-6.0000000000000001E-3</v>
      </c>
    </row>
    <row r="313" spans="1:4" x14ac:dyDescent="0.2">
      <c r="A313" t="s">
        <v>695</v>
      </c>
      <c r="B313" t="s">
        <v>688</v>
      </c>
      <c r="C313" t="s">
        <v>18</v>
      </c>
      <c r="D313">
        <v>2E-3</v>
      </c>
    </row>
    <row r="314" spans="1:4" x14ac:dyDescent="0.2">
      <c r="A314" t="s">
        <v>695</v>
      </c>
      <c r="B314" t="s">
        <v>688</v>
      </c>
      <c r="C314" t="s">
        <v>38</v>
      </c>
      <c r="D314">
        <v>-6.0000000000000001E-3</v>
      </c>
    </row>
    <row r="315" spans="1:4" x14ac:dyDescent="0.2">
      <c r="A315" t="s">
        <v>695</v>
      </c>
      <c r="B315" t="s">
        <v>688</v>
      </c>
      <c r="C315" t="s">
        <v>39</v>
      </c>
      <c r="D315">
        <v>-7.0000000000000001E-3</v>
      </c>
    </row>
    <row r="316" spans="1:4" x14ac:dyDescent="0.2">
      <c r="A316" t="s">
        <v>695</v>
      </c>
      <c r="B316" t="s">
        <v>688</v>
      </c>
      <c r="C316" t="s">
        <v>34</v>
      </c>
      <c r="D316">
        <v>-6.0000000000000001E-3</v>
      </c>
    </row>
    <row r="317" spans="1:4" x14ac:dyDescent="0.2">
      <c r="A317" t="s">
        <v>695</v>
      </c>
      <c r="B317" t="s">
        <v>688</v>
      </c>
      <c r="C317" t="s">
        <v>40</v>
      </c>
      <c r="D317">
        <v>-5.0000000000000001E-3</v>
      </c>
    </row>
    <row r="318" spans="1:4" x14ac:dyDescent="0.2">
      <c r="A318" t="s">
        <v>695</v>
      </c>
      <c r="B318" t="s">
        <v>688</v>
      </c>
      <c r="C318" t="s">
        <v>41</v>
      </c>
      <c r="D318">
        <v>-6.0000000000000001E-3</v>
      </c>
    </row>
    <row r="319" spans="1:4" x14ac:dyDescent="0.2">
      <c r="A319" t="s">
        <v>695</v>
      </c>
      <c r="B319" t="s">
        <v>688</v>
      </c>
      <c r="C319" t="s">
        <v>42</v>
      </c>
      <c r="D319">
        <v>-4.0000000000000001E-3</v>
      </c>
    </row>
    <row r="320" spans="1:4" x14ac:dyDescent="0.2">
      <c r="A320" t="s">
        <v>695</v>
      </c>
      <c r="B320" t="s">
        <v>688</v>
      </c>
      <c r="C320" t="s">
        <v>56</v>
      </c>
      <c r="D320">
        <v>0.29699999999999999</v>
      </c>
    </row>
    <row r="321" spans="1:4" x14ac:dyDescent="0.2">
      <c r="A321" t="s">
        <v>695</v>
      </c>
      <c r="B321" t="s">
        <v>688</v>
      </c>
      <c r="C321" t="s">
        <v>57</v>
      </c>
      <c r="D321">
        <v>9.1999999999999998E-2</v>
      </c>
    </row>
    <row r="322" spans="1:4" x14ac:dyDescent="0.2">
      <c r="A322" t="s">
        <v>695</v>
      </c>
      <c r="B322" t="s">
        <v>688</v>
      </c>
      <c r="C322" t="s">
        <v>58</v>
      </c>
      <c r="D322">
        <v>0.06</v>
      </c>
    </row>
    <row r="323" spans="1:4" x14ac:dyDescent="0.2">
      <c r="A323" t="s">
        <v>695</v>
      </c>
      <c r="B323" t="s">
        <v>688</v>
      </c>
      <c r="C323" t="s">
        <v>59</v>
      </c>
      <c r="D323">
        <v>0.05</v>
      </c>
    </row>
    <row r="324" spans="1:4" x14ac:dyDescent="0.2">
      <c r="A324" t="s">
        <v>695</v>
      </c>
      <c r="B324" t="s">
        <v>688</v>
      </c>
      <c r="C324" t="s">
        <v>60</v>
      </c>
      <c r="D324">
        <v>3.2000000000000001E-2</v>
      </c>
    </row>
    <row r="325" spans="1:4" x14ac:dyDescent="0.2">
      <c r="A325" t="s">
        <v>695</v>
      </c>
      <c r="B325" t="s">
        <v>688</v>
      </c>
      <c r="C325" t="s">
        <v>61</v>
      </c>
      <c r="D325">
        <v>3.7999999999999999E-2</v>
      </c>
    </row>
    <row r="326" spans="1:4" x14ac:dyDescent="0.2">
      <c r="A326" t="s">
        <v>695</v>
      </c>
      <c r="B326" t="s">
        <v>688</v>
      </c>
      <c r="C326" t="s">
        <v>64</v>
      </c>
      <c r="D326">
        <v>1.145</v>
      </c>
    </row>
    <row r="327" spans="1:4" x14ac:dyDescent="0.2">
      <c r="A327" t="s">
        <v>695</v>
      </c>
      <c r="B327" t="s">
        <v>688</v>
      </c>
      <c r="C327" t="s">
        <v>65</v>
      </c>
      <c r="D327">
        <v>0.23799999999999999</v>
      </c>
    </row>
    <row r="328" spans="1:4" x14ac:dyDescent="0.2">
      <c r="A328" t="s">
        <v>695</v>
      </c>
      <c r="B328" t="s">
        <v>688</v>
      </c>
      <c r="C328" t="s">
        <v>66</v>
      </c>
      <c r="D328">
        <v>9.8000000000000004E-2</v>
      </c>
    </row>
    <row r="329" spans="1:4" x14ac:dyDescent="0.2">
      <c r="A329" t="s">
        <v>695</v>
      </c>
      <c r="B329" t="s">
        <v>688</v>
      </c>
      <c r="C329" t="s">
        <v>67</v>
      </c>
      <c r="D329">
        <v>0.13600000000000001</v>
      </c>
    </row>
    <row r="330" spans="1:4" x14ac:dyDescent="0.2">
      <c r="A330" t="s">
        <v>695</v>
      </c>
      <c r="B330" t="s">
        <v>688</v>
      </c>
      <c r="C330" t="s">
        <v>68</v>
      </c>
      <c r="D330">
        <v>8.6999999999999994E-2</v>
      </c>
    </row>
    <row r="331" spans="1:4" x14ac:dyDescent="0.2">
      <c r="A331" t="s">
        <v>695</v>
      </c>
      <c r="B331" t="s">
        <v>688</v>
      </c>
      <c r="C331" t="s">
        <v>69</v>
      </c>
      <c r="D331">
        <v>0.17599999999999999</v>
      </c>
    </row>
    <row r="332" spans="1:4" x14ac:dyDescent="0.2">
      <c r="A332" t="s">
        <v>695</v>
      </c>
      <c r="B332" t="s">
        <v>688</v>
      </c>
      <c r="C332" t="s">
        <v>681</v>
      </c>
      <c r="D332">
        <v>-1E-3</v>
      </c>
    </row>
    <row r="333" spans="1:4" x14ac:dyDescent="0.2">
      <c r="A333" t="s">
        <v>695</v>
      </c>
      <c r="B333" t="s">
        <v>688</v>
      </c>
      <c r="C333" t="s">
        <v>682</v>
      </c>
      <c r="D333">
        <v>6.0000000000000001E-3</v>
      </c>
    </row>
    <row r="334" spans="1:4" x14ac:dyDescent="0.2">
      <c r="A334" t="s">
        <v>695</v>
      </c>
      <c r="B334" t="s">
        <v>688</v>
      </c>
      <c r="C334" t="s">
        <v>683</v>
      </c>
      <c r="D334">
        <v>-1E-3</v>
      </c>
    </row>
    <row r="335" spans="1:4" x14ac:dyDescent="0.2">
      <c r="A335" t="s">
        <v>695</v>
      </c>
      <c r="B335" t="s">
        <v>688</v>
      </c>
      <c r="C335" t="s">
        <v>79</v>
      </c>
      <c r="D335">
        <v>-2E-3</v>
      </c>
    </row>
    <row r="336" spans="1:4" x14ac:dyDescent="0.2">
      <c r="A336" t="s">
        <v>695</v>
      </c>
      <c r="B336" t="s">
        <v>688</v>
      </c>
      <c r="C336" t="s">
        <v>80</v>
      </c>
      <c r="D336">
        <v>-1E-3</v>
      </c>
    </row>
    <row r="337" spans="1:4" x14ac:dyDescent="0.2">
      <c r="A337" t="s">
        <v>695</v>
      </c>
      <c r="B337" t="s">
        <v>688</v>
      </c>
      <c r="C337" t="s">
        <v>81</v>
      </c>
      <c r="D337">
        <v>-1E-3</v>
      </c>
    </row>
    <row r="338" spans="1:4" x14ac:dyDescent="0.2">
      <c r="A338" t="s">
        <v>696</v>
      </c>
      <c r="B338" t="s">
        <v>688</v>
      </c>
      <c r="C338" t="s">
        <v>193</v>
      </c>
      <c r="D338">
        <v>-3.0000000000000001E-3</v>
      </c>
    </row>
    <row r="339" spans="1:4" x14ac:dyDescent="0.2">
      <c r="A339" t="s">
        <v>696</v>
      </c>
      <c r="B339" t="s">
        <v>688</v>
      </c>
      <c r="C339" t="s">
        <v>194</v>
      </c>
      <c r="D339">
        <v>5.0000000000000001E-3</v>
      </c>
    </row>
    <row r="340" spans="1:4" x14ac:dyDescent="0.2">
      <c r="A340" t="s">
        <v>696</v>
      </c>
      <c r="B340" t="s">
        <v>688</v>
      </c>
      <c r="C340" t="s">
        <v>195</v>
      </c>
      <c r="D340">
        <v>-1E-3</v>
      </c>
    </row>
    <row r="341" spans="1:4" x14ac:dyDescent="0.2">
      <c r="A341" t="s">
        <v>696</v>
      </c>
      <c r="B341" t="s">
        <v>688</v>
      </c>
      <c r="C341" t="s">
        <v>50</v>
      </c>
      <c r="D341">
        <v>-6.0000000000000001E-3</v>
      </c>
    </row>
    <row r="342" spans="1:4" x14ac:dyDescent="0.2">
      <c r="A342" t="s">
        <v>696</v>
      </c>
      <c r="B342" t="s">
        <v>688</v>
      </c>
      <c r="C342" t="s">
        <v>51</v>
      </c>
      <c r="D342">
        <v>-3.0000000000000001E-3</v>
      </c>
    </row>
    <row r="343" spans="1:4" x14ac:dyDescent="0.2">
      <c r="A343" t="s">
        <v>696</v>
      </c>
      <c r="B343" t="s">
        <v>688</v>
      </c>
      <c r="C343" t="s">
        <v>52</v>
      </c>
      <c r="D343">
        <v>-6.0000000000000001E-3</v>
      </c>
    </row>
    <row r="344" spans="1:4" x14ac:dyDescent="0.2">
      <c r="A344" t="s">
        <v>696</v>
      </c>
      <c r="B344" t="s">
        <v>688</v>
      </c>
      <c r="C344" t="s">
        <v>1</v>
      </c>
      <c r="D344">
        <v>8.0000000000000002E-3</v>
      </c>
    </row>
    <row r="345" spans="1:4" x14ac:dyDescent="0.2">
      <c r="A345" t="s">
        <v>696</v>
      </c>
      <c r="B345" t="s">
        <v>688</v>
      </c>
      <c r="C345" t="s">
        <v>2</v>
      </c>
      <c r="D345">
        <v>-7.0000000000000001E-3</v>
      </c>
    </row>
    <row r="346" spans="1:4" x14ac:dyDescent="0.2">
      <c r="A346" t="s">
        <v>696</v>
      </c>
      <c r="B346" t="s">
        <v>688</v>
      </c>
      <c r="C346" t="s">
        <v>3</v>
      </c>
      <c r="D346">
        <v>-5.0000000000000001E-3</v>
      </c>
    </row>
    <row r="347" spans="1:4" x14ac:dyDescent="0.2">
      <c r="A347" t="s">
        <v>696</v>
      </c>
      <c r="B347" t="s">
        <v>688</v>
      </c>
      <c r="C347" t="s">
        <v>4</v>
      </c>
      <c r="D347">
        <v>-7.0000000000000001E-3</v>
      </c>
    </row>
    <row r="348" spans="1:4" x14ac:dyDescent="0.2">
      <c r="A348" t="s">
        <v>696</v>
      </c>
      <c r="B348" t="s">
        <v>688</v>
      </c>
      <c r="C348" t="s">
        <v>5</v>
      </c>
      <c r="D348">
        <v>-1E-3</v>
      </c>
    </row>
    <row r="349" spans="1:4" x14ac:dyDescent="0.2">
      <c r="A349" t="s">
        <v>696</v>
      </c>
      <c r="B349" t="s">
        <v>688</v>
      </c>
      <c r="C349" t="s">
        <v>6</v>
      </c>
      <c r="D349">
        <v>-7.0000000000000001E-3</v>
      </c>
    </row>
    <row r="350" spans="1:4" x14ac:dyDescent="0.2">
      <c r="A350" t="s">
        <v>696</v>
      </c>
      <c r="B350" t="s">
        <v>688</v>
      </c>
      <c r="C350" t="s">
        <v>13</v>
      </c>
      <c r="D350">
        <v>-7.0000000000000001E-3</v>
      </c>
    </row>
    <row r="351" spans="1:4" x14ac:dyDescent="0.2">
      <c r="A351" t="s">
        <v>696</v>
      </c>
      <c r="B351" t="s">
        <v>688</v>
      </c>
      <c r="C351" t="s">
        <v>14</v>
      </c>
      <c r="D351">
        <v>-6.0000000000000001E-3</v>
      </c>
    </row>
    <row r="352" spans="1:4" x14ac:dyDescent="0.2">
      <c r="A352" t="s">
        <v>696</v>
      </c>
      <c r="B352" t="s">
        <v>688</v>
      </c>
      <c r="C352" t="s">
        <v>15</v>
      </c>
      <c r="D352">
        <v>-6.0000000000000001E-3</v>
      </c>
    </row>
    <row r="353" spans="1:4" x14ac:dyDescent="0.2">
      <c r="A353" t="s">
        <v>696</v>
      </c>
      <c r="B353" t="s">
        <v>688</v>
      </c>
      <c r="C353" t="s">
        <v>16</v>
      </c>
      <c r="D353">
        <v>-7.0000000000000001E-3</v>
      </c>
    </row>
    <row r="354" spans="1:4" x14ac:dyDescent="0.2">
      <c r="A354" t="s">
        <v>696</v>
      </c>
      <c r="B354" t="s">
        <v>688</v>
      </c>
      <c r="C354" t="s">
        <v>17</v>
      </c>
      <c r="D354">
        <v>-7.0000000000000001E-3</v>
      </c>
    </row>
    <row r="355" spans="1:4" x14ac:dyDescent="0.2">
      <c r="A355" t="s">
        <v>696</v>
      </c>
      <c r="B355" t="s">
        <v>688</v>
      </c>
      <c r="C355" t="s">
        <v>18</v>
      </c>
      <c r="D355">
        <v>2E-3</v>
      </c>
    </row>
    <row r="356" spans="1:4" x14ac:dyDescent="0.2">
      <c r="A356" t="s">
        <v>696</v>
      </c>
      <c r="B356" t="s">
        <v>688</v>
      </c>
      <c r="C356" t="s">
        <v>38</v>
      </c>
      <c r="D356">
        <v>-6.0000000000000001E-3</v>
      </c>
    </row>
    <row r="357" spans="1:4" x14ac:dyDescent="0.2">
      <c r="A357" t="s">
        <v>696</v>
      </c>
      <c r="B357" t="s">
        <v>688</v>
      </c>
      <c r="C357" t="s">
        <v>39</v>
      </c>
      <c r="D357">
        <v>-7.0000000000000001E-3</v>
      </c>
    </row>
    <row r="358" spans="1:4" x14ac:dyDescent="0.2">
      <c r="A358" t="s">
        <v>696</v>
      </c>
      <c r="B358" t="s">
        <v>688</v>
      </c>
      <c r="C358" t="s">
        <v>34</v>
      </c>
      <c r="D358">
        <v>-6.0000000000000001E-3</v>
      </c>
    </row>
    <row r="359" spans="1:4" x14ac:dyDescent="0.2">
      <c r="A359" t="s">
        <v>696</v>
      </c>
      <c r="B359" t="s">
        <v>688</v>
      </c>
      <c r="C359" t="s">
        <v>40</v>
      </c>
      <c r="D359">
        <v>-5.0000000000000001E-3</v>
      </c>
    </row>
    <row r="360" spans="1:4" x14ac:dyDescent="0.2">
      <c r="A360" t="s">
        <v>696</v>
      </c>
      <c r="B360" t="s">
        <v>688</v>
      </c>
      <c r="C360" t="s">
        <v>41</v>
      </c>
      <c r="D360">
        <v>-6.0000000000000001E-3</v>
      </c>
    </row>
    <row r="361" spans="1:4" x14ac:dyDescent="0.2">
      <c r="A361" t="s">
        <v>696</v>
      </c>
      <c r="B361" t="s">
        <v>688</v>
      </c>
      <c r="C361" t="s">
        <v>42</v>
      </c>
      <c r="D361">
        <v>-6.0000000000000001E-3</v>
      </c>
    </row>
    <row r="362" spans="1:4" x14ac:dyDescent="0.2">
      <c r="A362" t="s">
        <v>696</v>
      </c>
      <c r="B362" t="s">
        <v>688</v>
      </c>
      <c r="C362" t="s">
        <v>56</v>
      </c>
      <c r="D362">
        <v>0.33600000000000002</v>
      </c>
    </row>
    <row r="363" spans="1:4" x14ac:dyDescent="0.2">
      <c r="A363" t="s">
        <v>696</v>
      </c>
      <c r="B363" t="s">
        <v>688</v>
      </c>
      <c r="C363" t="s">
        <v>57</v>
      </c>
      <c r="D363">
        <v>0.105</v>
      </c>
    </row>
    <row r="364" spans="1:4" x14ac:dyDescent="0.2">
      <c r="A364" t="s">
        <v>696</v>
      </c>
      <c r="B364" t="s">
        <v>688</v>
      </c>
      <c r="C364" t="s">
        <v>58</v>
      </c>
      <c r="D364">
        <v>6.8000000000000005E-2</v>
      </c>
    </row>
    <row r="365" spans="1:4" x14ac:dyDescent="0.2">
      <c r="A365" t="s">
        <v>696</v>
      </c>
      <c r="B365" t="s">
        <v>688</v>
      </c>
      <c r="C365" t="s">
        <v>59</v>
      </c>
      <c r="D365">
        <v>5.7000000000000002E-2</v>
      </c>
    </row>
    <row r="366" spans="1:4" x14ac:dyDescent="0.2">
      <c r="A366" t="s">
        <v>696</v>
      </c>
      <c r="B366" t="s">
        <v>688</v>
      </c>
      <c r="C366" t="s">
        <v>60</v>
      </c>
      <c r="D366">
        <v>3.6999999999999998E-2</v>
      </c>
    </row>
    <row r="367" spans="1:4" x14ac:dyDescent="0.2">
      <c r="A367" t="s">
        <v>696</v>
      </c>
      <c r="B367" t="s">
        <v>688</v>
      </c>
      <c r="C367" t="s">
        <v>61</v>
      </c>
      <c r="D367">
        <v>4.3999999999999997E-2</v>
      </c>
    </row>
    <row r="368" spans="1:4" x14ac:dyDescent="0.2">
      <c r="A368" t="s">
        <v>696</v>
      </c>
      <c r="B368" t="s">
        <v>688</v>
      </c>
      <c r="C368" t="s">
        <v>64</v>
      </c>
      <c r="D368">
        <v>1.26</v>
      </c>
    </row>
    <row r="369" spans="1:4" x14ac:dyDescent="0.2">
      <c r="A369" t="s">
        <v>696</v>
      </c>
      <c r="B369" t="s">
        <v>688</v>
      </c>
      <c r="C369" t="s">
        <v>65</v>
      </c>
      <c r="D369">
        <v>0.27</v>
      </c>
    </row>
    <row r="370" spans="1:4" x14ac:dyDescent="0.2">
      <c r="A370" t="s">
        <v>696</v>
      </c>
      <c r="B370" t="s">
        <v>688</v>
      </c>
      <c r="C370" t="s">
        <v>66</v>
      </c>
      <c r="D370">
        <v>0.111</v>
      </c>
    </row>
    <row r="371" spans="1:4" x14ac:dyDescent="0.2">
      <c r="A371" t="s">
        <v>696</v>
      </c>
      <c r="B371" t="s">
        <v>688</v>
      </c>
      <c r="C371" t="s">
        <v>67</v>
      </c>
      <c r="D371">
        <v>0.155</v>
      </c>
    </row>
    <row r="372" spans="1:4" x14ac:dyDescent="0.2">
      <c r="A372" t="s">
        <v>696</v>
      </c>
      <c r="B372" t="s">
        <v>688</v>
      </c>
      <c r="C372" t="s">
        <v>68</v>
      </c>
      <c r="D372">
        <v>0.1</v>
      </c>
    </row>
    <row r="373" spans="1:4" x14ac:dyDescent="0.2">
      <c r="A373" t="s">
        <v>696</v>
      </c>
      <c r="B373" t="s">
        <v>688</v>
      </c>
      <c r="C373" t="s">
        <v>69</v>
      </c>
      <c r="D373">
        <v>0.20200000000000001</v>
      </c>
    </row>
    <row r="374" spans="1:4" x14ac:dyDescent="0.2">
      <c r="A374" t="s">
        <v>696</v>
      </c>
      <c r="B374" t="s">
        <v>688</v>
      </c>
      <c r="C374" t="s">
        <v>681</v>
      </c>
      <c r="D374">
        <v>-1E-3</v>
      </c>
    </row>
    <row r="375" spans="1:4" x14ac:dyDescent="0.2">
      <c r="A375" t="s">
        <v>696</v>
      </c>
      <c r="B375" t="s">
        <v>688</v>
      </c>
      <c r="C375" t="s">
        <v>682</v>
      </c>
      <c r="D375">
        <v>6.0000000000000001E-3</v>
      </c>
    </row>
    <row r="376" spans="1:4" x14ac:dyDescent="0.2">
      <c r="A376" t="s">
        <v>696</v>
      </c>
      <c r="B376" t="s">
        <v>688</v>
      </c>
      <c r="C376" t="s">
        <v>683</v>
      </c>
      <c r="D376">
        <v>-1E-3</v>
      </c>
    </row>
    <row r="377" spans="1:4" x14ac:dyDescent="0.2">
      <c r="A377" t="s">
        <v>696</v>
      </c>
      <c r="B377" t="s">
        <v>688</v>
      </c>
      <c r="C377" t="s">
        <v>79</v>
      </c>
      <c r="D377">
        <v>-2E-3</v>
      </c>
    </row>
    <row r="378" spans="1:4" x14ac:dyDescent="0.2">
      <c r="A378" t="s">
        <v>696</v>
      </c>
      <c r="B378" t="s">
        <v>688</v>
      </c>
      <c r="C378" t="s">
        <v>80</v>
      </c>
      <c r="D378">
        <v>-1E-3</v>
      </c>
    </row>
    <row r="379" spans="1:4" x14ac:dyDescent="0.2">
      <c r="A379" t="s">
        <v>696</v>
      </c>
      <c r="B379" t="s">
        <v>688</v>
      </c>
      <c r="C379" t="s">
        <v>81</v>
      </c>
      <c r="D379">
        <v>-1E-3</v>
      </c>
    </row>
    <row r="380" spans="1:4" x14ac:dyDescent="0.2">
      <c r="A380" t="s">
        <v>697</v>
      </c>
      <c r="B380" t="s">
        <v>688</v>
      </c>
      <c r="C380" t="s">
        <v>193</v>
      </c>
      <c r="D380">
        <v>-3.0000000000000001E-3</v>
      </c>
    </row>
    <row r="381" spans="1:4" x14ac:dyDescent="0.2">
      <c r="A381" t="s">
        <v>697</v>
      </c>
      <c r="B381" t="s">
        <v>688</v>
      </c>
      <c r="C381" t="s">
        <v>194</v>
      </c>
      <c r="D381">
        <v>8.9999999999999993E-3</v>
      </c>
    </row>
    <row r="382" spans="1:4" x14ac:dyDescent="0.2">
      <c r="A382" t="s">
        <v>697</v>
      </c>
      <c r="B382" t="s">
        <v>688</v>
      </c>
      <c r="C382" t="s">
        <v>195</v>
      </c>
      <c r="D382">
        <v>-1E-3</v>
      </c>
    </row>
    <row r="383" spans="1:4" x14ac:dyDescent="0.2">
      <c r="A383" t="s">
        <v>697</v>
      </c>
      <c r="B383" t="s">
        <v>688</v>
      </c>
      <c r="C383" t="s">
        <v>50</v>
      </c>
      <c r="D383">
        <v>-6.0000000000000001E-3</v>
      </c>
    </row>
    <row r="384" spans="1:4" x14ac:dyDescent="0.2">
      <c r="A384" t="s">
        <v>697</v>
      </c>
      <c r="B384" t="s">
        <v>688</v>
      </c>
      <c r="C384" t="s">
        <v>51</v>
      </c>
      <c r="D384">
        <v>1E-3</v>
      </c>
    </row>
    <row r="385" spans="1:4" x14ac:dyDescent="0.2">
      <c r="A385" t="s">
        <v>697</v>
      </c>
      <c r="B385" t="s">
        <v>688</v>
      </c>
      <c r="C385" t="s">
        <v>52</v>
      </c>
      <c r="D385">
        <v>-6.0000000000000001E-3</v>
      </c>
    </row>
    <row r="386" spans="1:4" x14ac:dyDescent="0.2">
      <c r="A386" t="s">
        <v>697</v>
      </c>
      <c r="B386" t="s">
        <v>688</v>
      </c>
      <c r="C386" t="s">
        <v>1</v>
      </c>
      <c r="D386">
        <v>-2E-3</v>
      </c>
    </row>
    <row r="387" spans="1:4" x14ac:dyDescent="0.2">
      <c r="A387" t="s">
        <v>697</v>
      </c>
      <c r="B387" t="s">
        <v>688</v>
      </c>
      <c r="C387" t="s">
        <v>2</v>
      </c>
      <c r="D387">
        <v>-7.0000000000000001E-3</v>
      </c>
    </row>
    <row r="388" spans="1:4" x14ac:dyDescent="0.2">
      <c r="A388" t="s">
        <v>697</v>
      </c>
      <c r="B388" t="s">
        <v>688</v>
      </c>
      <c r="C388" t="s">
        <v>3</v>
      </c>
      <c r="D388">
        <v>-5.0000000000000001E-3</v>
      </c>
    </row>
    <row r="389" spans="1:4" x14ac:dyDescent="0.2">
      <c r="A389" t="s">
        <v>697</v>
      </c>
      <c r="B389" t="s">
        <v>688</v>
      </c>
      <c r="C389" t="s">
        <v>4</v>
      </c>
      <c r="D389">
        <v>-6.0000000000000001E-3</v>
      </c>
    </row>
    <row r="390" spans="1:4" x14ac:dyDescent="0.2">
      <c r="A390" t="s">
        <v>697</v>
      </c>
      <c r="B390" t="s">
        <v>688</v>
      </c>
      <c r="C390" t="s">
        <v>5</v>
      </c>
      <c r="D390">
        <v>-1E-3</v>
      </c>
    </row>
    <row r="391" spans="1:4" x14ac:dyDescent="0.2">
      <c r="A391" t="s">
        <v>697</v>
      </c>
      <c r="B391" t="s">
        <v>688</v>
      </c>
      <c r="C391" t="s">
        <v>6</v>
      </c>
      <c r="D391">
        <v>-6.0000000000000001E-3</v>
      </c>
    </row>
    <row r="392" spans="1:4" x14ac:dyDescent="0.2">
      <c r="A392" t="s">
        <v>697</v>
      </c>
      <c r="B392" t="s">
        <v>688</v>
      </c>
      <c r="C392" t="s">
        <v>13</v>
      </c>
      <c r="D392">
        <v>-7.0000000000000001E-3</v>
      </c>
    </row>
    <row r="393" spans="1:4" x14ac:dyDescent="0.2">
      <c r="A393" t="s">
        <v>697</v>
      </c>
      <c r="B393" t="s">
        <v>688</v>
      </c>
      <c r="C393" t="s">
        <v>14</v>
      </c>
      <c r="D393">
        <v>-6.0000000000000001E-3</v>
      </c>
    </row>
    <row r="394" spans="1:4" x14ac:dyDescent="0.2">
      <c r="A394" t="s">
        <v>697</v>
      </c>
      <c r="B394" t="s">
        <v>688</v>
      </c>
      <c r="C394" t="s">
        <v>15</v>
      </c>
      <c r="D394">
        <v>-6.0000000000000001E-3</v>
      </c>
    </row>
    <row r="395" spans="1:4" x14ac:dyDescent="0.2">
      <c r="A395" t="s">
        <v>697</v>
      </c>
      <c r="B395" t="s">
        <v>688</v>
      </c>
      <c r="C395" t="s">
        <v>16</v>
      </c>
      <c r="D395">
        <v>-7.0000000000000001E-3</v>
      </c>
    </row>
    <row r="396" spans="1:4" x14ac:dyDescent="0.2">
      <c r="A396" t="s">
        <v>697</v>
      </c>
      <c r="B396" t="s">
        <v>688</v>
      </c>
      <c r="C396" t="s">
        <v>17</v>
      </c>
      <c r="D396">
        <v>-6.0000000000000001E-3</v>
      </c>
    </row>
    <row r="397" spans="1:4" x14ac:dyDescent="0.2">
      <c r="A397" t="s">
        <v>697</v>
      </c>
      <c r="B397" t="s">
        <v>688</v>
      </c>
      <c r="C397" t="s">
        <v>18</v>
      </c>
      <c r="D397">
        <v>2E-3</v>
      </c>
    </row>
    <row r="398" spans="1:4" x14ac:dyDescent="0.2">
      <c r="A398" t="s">
        <v>697</v>
      </c>
      <c r="B398" t="s">
        <v>688</v>
      </c>
      <c r="C398" t="s">
        <v>38</v>
      </c>
      <c r="D398">
        <v>-6.0000000000000001E-3</v>
      </c>
    </row>
    <row r="399" spans="1:4" x14ac:dyDescent="0.2">
      <c r="A399" t="s">
        <v>697</v>
      </c>
      <c r="B399" t="s">
        <v>688</v>
      </c>
      <c r="C399" t="s">
        <v>39</v>
      </c>
      <c r="D399">
        <v>-6.0000000000000001E-3</v>
      </c>
    </row>
    <row r="400" spans="1:4" x14ac:dyDescent="0.2">
      <c r="A400" t="s">
        <v>697</v>
      </c>
      <c r="B400" t="s">
        <v>688</v>
      </c>
      <c r="C400" t="s">
        <v>34</v>
      </c>
      <c r="D400">
        <v>-6.0000000000000001E-3</v>
      </c>
    </row>
    <row r="401" spans="1:4" x14ac:dyDescent="0.2">
      <c r="A401" t="s">
        <v>697</v>
      </c>
      <c r="B401" t="s">
        <v>688</v>
      </c>
      <c r="C401" t="s">
        <v>40</v>
      </c>
      <c r="D401">
        <v>-5.0000000000000001E-3</v>
      </c>
    </row>
    <row r="402" spans="1:4" x14ac:dyDescent="0.2">
      <c r="A402" t="s">
        <v>697</v>
      </c>
      <c r="B402" t="s">
        <v>688</v>
      </c>
      <c r="C402" t="s">
        <v>41</v>
      </c>
      <c r="D402">
        <v>-6.0000000000000001E-3</v>
      </c>
    </row>
    <row r="403" spans="1:4" x14ac:dyDescent="0.2">
      <c r="A403" t="s">
        <v>697</v>
      </c>
      <c r="B403" t="s">
        <v>688</v>
      </c>
      <c r="C403" t="s">
        <v>42</v>
      </c>
      <c r="D403">
        <v>-6.0000000000000001E-3</v>
      </c>
    </row>
    <row r="404" spans="1:4" x14ac:dyDescent="0.2">
      <c r="A404" t="s">
        <v>697</v>
      </c>
      <c r="B404" t="s">
        <v>688</v>
      </c>
      <c r="C404" t="s">
        <v>56</v>
      </c>
      <c r="D404">
        <v>0.377</v>
      </c>
    </row>
    <row r="405" spans="1:4" x14ac:dyDescent="0.2">
      <c r="A405" t="s">
        <v>697</v>
      </c>
      <c r="B405" t="s">
        <v>688</v>
      </c>
      <c r="C405" t="s">
        <v>57</v>
      </c>
      <c r="D405">
        <v>0.11799999999999999</v>
      </c>
    </row>
    <row r="406" spans="1:4" x14ac:dyDescent="0.2">
      <c r="A406" t="s">
        <v>697</v>
      </c>
      <c r="B406" t="s">
        <v>688</v>
      </c>
      <c r="C406" t="s">
        <v>58</v>
      </c>
      <c r="D406">
        <v>7.6999999999999999E-2</v>
      </c>
    </row>
    <row r="407" spans="1:4" x14ac:dyDescent="0.2">
      <c r="A407" t="s">
        <v>697</v>
      </c>
      <c r="B407" t="s">
        <v>688</v>
      </c>
      <c r="C407" t="s">
        <v>59</v>
      </c>
      <c r="D407">
        <v>6.5000000000000002E-2</v>
      </c>
    </row>
    <row r="408" spans="1:4" x14ac:dyDescent="0.2">
      <c r="A408" t="s">
        <v>697</v>
      </c>
      <c r="B408" t="s">
        <v>688</v>
      </c>
      <c r="C408" t="s">
        <v>60</v>
      </c>
      <c r="D408">
        <v>4.2999999999999997E-2</v>
      </c>
    </row>
    <row r="409" spans="1:4" x14ac:dyDescent="0.2">
      <c r="A409" t="s">
        <v>697</v>
      </c>
      <c r="B409" t="s">
        <v>688</v>
      </c>
      <c r="C409" t="s">
        <v>61</v>
      </c>
      <c r="D409">
        <v>5.0999999999999997E-2</v>
      </c>
    </row>
    <row r="410" spans="1:4" x14ac:dyDescent="0.2">
      <c r="A410" t="s">
        <v>697</v>
      </c>
      <c r="B410" t="s">
        <v>688</v>
      </c>
      <c r="C410" t="s">
        <v>64</v>
      </c>
      <c r="D410">
        <v>1.3859999999999999</v>
      </c>
    </row>
    <row r="411" spans="1:4" x14ac:dyDescent="0.2">
      <c r="A411" t="s">
        <v>697</v>
      </c>
      <c r="B411" t="s">
        <v>688</v>
      </c>
      <c r="C411" t="s">
        <v>65</v>
      </c>
      <c r="D411">
        <v>0.30099999999999999</v>
      </c>
    </row>
    <row r="412" spans="1:4" x14ac:dyDescent="0.2">
      <c r="A412" t="s">
        <v>697</v>
      </c>
      <c r="B412" t="s">
        <v>688</v>
      </c>
      <c r="C412" t="s">
        <v>66</v>
      </c>
      <c r="D412">
        <v>0.125</v>
      </c>
    </row>
    <row r="413" spans="1:4" x14ac:dyDescent="0.2">
      <c r="A413" t="s">
        <v>697</v>
      </c>
      <c r="B413" t="s">
        <v>688</v>
      </c>
      <c r="C413" t="s">
        <v>67</v>
      </c>
      <c r="D413">
        <v>0.17399999999999999</v>
      </c>
    </row>
    <row r="414" spans="1:4" x14ac:dyDescent="0.2">
      <c r="A414" t="s">
        <v>697</v>
      </c>
      <c r="B414" t="s">
        <v>688</v>
      </c>
      <c r="C414" t="s">
        <v>68</v>
      </c>
      <c r="D414">
        <v>0.114</v>
      </c>
    </row>
    <row r="415" spans="1:4" x14ac:dyDescent="0.2">
      <c r="A415" t="s">
        <v>697</v>
      </c>
      <c r="B415" t="s">
        <v>688</v>
      </c>
      <c r="C415" t="s">
        <v>69</v>
      </c>
      <c r="D415">
        <v>0.23</v>
      </c>
    </row>
    <row r="416" spans="1:4" x14ac:dyDescent="0.2">
      <c r="A416" t="s">
        <v>697</v>
      </c>
      <c r="B416" t="s">
        <v>688</v>
      </c>
      <c r="C416" t="s">
        <v>681</v>
      </c>
      <c r="D416">
        <v>-1E-3</v>
      </c>
    </row>
    <row r="417" spans="1:4" x14ac:dyDescent="0.2">
      <c r="A417" t="s">
        <v>697</v>
      </c>
      <c r="B417" t="s">
        <v>688</v>
      </c>
      <c r="C417" t="s">
        <v>682</v>
      </c>
      <c r="D417">
        <v>6.0000000000000001E-3</v>
      </c>
    </row>
    <row r="418" spans="1:4" x14ac:dyDescent="0.2">
      <c r="A418" t="s">
        <v>697</v>
      </c>
      <c r="B418" t="s">
        <v>688</v>
      </c>
      <c r="C418" t="s">
        <v>683</v>
      </c>
      <c r="D418">
        <v>-1E-3</v>
      </c>
    </row>
    <row r="419" spans="1:4" x14ac:dyDescent="0.2">
      <c r="A419" t="s">
        <v>697</v>
      </c>
      <c r="B419" t="s">
        <v>688</v>
      </c>
      <c r="C419" t="s">
        <v>79</v>
      </c>
      <c r="D419">
        <v>-2E-3</v>
      </c>
    </row>
    <row r="420" spans="1:4" x14ac:dyDescent="0.2">
      <c r="A420" t="s">
        <v>697</v>
      </c>
      <c r="B420" t="s">
        <v>688</v>
      </c>
      <c r="C420" t="s">
        <v>80</v>
      </c>
      <c r="D420">
        <v>-1E-3</v>
      </c>
    </row>
    <row r="421" spans="1:4" x14ac:dyDescent="0.2">
      <c r="A421" t="s">
        <v>697</v>
      </c>
      <c r="B421" t="s">
        <v>688</v>
      </c>
      <c r="C421" t="s">
        <v>81</v>
      </c>
      <c r="D421">
        <v>-1E-3</v>
      </c>
    </row>
    <row r="422" spans="1:4" x14ac:dyDescent="0.2">
      <c r="A422" t="s">
        <v>698</v>
      </c>
      <c r="B422" t="s">
        <v>688</v>
      </c>
      <c r="C422" t="s">
        <v>193</v>
      </c>
      <c r="D422">
        <v>-2E-3</v>
      </c>
    </row>
    <row r="423" spans="1:4" x14ac:dyDescent="0.2">
      <c r="A423" t="s">
        <v>698</v>
      </c>
      <c r="B423" t="s">
        <v>688</v>
      </c>
      <c r="C423" t="s">
        <v>194</v>
      </c>
      <c r="D423">
        <v>1.2E-2</v>
      </c>
    </row>
    <row r="424" spans="1:4" x14ac:dyDescent="0.2">
      <c r="A424" t="s">
        <v>698</v>
      </c>
      <c r="B424" t="s">
        <v>688</v>
      </c>
      <c r="C424" t="s">
        <v>195</v>
      </c>
      <c r="D424">
        <v>0</v>
      </c>
    </row>
    <row r="425" spans="1:4" x14ac:dyDescent="0.2">
      <c r="A425" t="s">
        <v>698</v>
      </c>
      <c r="B425" t="s">
        <v>688</v>
      </c>
      <c r="C425" t="s">
        <v>50</v>
      </c>
      <c r="D425">
        <v>-6.0000000000000001E-3</v>
      </c>
    </row>
    <row r="426" spans="1:4" x14ac:dyDescent="0.2">
      <c r="A426" t="s">
        <v>698</v>
      </c>
      <c r="B426" t="s">
        <v>688</v>
      </c>
      <c r="C426" t="s">
        <v>51</v>
      </c>
      <c r="D426">
        <v>0</v>
      </c>
    </row>
    <row r="427" spans="1:4" x14ac:dyDescent="0.2">
      <c r="A427" t="s">
        <v>698</v>
      </c>
      <c r="B427" t="s">
        <v>688</v>
      </c>
      <c r="C427" t="s">
        <v>52</v>
      </c>
      <c r="D427">
        <v>-6.0000000000000001E-3</v>
      </c>
    </row>
    <row r="428" spans="1:4" x14ac:dyDescent="0.2">
      <c r="A428" t="s">
        <v>698</v>
      </c>
      <c r="B428" t="s">
        <v>688</v>
      </c>
      <c r="C428" t="s">
        <v>1</v>
      </c>
      <c r="D428">
        <v>7.0000000000000001E-3</v>
      </c>
    </row>
    <row r="429" spans="1:4" x14ac:dyDescent="0.2">
      <c r="A429" t="s">
        <v>698</v>
      </c>
      <c r="B429" t="s">
        <v>688</v>
      </c>
      <c r="C429" t="s">
        <v>2</v>
      </c>
      <c r="D429">
        <v>-7.0000000000000001E-3</v>
      </c>
    </row>
    <row r="430" spans="1:4" x14ac:dyDescent="0.2">
      <c r="A430" t="s">
        <v>698</v>
      </c>
      <c r="B430" t="s">
        <v>688</v>
      </c>
      <c r="C430" t="s">
        <v>3</v>
      </c>
      <c r="D430">
        <v>-3.0000000000000001E-3</v>
      </c>
    </row>
    <row r="431" spans="1:4" x14ac:dyDescent="0.2">
      <c r="A431" t="s">
        <v>698</v>
      </c>
      <c r="B431" t="s">
        <v>688</v>
      </c>
      <c r="C431" t="s">
        <v>4</v>
      </c>
      <c r="D431">
        <v>-6.0000000000000001E-3</v>
      </c>
    </row>
    <row r="432" spans="1:4" x14ac:dyDescent="0.2">
      <c r="A432" t="s">
        <v>698</v>
      </c>
      <c r="B432" t="s">
        <v>688</v>
      </c>
      <c r="C432" t="s">
        <v>5</v>
      </c>
      <c r="D432">
        <v>-1E-3</v>
      </c>
    </row>
    <row r="433" spans="1:4" x14ac:dyDescent="0.2">
      <c r="A433" t="s">
        <v>698</v>
      </c>
      <c r="B433" t="s">
        <v>688</v>
      </c>
      <c r="C433" t="s">
        <v>6</v>
      </c>
      <c r="D433">
        <v>-7.0000000000000001E-3</v>
      </c>
    </row>
    <row r="434" spans="1:4" x14ac:dyDescent="0.2">
      <c r="A434" t="s">
        <v>698</v>
      </c>
      <c r="B434" t="s">
        <v>688</v>
      </c>
      <c r="C434" t="s">
        <v>13</v>
      </c>
      <c r="D434">
        <v>-6.0000000000000001E-3</v>
      </c>
    </row>
    <row r="435" spans="1:4" x14ac:dyDescent="0.2">
      <c r="A435" t="s">
        <v>698</v>
      </c>
      <c r="B435" t="s">
        <v>688</v>
      </c>
      <c r="C435" t="s">
        <v>14</v>
      </c>
      <c r="D435">
        <v>-6.0000000000000001E-3</v>
      </c>
    </row>
    <row r="436" spans="1:4" x14ac:dyDescent="0.2">
      <c r="A436" t="s">
        <v>698</v>
      </c>
      <c r="B436" t="s">
        <v>688</v>
      </c>
      <c r="C436" t="s">
        <v>15</v>
      </c>
      <c r="D436">
        <v>-6.0000000000000001E-3</v>
      </c>
    </row>
    <row r="437" spans="1:4" x14ac:dyDescent="0.2">
      <c r="A437" t="s">
        <v>698</v>
      </c>
      <c r="B437" t="s">
        <v>688</v>
      </c>
      <c r="C437" t="s">
        <v>16</v>
      </c>
      <c r="D437">
        <v>-7.0000000000000001E-3</v>
      </c>
    </row>
    <row r="438" spans="1:4" x14ac:dyDescent="0.2">
      <c r="A438" t="s">
        <v>698</v>
      </c>
      <c r="B438" t="s">
        <v>688</v>
      </c>
      <c r="C438" t="s">
        <v>17</v>
      </c>
      <c r="D438">
        <v>-7.0000000000000001E-3</v>
      </c>
    </row>
    <row r="439" spans="1:4" x14ac:dyDescent="0.2">
      <c r="A439" t="s">
        <v>698</v>
      </c>
      <c r="B439" t="s">
        <v>688</v>
      </c>
      <c r="C439" t="s">
        <v>18</v>
      </c>
      <c r="D439">
        <v>3.0000000000000001E-3</v>
      </c>
    </row>
    <row r="440" spans="1:4" x14ac:dyDescent="0.2">
      <c r="A440" t="s">
        <v>698</v>
      </c>
      <c r="B440" t="s">
        <v>688</v>
      </c>
      <c r="C440" t="s">
        <v>38</v>
      </c>
      <c r="D440">
        <v>-6.0000000000000001E-3</v>
      </c>
    </row>
    <row r="441" spans="1:4" x14ac:dyDescent="0.2">
      <c r="A441" t="s">
        <v>698</v>
      </c>
      <c r="B441" t="s">
        <v>688</v>
      </c>
      <c r="C441" t="s">
        <v>39</v>
      </c>
      <c r="D441">
        <v>-6.0000000000000001E-3</v>
      </c>
    </row>
    <row r="442" spans="1:4" x14ac:dyDescent="0.2">
      <c r="A442" t="s">
        <v>698</v>
      </c>
      <c r="B442" t="s">
        <v>688</v>
      </c>
      <c r="C442" t="s">
        <v>34</v>
      </c>
      <c r="D442">
        <v>-6.0000000000000001E-3</v>
      </c>
    </row>
    <row r="443" spans="1:4" x14ac:dyDescent="0.2">
      <c r="A443" t="s">
        <v>698</v>
      </c>
      <c r="B443" t="s">
        <v>688</v>
      </c>
      <c r="C443" t="s">
        <v>40</v>
      </c>
      <c r="D443">
        <v>-5.0000000000000001E-3</v>
      </c>
    </row>
    <row r="444" spans="1:4" x14ac:dyDescent="0.2">
      <c r="A444" t="s">
        <v>698</v>
      </c>
      <c r="B444" t="s">
        <v>688</v>
      </c>
      <c r="C444" t="s">
        <v>41</v>
      </c>
      <c r="D444">
        <v>-6.0000000000000001E-3</v>
      </c>
    </row>
    <row r="445" spans="1:4" x14ac:dyDescent="0.2">
      <c r="A445" t="s">
        <v>698</v>
      </c>
      <c r="B445" t="s">
        <v>688</v>
      </c>
      <c r="C445" t="s">
        <v>42</v>
      </c>
      <c r="D445">
        <v>-5.0000000000000001E-3</v>
      </c>
    </row>
    <row r="446" spans="1:4" x14ac:dyDescent="0.2">
      <c r="A446" t="s">
        <v>698</v>
      </c>
      <c r="B446" t="s">
        <v>688</v>
      </c>
      <c r="C446" t="s">
        <v>56</v>
      </c>
      <c r="D446">
        <v>0.41699999999999998</v>
      </c>
    </row>
    <row r="447" spans="1:4" x14ac:dyDescent="0.2">
      <c r="A447" t="s">
        <v>698</v>
      </c>
      <c r="B447" t="s">
        <v>688</v>
      </c>
      <c r="C447" t="s">
        <v>57</v>
      </c>
      <c r="D447">
        <v>0.13200000000000001</v>
      </c>
    </row>
    <row r="448" spans="1:4" x14ac:dyDescent="0.2">
      <c r="A448" t="s">
        <v>698</v>
      </c>
      <c r="B448" t="s">
        <v>688</v>
      </c>
      <c r="C448" t="s">
        <v>58</v>
      </c>
      <c r="D448">
        <v>8.6999999999999994E-2</v>
      </c>
    </row>
    <row r="449" spans="1:4" x14ac:dyDescent="0.2">
      <c r="A449" t="s">
        <v>698</v>
      </c>
      <c r="B449" t="s">
        <v>688</v>
      </c>
      <c r="C449" t="s">
        <v>59</v>
      </c>
      <c r="D449">
        <v>7.2999999999999995E-2</v>
      </c>
    </row>
    <row r="450" spans="1:4" x14ac:dyDescent="0.2">
      <c r="A450" t="s">
        <v>698</v>
      </c>
      <c r="B450" t="s">
        <v>688</v>
      </c>
      <c r="C450" t="s">
        <v>60</v>
      </c>
      <c r="D450">
        <v>4.9000000000000002E-2</v>
      </c>
    </row>
    <row r="451" spans="1:4" x14ac:dyDescent="0.2">
      <c r="A451" t="s">
        <v>698</v>
      </c>
      <c r="B451" t="s">
        <v>688</v>
      </c>
      <c r="C451" t="s">
        <v>61</v>
      </c>
      <c r="D451">
        <v>5.8000000000000003E-2</v>
      </c>
    </row>
    <row r="452" spans="1:4" x14ac:dyDescent="0.2">
      <c r="A452" t="s">
        <v>698</v>
      </c>
      <c r="B452" t="s">
        <v>688</v>
      </c>
      <c r="C452" t="s">
        <v>64</v>
      </c>
      <c r="D452">
        <v>1.5049999999999999</v>
      </c>
    </row>
    <row r="453" spans="1:4" x14ac:dyDescent="0.2">
      <c r="A453" t="s">
        <v>698</v>
      </c>
      <c r="B453" t="s">
        <v>688</v>
      </c>
      <c r="C453" t="s">
        <v>65</v>
      </c>
      <c r="D453">
        <v>0.33400000000000002</v>
      </c>
    </row>
    <row r="454" spans="1:4" x14ac:dyDescent="0.2">
      <c r="A454" t="s">
        <v>698</v>
      </c>
      <c r="B454" t="s">
        <v>688</v>
      </c>
      <c r="C454" t="s">
        <v>66</v>
      </c>
      <c r="D454">
        <v>0.13900000000000001</v>
      </c>
    </row>
    <row r="455" spans="1:4" x14ac:dyDescent="0.2">
      <c r="A455" t="s">
        <v>698</v>
      </c>
      <c r="B455" t="s">
        <v>688</v>
      </c>
      <c r="C455" t="s">
        <v>67</v>
      </c>
      <c r="D455">
        <v>0.19400000000000001</v>
      </c>
    </row>
    <row r="456" spans="1:4" x14ac:dyDescent="0.2">
      <c r="A456" t="s">
        <v>698</v>
      </c>
      <c r="B456" t="s">
        <v>688</v>
      </c>
      <c r="C456" t="s">
        <v>68</v>
      </c>
      <c r="D456">
        <v>0.128</v>
      </c>
    </row>
    <row r="457" spans="1:4" x14ac:dyDescent="0.2">
      <c r="A457" t="s">
        <v>698</v>
      </c>
      <c r="B457" t="s">
        <v>688</v>
      </c>
      <c r="C457" t="s">
        <v>69</v>
      </c>
      <c r="D457">
        <v>0.25800000000000001</v>
      </c>
    </row>
    <row r="458" spans="1:4" x14ac:dyDescent="0.2">
      <c r="A458" t="s">
        <v>698</v>
      </c>
      <c r="B458" t="s">
        <v>688</v>
      </c>
      <c r="C458" t="s">
        <v>681</v>
      </c>
      <c r="D458">
        <v>0</v>
      </c>
    </row>
    <row r="459" spans="1:4" x14ac:dyDescent="0.2">
      <c r="A459" t="s">
        <v>698</v>
      </c>
      <c r="B459" t="s">
        <v>688</v>
      </c>
      <c r="C459" t="s">
        <v>682</v>
      </c>
      <c r="D459">
        <v>6.0000000000000001E-3</v>
      </c>
    </row>
    <row r="460" spans="1:4" x14ac:dyDescent="0.2">
      <c r="A460" t="s">
        <v>698</v>
      </c>
      <c r="B460" t="s">
        <v>688</v>
      </c>
      <c r="C460" t="s">
        <v>683</v>
      </c>
      <c r="D460">
        <v>-1E-3</v>
      </c>
    </row>
    <row r="461" spans="1:4" x14ac:dyDescent="0.2">
      <c r="A461" t="s">
        <v>698</v>
      </c>
      <c r="B461" t="s">
        <v>688</v>
      </c>
      <c r="C461" t="s">
        <v>79</v>
      </c>
      <c r="D461">
        <v>-2E-3</v>
      </c>
    </row>
    <row r="462" spans="1:4" x14ac:dyDescent="0.2">
      <c r="A462" t="s">
        <v>698</v>
      </c>
      <c r="B462" t="s">
        <v>688</v>
      </c>
      <c r="C462" t="s">
        <v>80</v>
      </c>
      <c r="D462">
        <v>-1E-3</v>
      </c>
    </row>
    <row r="463" spans="1:4" x14ac:dyDescent="0.2">
      <c r="A463" t="s">
        <v>698</v>
      </c>
      <c r="B463" t="s">
        <v>688</v>
      </c>
      <c r="C463" t="s">
        <v>81</v>
      </c>
      <c r="D463">
        <v>-1E-3</v>
      </c>
    </row>
    <row r="464" spans="1:4" x14ac:dyDescent="0.2">
      <c r="A464" t="s">
        <v>699</v>
      </c>
      <c r="B464" t="s">
        <v>688</v>
      </c>
      <c r="C464" t="s">
        <v>193</v>
      </c>
      <c r="D464">
        <v>-1E-3</v>
      </c>
    </row>
    <row r="465" spans="1:4" x14ac:dyDescent="0.2">
      <c r="A465" t="s">
        <v>699</v>
      </c>
      <c r="B465" t="s">
        <v>688</v>
      </c>
      <c r="C465" t="s">
        <v>194</v>
      </c>
      <c r="D465">
        <v>1.4E-2</v>
      </c>
    </row>
    <row r="466" spans="1:4" x14ac:dyDescent="0.2">
      <c r="A466" t="s">
        <v>699</v>
      </c>
      <c r="B466" t="s">
        <v>688</v>
      </c>
      <c r="C466" t="s">
        <v>195</v>
      </c>
      <c r="D466">
        <v>0</v>
      </c>
    </row>
    <row r="467" spans="1:4" x14ac:dyDescent="0.2">
      <c r="A467" t="s">
        <v>699</v>
      </c>
      <c r="B467" t="s">
        <v>688</v>
      </c>
      <c r="C467" t="s">
        <v>50</v>
      </c>
      <c r="D467">
        <v>-6.0000000000000001E-3</v>
      </c>
    </row>
    <row r="468" spans="1:4" x14ac:dyDescent="0.2">
      <c r="A468" t="s">
        <v>699</v>
      </c>
      <c r="B468" t="s">
        <v>688</v>
      </c>
      <c r="C468" t="s">
        <v>51</v>
      </c>
      <c r="D468">
        <v>4.0000000000000001E-3</v>
      </c>
    </row>
    <row r="469" spans="1:4" x14ac:dyDescent="0.2">
      <c r="A469" t="s">
        <v>699</v>
      </c>
      <c r="B469" t="s">
        <v>688</v>
      </c>
      <c r="C469" t="s">
        <v>52</v>
      </c>
      <c r="D469">
        <v>-6.0000000000000001E-3</v>
      </c>
    </row>
    <row r="470" spans="1:4" x14ac:dyDescent="0.2">
      <c r="A470" t="s">
        <v>699</v>
      </c>
      <c r="B470" t="s">
        <v>688</v>
      </c>
      <c r="C470" t="s">
        <v>1</v>
      </c>
      <c r="D470">
        <v>-2E-3</v>
      </c>
    </row>
    <row r="471" spans="1:4" x14ac:dyDescent="0.2">
      <c r="A471" t="s">
        <v>699</v>
      </c>
      <c r="B471" t="s">
        <v>688</v>
      </c>
      <c r="C471" t="s">
        <v>2</v>
      </c>
      <c r="D471">
        <v>-7.0000000000000001E-3</v>
      </c>
    </row>
    <row r="472" spans="1:4" x14ac:dyDescent="0.2">
      <c r="A472" t="s">
        <v>699</v>
      </c>
      <c r="B472" t="s">
        <v>688</v>
      </c>
      <c r="C472" t="s">
        <v>3</v>
      </c>
      <c r="D472">
        <v>-2E-3</v>
      </c>
    </row>
    <row r="473" spans="1:4" x14ac:dyDescent="0.2">
      <c r="A473" t="s">
        <v>699</v>
      </c>
      <c r="B473" t="s">
        <v>688</v>
      </c>
      <c r="C473" t="s">
        <v>4</v>
      </c>
      <c r="D473">
        <v>-6.0000000000000001E-3</v>
      </c>
    </row>
    <row r="474" spans="1:4" x14ac:dyDescent="0.2">
      <c r="A474" t="s">
        <v>699</v>
      </c>
      <c r="B474" t="s">
        <v>688</v>
      </c>
      <c r="C474" t="s">
        <v>5</v>
      </c>
      <c r="D474">
        <v>-1E-3</v>
      </c>
    </row>
    <row r="475" spans="1:4" x14ac:dyDescent="0.2">
      <c r="A475" t="s">
        <v>699</v>
      </c>
      <c r="B475" t="s">
        <v>688</v>
      </c>
      <c r="C475" t="s">
        <v>6</v>
      </c>
      <c r="D475">
        <v>-7.0000000000000001E-3</v>
      </c>
    </row>
    <row r="476" spans="1:4" x14ac:dyDescent="0.2">
      <c r="A476" t="s">
        <v>699</v>
      </c>
      <c r="B476" t="s">
        <v>688</v>
      </c>
      <c r="C476" t="s">
        <v>13</v>
      </c>
      <c r="D476">
        <v>-6.0000000000000001E-3</v>
      </c>
    </row>
    <row r="477" spans="1:4" x14ac:dyDescent="0.2">
      <c r="A477" t="s">
        <v>699</v>
      </c>
      <c r="B477" t="s">
        <v>688</v>
      </c>
      <c r="C477" t="s">
        <v>14</v>
      </c>
      <c r="D477">
        <v>-6.0000000000000001E-3</v>
      </c>
    </row>
    <row r="478" spans="1:4" x14ac:dyDescent="0.2">
      <c r="A478" t="s">
        <v>699</v>
      </c>
      <c r="B478" t="s">
        <v>688</v>
      </c>
      <c r="C478" t="s">
        <v>15</v>
      </c>
      <c r="D478">
        <v>-6.0000000000000001E-3</v>
      </c>
    </row>
    <row r="479" spans="1:4" x14ac:dyDescent="0.2">
      <c r="A479" t="s">
        <v>699</v>
      </c>
      <c r="B479" t="s">
        <v>688</v>
      </c>
      <c r="C479" t="s">
        <v>16</v>
      </c>
      <c r="D479">
        <v>-7.0000000000000001E-3</v>
      </c>
    </row>
    <row r="480" spans="1:4" x14ac:dyDescent="0.2">
      <c r="A480" t="s">
        <v>699</v>
      </c>
      <c r="B480" t="s">
        <v>688</v>
      </c>
      <c r="C480" t="s">
        <v>17</v>
      </c>
      <c r="D480">
        <v>-7.0000000000000001E-3</v>
      </c>
    </row>
    <row r="481" spans="1:4" x14ac:dyDescent="0.2">
      <c r="A481" t="s">
        <v>699</v>
      </c>
      <c r="B481" t="s">
        <v>688</v>
      </c>
      <c r="C481" t="s">
        <v>18</v>
      </c>
      <c r="D481">
        <v>3.0000000000000001E-3</v>
      </c>
    </row>
    <row r="482" spans="1:4" x14ac:dyDescent="0.2">
      <c r="A482" t="s">
        <v>699</v>
      </c>
      <c r="B482" t="s">
        <v>688</v>
      </c>
      <c r="C482" t="s">
        <v>38</v>
      </c>
      <c r="D482">
        <v>-6.0000000000000001E-3</v>
      </c>
    </row>
    <row r="483" spans="1:4" x14ac:dyDescent="0.2">
      <c r="A483" t="s">
        <v>699</v>
      </c>
      <c r="B483" t="s">
        <v>688</v>
      </c>
      <c r="C483" t="s">
        <v>39</v>
      </c>
      <c r="D483">
        <v>-6.0000000000000001E-3</v>
      </c>
    </row>
    <row r="484" spans="1:4" x14ac:dyDescent="0.2">
      <c r="A484" t="s">
        <v>699</v>
      </c>
      <c r="B484" t="s">
        <v>688</v>
      </c>
      <c r="C484" t="s">
        <v>34</v>
      </c>
      <c r="D484">
        <v>-6.0000000000000001E-3</v>
      </c>
    </row>
    <row r="485" spans="1:4" x14ac:dyDescent="0.2">
      <c r="A485" t="s">
        <v>699</v>
      </c>
      <c r="B485" t="s">
        <v>688</v>
      </c>
      <c r="C485" t="s">
        <v>40</v>
      </c>
      <c r="D485">
        <v>-5.0000000000000001E-3</v>
      </c>
    </row>
    <row r="486" spans="1:4" x14ac:dyDescent="0.2">
      <c r="A486" t="s">
        <v>699</v>
      </c>
      <c r="B486" t="s">
        <v>688</v>
      </c>
      <c r="C486" t="s">
        <v>41</v>
      </c>
      <c r="D486">
        <v>-5.0000000000000001E-3</v>
      </c>
    </row>
    <row r="487" spans="1:4" x14ac:dyDescent="0.2">
      <c r="A487" t="s">
        <v>699</v>
      </c>
      <c r="B487" t="s">
        <v>688</v>
      </c>
      <c r="C487" t="s">
        <v>42</v>
      </c>
      <c r="D487">
        <v>-5.0000000000000001E-3</v>
      </c>
    </row>
    <row r="488" spans="1:4" x14ac:dyDescent="0.2">
      <c r="A488" t="s">
        <v>699</v>
      </c>
      <c r="B488" t="s">
        <v>688</v>
      </c>
      <c r="C488" t="s">
        <v>56</v>
      </c>
      <c r="D488">
        <v>0.45800000000000002</v>
      </c>
    </row>
    <row r="489" spans="1:4" x14ac:dyDescent="0.2">
      <c r="A489" t="s">
        <v>699</v>
      </c>
      <c r="B489" t="s">
        <v>688</v>
      </c>
      <c r="C489" t="s">
        <v>57</v>
      </c>
      <c r="D489">
        <v>0.14699999999999999</v>
      </c>
    </row>
    <row r="490" spans="1:4" x14ac:dyDescent="0.2">
      <c r="A490" t="s">
        <v>699</v>
      </c>
      <c r="B490" t="s">
        <v>688</v>
      </c>
      <c r="C490" t="s">
        <v>58</v>
      </c>
      <c r="D490">
        <v>9.6000000000000002E-2</v>
      </c>
    </row>
    <row r="491" spans="1:4" x14ac:dyDescent="0.2">
      <c r="A491" t="s">
        <v>699</v>
      </c>
      <c r="B491" t="s">
        <v>688</v>
      </c>
      <c r="C491" t="s">
        <v>59</v>
      </c>
      <c r="D491">
        <v>8.2000000000000003E-2</v>
      </c>
    </row>
    <row r="492" spans="1:4" x14ac:dyDescent="0.2">
      <c r="A492" t="s">
        <v>699</v>
      </c>
      <c r="B492" t="s">
        <v>688</v>
      </c>
      <c r="C492" t="s">
        <v>60</v>
      </c>
      <c r="D492">
        <v>5.5E-2</v>
      </c>
    </row>
    <row r="493" spans="1:4" x14ac:dyDescent="0.2">
      <c r="A493" t="s">
        <v>699</v>
      </c>
      <c r="B493" t="s">
        <v>688</v>
      </c>
      <c r="C493" t="s">
        <v>61</v>
      </c>
      <c r="D493">
        <v>6.5000000000000002E-2</v>
      </c>
    </row>
    <row r="494" spans="1:4" x14ac:dyDescent="0.2">
      <c r="A494" t="s">
        <v>699</v>
      </c>
      <c r="B494" t="s">
        <v>688</v>
      </c>
      <c r="C494" t="s">
        <v>64</v>
      </c>
      <c r="D494">
        <v>1.64</v>
      </c>
    </row>
    <row r="495" spans="1:4" x14ac:dyDescent="0.2">
      <c r="A495" t="s">
        <v>699</v>
      </c>
      <c r="B495" t="s">
        <v>688</v>
      </c>
      <c r="C495" t="s">
        <v>65</v>
      </c>
      <c r="D495">
        <v>0.36899999999999999</v>
      </c>
    </row>
    <row r="496" spans="1:4" x14ac:dyDescent="0.2">
      <c r="A496" t="s">
        <v>699</v>
      </c>
      <c r="B496" t="s">
        <v>688</v>
      </c>
      <c r="C496" t="s">
        <v>66</v>
      </c>
      <c r="D496">
        <v>0.154</v>
      </c>
    </row>
    <row r="497" spans="1:4" x14ac:dyDescent="0.2">
      <c r="A497" t="s">
        <v>699</v>
      </c>
      <c r="B497" t="s">
        <v>688</v>
      </c>
      <c r="C497" t="s">
        <v>67</v>
      </c>
      <c r="D497">
        <v>0.215</v>
      </c>
    </row>
    <row r="498" spans="1:4" x14ac:dyDescent="0.2">
      <c r="A498" t="s">
        <v>699</v>
      </c>
      <c r="B498" t="s">
        <v>688</v>
      </c>
      <c r="C498" t="s">
        <v>68</v>
      </c>
      <c r="D498">
        <v>0.14199999999999999</v>
      </c>
    </row>
    <row r="499" spans="1:4" x14ac:dyDescent="0.2">
      <c r="A499" t="s">
        <v>699</v>
      </c>
      <c r="B499" t="s">
        <v>688</v>
      </c>
      <c r="C499" t="s">
        <v>69</v>
      </c>
      <c r="D499">
        <v>0.28599999999999998</v>
      </c>
    </row>
    <row r="500" spans="1:4" x14ac:dyDescent="0.2">
      <c r="A500" t="s">
        <v>699</v>
      </c>
      <c r="B500" t="s">
        <v>688</v>
      </c>
      <c r="C500" t="s">
        <v>681</v>
      </c>
      <c r="D500">
        <v>0</v>
      </c>
    </row>
    <row r="501" spans="1:4" x14ac:dyDescent="0.2">
      <c r="A501" t="s">
        <v>699</v>
      </c>
      <c r="B501" t="s">
        <v>688</v>
      </c>
      <c r="C501" t="s">
        <v>682</v>
      </c>
      <c r="D501">
        <v>6.0000000000000001E-3</v>
      </c>
    </row>
    <row r="502" spans="1:4" x14ac:dyDescent="0.2">
      <c r="A502" t="s">
        <v>699</v>
      </c>
      <c r="B502" t="s">
        <v>688</v>
      </c>
      <c r="C502" t="s">
        <v>683</v>
      </c>
      <c r="D502">
        <v>-1E-3</v>
      </c>
    </row>
    <row r="503" spans="1:4" x14ac:dyDescent="0.2">
      <c r="A503" t="s">
        <v>699</v>
      </c>
      <c r="B503" t="s">
        <v>688</v>
      </c>
      <c r="C503" t="s">
        <v>79</v>
      </c>
      <c r="D503">
        <v>-2E-3</v>
      </c>
    </row>
    <row r="504" spans="1:4" x14ac:dyDescent="0.2">
      <c r="A504" t="s">
        <v>699</v>
      </c>
      <c r="B504" t="s">
        <v>688</v>
      </c>
      <c r="C504" t="s">
        <v>80</v>
      </c>
      <c r="D504">
        <v>-1E-3</v>
      </c>
    </row>
    <row r="505" spans="1:4" x14ac:dyDescent="0.2">
      <c r="A505" t="s">
        <v>699</v>
      </c>
      <c r="B505" t="s">
        <v>688</v>
      </c>
      <c r="C505" t="s">
        <v>81</v>
      </c>
      <c r="D505">
        <v>-1E-3</v>
      </c>
    </row>
    <row r="506" spans="1:4" x14ac:dyDescent="0.2">
      <c r="A506" t="s">
        <v>700</v>
      </c>
      <c r="B506" t="s">
        <v>688</v>
      </c>
      <c r="C506" t="s">
        <v>193</v>
      </c>
      <c r="D506">
        <v>-1E-3</v>
      </c>
    </row>
    <row r="507" spans="1:4" x14ac:dyDescent="0.2">
      <c r="A507" t="s">
        <v>700</v>
      </c>
      <c r="B507" t="s">
        <v>688</v>
      </c>
      <c r="C507" t="s">
        <v>194</v>
      </c>
      <c r="D507">
        <v>1.2999999999999999E-2</v>
      </c>
    </row>
    <row r="508" spans="1:4" x14ac:dyDescent="0.2">
      <c r="A508" t="s">
        <v>700</v>
      </c>
      <c r="B508" t="s">
        <v>688</v>
      </c>
      <c r="C508" t="s">
        <v>195</v>
      </c>
      <c r="D508">
        <v>0</v>
      </c>
    </row>
    <row r="509" spans="1:4" x14ac:dyDescent="0.2">
      <c r="A509" t="s">
        <v>700</v>
      </c>
      <c r="B509" t="s">
        <v>688</v>
      </c>
      <c r="C509" t="s">
        <v>50</v>
      </c>
      <c r="D509">
        <v>-6.0000000000000001E-3</v>
      </c>
    </row>
    <row r="510" spans="1:4" x14ac:dyDescent="0.2">
      <c r="A510" t="s">
        <v>700</v>
      </c>
      <c r="B510" t="s">
        <v>688</v>
      </c>
      <c r="C510" t="s">
        <v>51</v>
      </c>
      <c r="D510">
        <v>7.0000000000000001E-3</v>
      </c>
    </row>
    <row r="511" spans="1:4" x14ac:dyDescent="0.2">
      <c r="A511" t="s">
        <v>700</v>
      </c>
      <c r="B511" t="s">
        <v>688</v>
      </c>
      <c r="C511" t="s">
        <v>52</v>
      </c>
      <c r="D511">
        <v>-6.0000000000000001E-3</v>
      </c>
    </row>
    <row r="512" spans="1:4" x14ac:dyDescent="0.2">
      <c r="A512" t="s">
        <v>700</v>
      </c>
      <c r="B512" t="s">
        <v>688</v>
      </c>
      <c r="C512" t="s">
        <v>1</v>
      </c>
      <c r="D512">
        <v>-1E-3</v>
      </c>
    </row>
    <row r="513" spans="1:4" x14ac:dyDescent="0.2">
      <c r="A513" t="s">
        <v>700</v>
      </c>
      <c r="B513" t="s">
        <v>688</v>
      </c>
      <c r="C513" t="s">
        <v>2</v>
      </c>
      <c r="D513">
        <v>-6.0000000000000001E-3</v>
      </c>
    </row>
    <row r="514" spans="1:4" x14ac:dyDescent="0.2">
      <c r="A514" t="s">
        <v>700</v>
      </c>
      <c r="B514" t="s">
        <v>688</v>
      </c>
      <c r="C514" t="s">
        <v>3</v>
      </c>
      <c r="D514">
        <v>-2E-3</v>
      </c>
    </row>
    <row r="515" spans="1:4" x14ac:dyDescent="0.2">
      <c r="A515" t="s">
        <v>700</v>
      </c>
      <c r="B515" t="s">
        <v>688</v>
      </c>
      <c r="C515" t="s">
        <v>4</v>
      </c>
      <c r="D515">
        <v>-6.0000000000000001E-3</v>
      </c>
    </row>
    <row r="516" spans="1:4" x14ac:dyDescent="0.2">
      <c r="A516" t="s">
        <v>700</v>
      </c>
      <c r="B516" t="s">
        <v>688</v>
      </c>
      <c r="C516" t="s">
        <v>5</v>
      </c>
      <c r="D516">
        <v>-2E-3</v>
      </c>
    </row>
    <row r="517" spans="1:4" x14ac:dyDescent="0.2">
      <c r="A517" t="s">
        <v>700</v>
      </c>
      <c r="B517" t="s">
        <v>688</v>
      </c>
      <c r="C517" t="s">
        <v>6</v>
      </c>
      <c r="D517">
        <v>-7.0000000000000001E-3</v>
      </c>
    </row>
    <row r="518" spans="1:4" x14ac:dyDescent="0.2">
      <c r="A518" t="s">
        <v>700</v>
      </c>
      <c r="B518" t="s">
        <v>688</v>
      </c>
      <c r="C518" t="s">
        <v>13</v>
      </c>
      <c r="D518">
        <v>-6.0000000000000001E-3</v>
      </c>
    </row>
    <row r="519" spans="1:4" x14ac:dyDescent="0.2">
      <c r="A519" t="s">
        <v>700</v>
      </c>
      <c r="B519" t="s">
        <v>688</v>
      </c>
      <c r="C519" t="s">
        <v>14</v>
      </c>
      <c r="D519">
        <v>-6.0000000000000001E-3</v>
      </c>
    </row>
    <row r="520" spans="1:4" x14ac:dyDescent="0.2">
      <c r="A520" t="s">
        <v>700</v>
      </c>
      <c r="B520" t="s">
        <v>688</v>
      </c>
      <c r="C520" t="s">
        <v>15</v>
      </c>
      <c r="D520">
        <v>-6.0000000000000001E-3</v>
      </c>
    </row>
    <row r="521" spans="1:4" x14ac:dyDescent="0.2">
      <c r="A521" t="s">
        <v>700</v>
      </c>
      <c r="B521" t="s">
        <v>688</v>
      </c>
      <c r="C521" t="s">
        <v>16</v>
      </c>
      <c r="D521">
        <v>-7.0000000000000001E-3</v>
      </c>
    </row>
    <row r="522" spans="1:4" x14ac:dyDescent="0.2">
      <c r="A522" t="s">
        <v>700</v>
      </c>
      <c r="B522" t="s">
        <v>688</v>
      </c>
      <c r="C522" t="s">
        <v>17</v>
      </c>
      <c r="D522">
        <v>-7.0000000000000001E-3</v>
      </c>
    </row>
    <row r="523" spans="1:4" x14ac:dyDescent="0.2">
      <c r="A523" t="s">
        <v>700</v>
      </c>
      <c r="B523" t="s">
        <v>688</v>
      </c>
      <c r="C523" t="s">
        <v>18</v>
      </c>
      <c r="D523">
        <v>3.0000000000000001E-3</v>
      </c>
    </row>
    <row r="524" spans="1:4" x14ac:dyDescent="0.2">
      <c r="A524" t="s">
        <v>700</v>
      </c>
      <c r="B524" t="s">
        <v>688</v>
      </c>
      <c r="C524" t="s">
        <v>38</v>
      </c>
      <c r="D524">
        <v>-6.0000000000000001E-3</v>
      </c>
    </row>
    <row r="525" spans="1:4" x14ac:dyDescent="0.2">
      <c r="A525" t="s">
        <v>700</v>
      </c>
      <c r="B525" t="s">
        <v>688</v>
      </c>
      <c r="C525" t="s">
        <v>39</v>
      </c>
      <c r="D525">
        <v>-6.0000000000000001E-3</v>
      </c>
    </row>
    <row r="526" spans="1:4" x14ac:dyDescent="0.2">
      <c r="A526" t="s">
        <v>700</v>
      </c>
      <c r="B526" t="s">
        <v>688</v>
      </c>
      <c r="C526" t="s">
        <v>34</v>
      </c>
      <c r="D526">
        <v>-6.0000000000000001E-3</v>
      </c>
    </row>
    <row r="527" spans="1:4" x14ac:dyDescent="0.2">
      <c r="A527" t="s">
        <v>700</v>
      </c>
      <c r="B527" t="s">
        <v>688</v>
      </c>
      <c r="C527" t="s">
        <v>40</v>
      </c>
      <c r="D527">
        <v>-5.0000000000000001E-3</v>
      </c>
    </row>
    <row r="528" spans="1:4" x14ac:dyDescent="0.2">
      <c r="A528" t="s">
        <v>700</v>
      </c>
      <c r="B528" t="s">
        <v>688</v>
      </c>
      <c r="C528" t="s">
        <v>41</v>
      </c>
      <c r="D528">
        <v>-5.0000000000000001E-3</v>
      </c>
    </row>
    <row r="529" spans="1:4" x14ac:dyDescent="0.2">
      <c r="A529" t="s">
        <v>700</v>
      </c>
      <c r="B529" t="s">
        <v>688</v>
      </c>
      <c r="C529" t="s">
        <v>42</v>
      </c>
      <c r="D529">
        <v>-5.0000000000000001E-3</v>
      </c>
    </row>
    <row r="530" spans="1:4" x14ac:dyDescent="0.2">
      <c r="A530" t="s">
        <v>700</v>
      </c>
      <c r="B530" t="s">
        <v>688</v>
      </c>
      <c r="C530" t="s">
        <v>56</v>
      </c>
      <c r="D530">
        <v>0.5</v>
      </c>
    </row>
    <row r="531" spans="1:4" x14ac:dyDescent="0.2">
      <c r="A531" t="s">
        <v>700</v>
      </c>
      <c r="B531" t="s">
        <v>688</v>
      </c>
      <c r="C531" t="s">
        <v>57</v>
      </c>
      <c r="D531">
        <v>0.161</v>
      </c>
    </row>
    <row r="532" spans="1:4" x14ac:dyDescent="0.2">
      <c r="A532" t="s">
        <v>700</v>
      </c>
      <c r="B532" t="s">
        <v>688</v>
      </c>
      <c r="C532" t="s">
        <v>58</v>
      </c>
      <c r="D532">
        <v>0.106</v>
      </c>
    </row>
    <row r="533" spans="1:4" x14ac:dyDescent="0.2">
      <c r="A533" t="s">
        <v>700</v>
      </c>
      <c r="B533" t="s">
        <v>688</v>
      </c>
      <c r="C533" t="s">
        <v>59</v>
      </c>
      <c r="D533">
        <v>0.09</v>
      </c>
    </row>
    <row r="534" spans="1:4" x14ac:dyDescent="0.2">
      <c r="A534" t="s">
        <v>700</v>
      </c>
      <c r="B534" t="s">
        <v>688</v>
      </c>
      <c r="C534" t="s">
        <v>60</v>
      </c>
      <c r="D534">
        <v>6.0999999999999999E-2</v>
      </c>
    </row>
    <row r="535" spans="1:4" x14ac:dyDescent="0.2">
      <c r="A535" t="s">
        <v>700</v>
      </c>
      <c r="B535" t="s">
        <v>688</v>
      </c>
      <c r="C535" t="s">
        <v>61</v>
      </c>
      <c r="D535">
        <v>7.1999999999999995E-2</v>
      </c>
    </row>
    <row r="536" spans="1:4" x14ac:dyDescent="0.2">
      <c r="A536" t="s">
        <v>700</v>
      </c>
      <c r="B536" t="s">
        <v>688</v>
      </c>
      <c r="C536" t="s">
        <v>64</v>
      </c>
      <c r="D536">
        <v>1.7709999999999999</v>
      </c>
    </row>
    <row r="537" spans="1:4" x14ac:dyDescent="0.2">
      <c r="A537" t="s">
        <v>700</v>
      </c>
      <c r="B537" t="s">
        <v>688</v>
      </c>
      <c r="C537" t="s">
        <v>65</v>
      </c>
      <c r="D537">
        <v>0.40300000000000002</v>
      </c>
    </row>
    <row r="538" spans="1:4" x14ac:dyDescent="0.2">
      <c r="A538" t="s">
        <v>700</v>
      </c>
      <c r="B538" t="s">
        <v>688</v>
      </c>
      <c r="C538" t="s">
        <v>66</v>
      </c>
      <c r="D538">
        <v>0.16800000000000001</v>
      </c>
    </row>
    <row r="539" spans="1:4" x14ac:dyDescent="0.2">
      <c r="A539" t="s">
        <v>700</v>
      </c>
      <c r="B539" t="s">
        <v>688</v>
      </c>
      <c r="C539" t="s">
        <v>67</v>
      </c>
      <c r="D539">
        <v>0.23499999999999999</v>
      </c>
    </row>
    <row r="540" spans="1:4" x14ac:dyDescent="0.2">
      <c r="A540" t="s">
        <v>700</v>
      </c>
      <c r="B540" t="s">
        <v>688</v>
      </c>
      <c r="C540" t="s">
        <v>68</v>
      </c>
      <c r="D540">
        <v>0.157</v>
      </c>
    </row>
    <row r="541" spans="1:4" x14ac:dyDescent="0.2">
      <c r="A541" t="s">
        <v>700</v>
      </c>
      <c r="B541" t="s">
        <v>688</v>
      </c>
      <c r="C541" t="s">
        <v>69</v>
      </c>
      <c r="D541">
        <v>0.314</v>
      </c>
    </row>
    <row r="542" spans="1:4" x14ac:dyDescent="0.2">
      <c r="A542" t="s">
        <v>700</v>
      </c>
      <c r="B542" t="s">
        <v>688</v>
      </c>
      <c r="C542" t="s">
        <v>681</v>
      </c>
      <c r="D542">
        <v>0</v>
      </c>
    </row>
    <row r="543" spans="1:4" x14ac:dyDescent="0.2">
      <c r="A543" t="s">
        <v>700</v>
      </c>
      <c r="B543" t="s">
        <v>688</v>
      </c>
      <c r="C543" t="s">
        <v>682</v>
      </c>
      <c r="D543">
        <v>6.0000000000000001E-3</v>
      </c>
    </row>
    <row r="544" spans="1:4" x14ac:dyDescent="0.2">
      <c r="A544" t="s">
        <v>700</v>
      </c>
      <c r="B544" t="s">
        <v>688</v>
      </c>
      <c r="C544" t="s">
        <v>683</v>
      </c>
      <c r="D544">
        <v>-1E-3</v>
      </c>
    </row>
    <row r="545" spans="1:4" x14ac:dyDescent="0.2">
      <c r="A545" t="s">
        <v>700</v>
      </c>
      <c r="B545" t="s">
        <v>688</v>
      </c>
      <c r="C545" t="s">
        <v>79</v>
      </c>
      <c r="D545">
        <v>-2E-3</v>
      </c>
    </row>
    <row r="546" spans="1:4" x14ac:dyDescent="0.2">
      <c r="A546" t="s">
        <v>700</v>
      </c>
      <c r="B546" t="s">
        <v>688</v>
      </c>
      <c r="C546" t="s">
        <v>80</v>
      </c>
      <c r="D546">
        <v>-2E-3</v>
      </c>
    </row>
    <row r="547" spans="1:4" x14ac:dyDescent="0.2">
      <c r="A547" t="s">
        <v>700</v>
      </c>
      <c r="B547" t="s">
        <v>688</v>
      </c>
      <c r="C547" t="s">
        <v>81</v>
      </c>
      <c r="D547">
        <v>-1E-3</v>
      </c>
    </row>
    <row r="548" spans="1:4" x14ac:dyDescent="0.2">
      <c r="A548" t="s">
        <v>701</v>
      </c>
      <c r="B548" t="s">
        <v>688</v>
      </c>
      <c r="C548" t="s">
        <v>193</v>
      </c>
      <c r="D548">
        <v>0</v>
      </c>
    </row>
    <row r="549" spans="1:4" x14ac:dyDescent="0.2">
      <c r="A549" t="s">
        <v>701</v>
      </c>
      <c r="B549" t="s">
        <v>688</v>
      </c>
      <c r="C549" t="s">
        <v>194</v>
      </c>
      <c r="D549">
        <v>8.0000000000000002E-3</v>
      </c>
    </row>
    <row r="550" spans="1:4" x14ac:dyDescent="0.2">
      <c r="A550" t="s">
        <v>701</v>
      </c>
      <c r="B550" t="s">
        <v>688</v>
      </c>
      <c r="C550" t="s">
        <v>195</v>
      </c>
      <c r="D550">
        <v>0</v>
      </c>
    </row>
    <row r="551" spans="1:4" x14ac:dyDescent="0.2">
      <c r="A551" t="s">
        <v>701</v>
      </c>
      <c r="B551" t="s">
        <v>688</v>
      </c>
      <c r="C551" t="s">
        <v>50</v>
      </c>
      <c r="D551">
        <v>-6.0000000000000001E-3</v>
      </c>
    </row>
    <row r="552" spans="1:4" x14ac:dyDescent="0.2">
      <c r="A552" t="s">
        <v>701</v>
      </c>
      <c r="B552" t="s">
        <v>688</v>
      </c>
      <c r="C552" t="s">
        <v>51</v>
      </c>
      <c r="D552">
        <v>7.0000000000000001E-3</v>
      </c>
    </row>
    <row r="553" spans="1:4" x14ac:dyDescent="0.2">
      <c r="A553" t="s">
        <v>701</v>
      </c>
      <c r="B553" t="s">
        <v>688</v>
      </c>
      <c r="C553" t="s">
        <v>52</v>
      </c>
      <c r="D553">
        <v>-6.0000000000000001E-3</v>
      </c>
    </row>
    <row r="554" spans="1:4" x14ac:dyDescent="0.2">
      <c r="A554" t="s">
        <v>701</v>
      </c>
      <c r="B554" t="s">
        <v>688</v>
      </c>
      <c r="C554" t="s">
        <v>1</v>
      </c>
      <c r="D554">
        <v>-1E-3</v>
      </c>
    </row>
    <row r="555" spans="1:4" x14ac:dyDescent="0.2">
      <c r="A555" t="s">
        <v>701</v>
      </c>
      <c r="B555" t="s">
        <v>688</v>
      </c>
      <c r="C555" t="s">
        <v>2</v>
      </c>
      <c r="D555">
        <v>-7.0000000000000001E-3</v>
      </c>
    </row>
    <row r="556" spans="1:4" x14ac:dyDescent="0.2">
      <c r="A556" t="s">
        <v>701</v>
      </c>
      <c r="B556" t="s">
        <v>688</v>
      </c>
      <c r="C556" t="s">
        <v>3</v>
      </c>
      <c r="D556">
        <v>-1E-3</v>
      </c>
    </row>
    <row r="557" spans="1:4" x14ac:dyDescent="0.2">
      <c r="A557" t="s">
        <v>701</v>
      </c>
      <c r="B557" t="s">
        <v>688</v>
      </c>
      <c r="C557" t="s">
        <v>4</v>
      </c>
      <c r="D557">
        <v>-6.0000000000000001E-3</v>
      </c>
    </row>
    <row r="558" spans="1:4" x14ac:dyDescent="0.2">
      <c r="A558" t="s">
        <v>701</v>
      </c>
      <c r="B558" t="s">
        <v>688</v>
      </c>
      <c r="C558" t="s">
        <v>5</v>
      </c>
      <c r="D558">
        <v>-1E-3</v>
      </c>
    </row>
    <row r="559" spans="1:4" x14ac:dyDescent="0.2">
      <c r="A559" t="s">
        <v>701</v>
      </c>
      <c r="B559" t="s">
        <v>688</v>
      </c>
      <c r="C559" t="s">
        <v>6</v>
      </c>
      <c r="D559">
        <v>-7.0000000000000001E-3</v>
      </c>
    </row>
    <row r="560" spans="1:4" x14ac:dyDescent="0.2">
      <c r="A560" t="s">
        <v>701</v>
      </c>
      <c r="B560" t="s">
        <v>688</v>
      </c>
      <c r="C560" t="s">
        <v>13</v>
      </c>
      <c r="D560">
        <v>-6.0000000000000001E-3</v>
      </c>
    </row>
    <row r="561" spans="1:4" x14ac:dyDescent="0.2">
      <c r="A561" t="s">
        <v>701</v>
      </c>
      <c r="B561" t="s">
        <v>688</v>
      </c>
      <c r="C561" t="s">
        <v>14</v>
      </c>
      <c r="D561">
        <v>-6.0000000000000001E-3</v>
      </c>
    </row>
    <row r="562" spans="1:4" x14ac:dyDescent="0.2">
      <c r="A562" t="s">
        <v>701</v>
      </c>
      <c r="B562" t="s">
        <v>688</v>
      </c>
      <c r="C562" t="s">
        <v>15</v>
      </c>
      <c r="D562">
        <v>-6.0000000000000001E-3</v>
      </c>
    </row>
    <row r="563" spans="1:4" x14ac:dyDescent="0.2">
      <c r="A563" t="s">
        <v>701</v>
      </c>
      <c r="B563" t="s">
        <v>688</v>
      </c>
      <c r="C563" t="s">
        <v>16</v>
      </c>
      <c r="D563">
        <v>-7.0000000000000001E-3</v>
      </c>
    </row>
    <row r="564" spans="1:4" x14ac:dyDescent="0.2">
      <c r="A564" t="s">
        <v>701</v>
      </c>
      <c r="B564" t="s">
        <v>688</v>
      </c>
      <c r="C564" t="s">
        <v>17</v>
      </c>
      <c r="D564">
        <v>-7.0000000000000001E-3</v>
      </c>
    </row>
    <row r="565" spans="1:4" x14ac:dyDescent="0.2">
      <c r="A565" t="s">
        <v>701</v>
      </c>
      <c r="B565" t="s">
        <v>688</v>
      </c>
      <c r="C565" t="s">
        <v>18</v>
      </c>
      <c r="D565">
        <v>4.0000000000000001E-3</v>
      </c>
    </row>
    <row r="566" spans="1:4" x14ac:dyDescent="0.2">
      <c r="A566" t="s">
        <v>701</v>
      </c>
      <c r="B566" t="s">
        <v>688</v>
      </c>
      <c r="C566" t="s">
        <v>38</v>
      </c>
      <c r="D566">
        <v>-5.0000000000000001E-3</v>
      </c>
    </row>
    <row r="567" spans="1:4" x14ac:dyDescent="0.2">
      <c r="A567" t="s">
        <v>701</v>
      </c>
      <c r="B567" t="s">
        <v>688</v>
      </c>
      <c r="C567" t="s">
        <v>39</v>
      </c>
      <c r="D567">
        <v>-6.0000000000000001E-3</v>
      </c>
    </row>
    <row r="568" spans="1:4" x14ac:dyDescent="0.2">
      <c r="A568" t="s">
        <v>701</v>
      </c>
      <c r="B568" t="s">
        <v>688</v>
      </c>
      <c r="C568" t="s">
        <v>34</v>
      </c>
      <c r="D568">
        <v>-6.0000000000000001E-3</v>
      </c>
    </row>
    <row r="569" spans="1:4" x14ac:dyDescent="0.2">
      <c r="A569" t="s">
        <v>701</v>
      </c>
      <c r="B569" t="s">
        <v>688</v>
      </c>
      <c r="C569" t="s">
        <v>40</v>
      </c>
      <c r="D569">
        <v>-5.0000000000000001E-3</v>
      </c>
    </row>
    <row r="570" spans="1:4" x14ac:dyDescent="0.2">
      <c r="A570" t="s">
        <v>701</v>
      </c>
      <c r="B570" t="s">
        <v>688</v>
      </c>
      <c r="C570" t="s">
        <v>41</v>
      </c>
      <c r="D570">
        <v>-5.0000000000000001E-3</v>
      </c>
    </row>
    <row r="571" spans="1:4" x14ac:dyDescent="0.2">
      <c r="A571" t="s">
        <v>701</v>
      </c>
      <c r="B571" t="s">
        <v>688</v>
      </c>
      <c r="C571" t="s">
        <v>42</v>
      </c>
      <c r="D571">
        <v>-5.0000000000000001E-3</v>
      </c>
    </row>
    <row r="572" spans="1:4" x14ac:dyDescent="0.2">
      <c r="A572" t="s">
        <v>701</v>
      </c>
      <c r="B572" t="s">
        <v>688</v>
      </c>
      <c r="C572" t="s">
        <v>56</v>
      </c>
      <c r="D572">
        <v>0.54200000000000004</v>
      </c>
    </row>
    <row r="573" spans="1:4" x14ac:dyDescent="0.2">
      <c r="A573" t="s">
        <v>701</v>
      </c>
      <c r="B573" t="s">
        <v>688</v>
      </c>
      <c r="C573" t="s">
        <v>57</v>
      </c>
      <c r="D573">
        <v>0.17599999999999999</v>
      </c>
    </row>
    <row r="574" spans="1:4" x14ac:dyDescent="0.2">
      <c r="A574" t="s">
        <v>701</v>
      </c>
      <c r="B574" t="s">
        <v>688</v>
      </c>
      <c r="C574" t="s">
        <v>58</v>
      </c>
      <c r="D574">
        <v>0.11600000000000001</v>
      </c>
    </row>
    <row r="575" spans="1:4" x14ac:dyDescent="0.2">
      <c r="A575" t="s">
        <v>701</v>
      </c>
      <c r="B575" t="s">
        <v>688</v>
      </c>
      <c r="C575" t="s">
        <v>59</v>
      </c>
      <c r="D575">
        <v>9.9000000000000005E-2</v>
      </c>
    </row>
    <row r="576" spans="1:4" x14ac:dyDescent="0.2">
      <c r="A576" t="s">
        <v>701</v>
      </c>
      <c r="B576" t="s">
        <v>688</v>
      </c>
      <c r="C576" t="s">
        <v>60</v>
      </c>
      <c r="D576">
        <v>6.7000000000000004E-2</v>
      </c>
    </row>
    <row r="577" spans="1:4" x14ac:dyDescent="0.2">
      <c r="A577" t="s">
        <v>701</v>
      </c>
      <c r="B577" t="s">
        <v>688</v>
      </c>
      <c r="C577" t="s">
        <v>61</v>
      </c>
      <c r="D577">
        <v>7.9000000000000001E-2</v>
      </c>
    </row>
    <row r="578" spans="1:4" x14ac:dyDescent="0.2">
      <c r="A578" t="s">
        <v>701</v>
      </c>
      <c r="B578" t="s">
        <v>688</v>
      </c>
      <c r="C578" t="s">
        <v>64</v>
      </c>
      <c r="D578">
        <v>1.905</v>
      </c>
    </row>
    <row r="579" spans="1:4" x14ac:dyDescent="0.2">
      <c r="A579" t="s">
        <v>701</v>
      </c>
      <c r="B579" t="s">
        <v>688</v>
      </c>
      <c r="C579" t="s">
        <v>65</v>
      </c>
      <c r="D579">
        <v>0.438</v>
      </c>
    </row>
    <row r="580" spans="1:4" x14ac:dyDescent="0.2">
      <c r="A580" t="s">
        <v>701</v>
      </c>
      <c r="B580" t="s">
        <v>688</v>
      </c>
      <c r="C580" t="s">
        <v>66</v>
      </c>
      <c r="D580">
        <v>0.183</v>
      </c>
    </row>
    <row r="581" spans="1:4" x14ac:dyDescent="0.2">
      <c r="A581" t="s">
        <v>701</v>
      </c>
      <c r="B581" t="s">
        <v>688</v>
      </c>
      <c r="C581" t="s">
        <v>67</v>
      </c>
      <c r="D581">
        <v>0.25700000000000001</v>
      </c>
    </row>
    <row r="582" spans="1:4" x14ac:dyDescent="0.2">
      <c r="A582" t="s">
        <v>701</v>
      </c>
      <c r="B582" t="s">
        <v>688</v>
      </c>
      <c r="C582" t="s">
        <v>68</v>
      </c>
      <c r="D582">
        <v>0.17199999999999999</v>
      </c>
    </row>
    <row r="583" spans="1:4" x14ac:dyDescent="0.2">
      <c r="A583" t="s">
        <v>701</v>
      </c>
      <c r="B583" t="s">
        <v>688</v>
      </c>
      <c r="C583" t="s">
        <v>69</v>
      </c>
      <c r="D583">
        <v>0.34300000000000003</v>
      </c>
    </row>
    <row r="584" spans="1:4" x14ac:dyDescent="0.2">
      <c r="A584" t="s">
        <v>701</v>
      </c>
      <c r="B584" t="s">
        <v>688</v>
      </c>
      <c r="C584" t="s">
        <v>681</v>
      </c>
      <c r="D584">
        <v>0</v>
      </c>
    </row>
    <row r="585" spans="1:4" x14ac:dyDescent="0.2">
      <c r="A585" t="s">
        <v>701</v>
      </c>
      <c r="B585" t="s">
        <v>688</v>
      </c>
      <c r="C585" t="s">
        <v>682</v>
      </c>
      <c r="D585">
        <v>6.0000000000000001E-3</v>
      </c>
    </row>
    <row r="586" spans="1:4" x14ac:dyDescent="0.2">
      <c r="A586" t="s">
        <v>701</v>
      </c>
      <c r="B586" t="s">
        <v>688</v>
      </c>
      <c r="C586" t="s">
        <v>683</v>
      </c>
      <c r="D586">
        <v>-1E-3</v>
      </c>
    </row>
    <row r="587" spans="1:4" x14ac:dyDescent="0.2">
      <c r="A587" t="s">
        <v>701</v>
      </c>
      <c r="B587" t="s">
        <v>688</v>
      </c>
      <c r="C587" t="s">
        <v>79</v>
      </c>
      <c r="D587">
        <v>-2E-3</v>
      </c>
    </row>
    <row r="588" spans="1:4" x14ac:dyDescent="0.2">
      <c r="A588" t="s">
        <v>701</v>
      </c>
      <c r="B588" t="s">
        <v>688</v>
      </c>
      <c r="C588" t="s">
        <v>80</v>
      </c>
      <c r="D588">
        <v>-2E-3</v>
      </c>
    </row>
    <row r="589" spans="1:4" x14ac:dyDescent="0.2">
      <c r="A589" t="s">
        <v>701</v>
      </c>
      <c r="B589" t="s">
        <v>688</v>
      </c>
      <c r="C589" t="s">
        <v>81</v>
      </c>
      <c r="D589">
        <v>-1E-3</v>
      </c>
    </row>
    <row r="590" spans="1:4" x14ac:dyDescent="0.2">
      <c r="A590" t="s">
        <v>702</v>
      </c>
      <c r="B590" t="s">
        <v>688</v>
      </c>
      <c r="C590" t="s">
        <v>193</v>
      </c>
      <c r="D590">
        <v>0</v>
      </c>
    </row>
    <row r="591" spans="1:4" x14ac:dyDescent="0.2">
      <c r="A591" t="s">
        <v>702</v>
      </c>
      <c r="B591" t="s">
        <v>688</v>
      </c>
      <c r="C591" t="s">
        <v>194</v>
      </c>
      <c r="D591">
        <v>5.0000000000000001E-3</v>
      </c>
    </row>
    <row r="592" spans="1:4" x14ac:dyDescent="0.2">
      <c r="A592" t="s">
        <v>702</v>
      </c>
      <c r="B592" t="s">
        <v>688</v>
      </c>
      <c r="C592" t="s">
        <v>195</v>
      </c>
      <c r="D592">
        <v>1E-3</v>
      </c>
    </row>
    <row r="593" spans="1:4" x14ac:dyDescent="0.2">
      <c r="A593" t="s">
        <v>702</v>
      </c>
      <c r="B593" t="s">
        <v>688</v>
      </c>
      <c r="C593" t="s">
        <v>50</v>
      </c>
      <c r="D593">
        <v>-6.0000000000000001E-3</v>
      </c>
    </row>
    <row r="594" spans="1:4" x14ac:dyDescent="0.2">
      <c r="A594" t="s">
        <v>702</v>
      </c>
      <c r="B594" t="s">
        <v>688</v>
      </c>
      <c r="C594" t="s">
        <v>51</v>
      </c>
      <c r="D594">
        <v>5.0000000000000001E-3</v>
      </c>
    </row>
    <row r="595" spans="1:4" x14ac:dyDescent="0.2">
      <c r="A595" t="s">
        <v>702</v>
      </c>
      <c r="B595" t="s">
        <v>688</v>
      </c>
      <c r="C595" t="s">
        <v>52</v>
      </c>
      <c r="D595">
        <v>-6.0000000000000001E-3</v>
      </c>
    </row>
    <row r="596" spans="1:4" x14ac:dyDescent="0.2">
      <c r="A596" t="s">
        <v>702</v>
      </c>
      <c r="B596" t="s">
        <v>688</v>
      </c>
      <c r="C596" t="s">
        <v>1</v>
      </c>
      <c r="D596">
        <v>3.0000000000000001E-3</v>
      </c>
    </row>
    <row r="597" spans="1:4" x14ac:dyDescent="0.2">
      <c r="A597" t="s">
        <v>702</v>
      </c>
      <c r="B597" t="s">
        <v>688</v>
      </c>
      <c r="C597" t="s">
        <v>2</v>
      </c>
      <c r="D597">
        <v>-7.0000000000000001E-3</v>
      </c>
    </row>
    <row r="598" spans="1:4" x14ac:dyDescent="0.2">
      <c r="A598" t="s">
        <v>702</v>
      </c>
      <c r="B598" t="s">
        <v>688</v>
      </c>
      <c r="C598" t="s">
        <v>3</v>
      </c>
      <c r="D598">
        <v>-2E-3</v>
      </c>
    </row>
    <row r="599" spans="1:4" x14ac:dyDescent="0.2">
      <c r="A599" t="s">
        <v>702</v>
      </c>
      <c r="B599" t="s">
        <v>688</v>
      </c>
      <c r="C599" t="s">
        <v>4</v>
      </c>
      <c r="D599">
        <v>-6.0000000000000001E-3</v>
      </c>
    </row>
    <row r="600" spans="1:4" x14ac:dyDescent="0.2">
      <c r="A600" t="s">
        <v>702</v>
      </c>
      <c r="B600" t="s">
        <v>688</v>
      </c>
      <c r="C600" t="s">
        <v>5</v>
      </c>
      <c r="D600">
        <v>-2E-3</v>
      </c>
    </row>
    <row r="601" spans="1:4" x14ac:dyDescent="0.2">
      <c r="A601" t="s">
        <v>702</v>
      </c>
      <c r="B601" t="s">
        <v>688</v>
      </c>
      <c r="C601" t="s">
        <v>6</v>
      </c>
      <c r="D601">
        <v>-7.0000000000000001E-3</v>
      </c>
    </row>
    <row r="602" spans="1:4" x14ac:dyDescent="0.2">
      <c r="A602" t="s">
        <v>702</v>
      </c>
      <c r="B602" t="s">
        <v>688</v>
      </c>
      <c r="C602" t="s">
        <v>13</v>
      </c>
      <c r="D602">
        <v>-6.0000000000000001E-3</v>
      </c>
    </row>
    <row r="603" spans="1:4" x14ac:dyDescent="0.2">
      <c r="A603" t="s">
        <v>702</v>
      </c>
      <c r="B603" t="s">
        <v>688</v>
      </c>
      <c r="C603" t="s">
        <v>14</v>
      </c>
      <c r="D603">
        <v>-6.0000000000000001E-3</v>
      </c>
    </row>
    <row r="604" spans="1:4" x14ac:dyDescent="0.2">
      <c r="A604" t="s">
        <v>702</v>
      </c>
      <c r="B604" t="s">
        <v>688</v>
      </c>
      <c r="C604" t="s">
        <v>15</v>
      </c>
      <c r="D604">
        <v>-6.0000000000000001E-3</v>
      </c>
    </row>
    <row r="605" spans="1:4" x14ac:dyDescent="0.2">
      <c r="A605" t="s">
        <v>702</v>
      </c>
      <c r="B605" t="s">
        <v>688</v>
      </c>
      <c r="C605" t="s">
        <v>16</v>
      </c>
      <c r="D605">
        <v>-7.0000000000000001E-3</v>
      </c>
    </row>
    <row r="606" spans="1:4" x14ac:dyDescent="0.2">
      <c r="A606" t="s">
        <v>702</v>
      </c>
      <c r="B606" t="s">
        <v>688</v>
      </c>
      <c r="C606" t="s">
        <v>17</v>
      </c>
      <c r="D606">
        <v>-7.0000000000000001E-3</v>
      </c>
    </row>
    <row r="607" spans="1:4" x14ac:dyDescent="0.2">
      <c r="A607" t="s">
        <v>702</v>
      </c>
      <c r="B607" t="s">
        <v>688</v>
      </c>
      <c r="C607" t="s">
        <v>18</v>
      </c>
      <c r="D607">
        <v>4.0000000000000001E-3</v>
      </c>
    </row>
    <row r="608" spans="1:4" x14ac:dyDescent="0.2">
      <c r="A608" t="s">
        <v>702</v>
      </c>
      <c r="B608" t="s">
        <v>688</v>
      </c>
      <c r="C608" t="s">
        <v>38</v>
      </c>
      <c r="D608">
        <v>-5.0000000000000001E-3</v>
      </c>
    </row>
    <row r="609" spans="1:4" x14ac:dyDescent="0.2">
      <c r="A609" t="s">
        <v>702</v>
      </c>
      <c r="B609" t="s">
        <v>688</v>
      </c>
      <c r="C609" t="s">
        <v>39</v>
      </c>
      <c r="D609">
        <v>-6.0000000000000001E-3</v>
      </c>
    </row>
    <row r="610" spans="1:4" x14ac:dyDescent="0.2">
      <c r="A610" t="s">
        <v>702</v>
      </c>
      <c r="B610" t="s">
        <v>688</v>
      </c>
      <c r="C610" t="s">
        <v>34</v>
      </c>
      <c r="D610">
        <v>-6.0000000000000001E-3</v>
      </c>
    </row>
    <row r="611" spans="1:4" x14ac:dyDescent="0.2">
      <c r="A611" t="s">
        <v>702</v>
      </c>
      <c r="B611" t="s">
        <v>688</v>
      </c>
      <c r="C611" t="s">
        <v>40</v>
      </c>
      <c r="D611">
        <v>-4.0000000000000001E-3</v>
      </c>
    </row>
    <row r="612" spans="1:4" x14ac:dyDescent="0.2">
      <c r="A612" t="s">
        <v>702</v>
      </c>
      <c r="B612" t="s">
        <v>688</v>
      </c>
      <c r="C612" t="s">
        <v>41</v>
      </c>
      <c r="D612">
        <v>-5.0000000000000001E-3</v>
      </c>
    </row>
    <row r="613" spans="1:4" x14ac:dyDescent="0.2">
      <c r="A613" t="s">
        <v>702</v>
      </c>
      <c r="B613" t="s">
        <v>688</v>
      </c>
      <c r="C613" t="s">
        <v>42</v>
      </c>
      <c r="D613">
        <v>-6.0000000000000001E-3</v>
      </c>
    </row>
    <row r="614" spans="1:4" x14ac:dyDescent="0.2">
      <c r="A614" t="s">
        <v>702</v>
      </c>
      <c r="B614" t="s">
        <v>688</v>
      </c>
      <c r="C614" t="s">
        <v>56</v>
      </c>
      <c r="D614">
        <v>0.58399999999999996</v>
      </c>
    </row>
    <row r="615" spans="1:4" x14ac:dyDescent="0.2">
      <c r="A615" t="s">
        <v>702</v>
      </c>
      <c r="B615" t="s">
        <v>688</v>
      </c>
      <c r="C615" t="s">
        <v>57</v>
      </c>
      <c r="D615">
        <v>0.191</v>
      </c>
    </row>
    <row r="616" spans="1:4" x14ac:dyDescent="0.2">
      <c r="A616" t="s">
        <v>702</v>
      </c>
      <c r="B616" t="s">
        <v>688</v>
      </c>
      <c r="C616" t="s">
        <v>58</v>
      </c>
      <c r="D616">
        <v>0.126</v>
      </c>
    </row>
    <row r="617" spans="1:4" x14ac:dyDescent="0.2">
      <c r="A617" t="s">
        <v>702</v>
      </c>
      <c r="B617" t="s">
        <v>688</v>
      </c>
      <c r="C617" t="s">
        <v>59</v>
      </c>
      <c r="D617">
        <v>0.108</v>
      </c>
    </row>
    <row r="618" spans="1:4" x14ac:dyDescent="0.2">
      <c r="A618" t="s">
        <v>702</v>
      </c>
      <c r="B618" t="s">
        <v>688</v>
      </c>
      <c r="C618" t="s">
        <v>60</v>
      </c>
      <c r="D618">
        <v>7.3999999999999996E-2</v>
      </c>
    </row>
    <row r="619" spans="1:4" x14ac:dyDescent="0.2">
      <c r="A619" t="s">
        <v>702</v>
      </c>
      <c r="B619" t="s">
        <v>688</v>
      </c>
      <c r="C619" t="s">
        <v>61</v>
      </c>
      <c r="D619">
        <v>8.5999999999999993E-2</v>
      </c>
    </row>
    <row r="620" spans="1:4" x14ac:dyDescent="0.2">
      <c r="A620" t="s">
        <v>702</v>
      </c>
      <c r="B620" t="s">
        <v>688</v>
      </c>
      <c r="C620" t="s">
        <v>64</v>
      </c>
      <c r="D620">
        <v>2.0329999999999999</v>
      </c>
    </row>
    <row r="621" spans="1:4" x14ac:dyDescent="0.2">
      <c r="A621" t="s">
        <v>702</v>
      </c>
      <c r="B621" t="s">
        <v>688</v>
      </c>
      <c r="C621" t="s">
        <v>65</v>
      </c>
      <c r="D621">
        <v>0.47299999999999998</v>
      </c>
    </row>
    <row r="622" spans="1:4" x14ac:dyDescent="0.2">
      <c r="A622" t="s">
        <v>702</v>
      </c>
      <c r="B622" t="s">
        <v>688</v>
      </c>
      <c r="C622" t="s">
        <v>66</v>
      </c>
      <c r="D622">
        <v>0.19800000000000001</v>
      </c>
    </row>
    <row r="623" spans="1:4" x14ac:dyDescent="0.2">
      <c r="A623" t="s">
        <v>702</v>
      </c>
      <c r="B623" t="s">
        <v>688</v>
      </c>
      <c r="C623" t="s">
        <v>67</v>
      </c>
      <c r="D623">
        <v>0.27900000000000003</v>
      </c>
    </row>
    <row r="624" spans="1:4" x14ac:dyDescent="0.2">
      <c r="A624" t="s">
        <v>702</v>
      </c>
      <c r="B624" t="s">
        <v>688</v>
      </c>
      <c r="C624" t="s">
        <v>68</v>
      </c>
      <c r="D624">
        <v>0.187</v>
      </c>
    </row>
    <row r="625" spans="1:4" x14ac:dyDescent="0.2">
      <c r="A625" t="s">
        <v>702</v>
      </c>
      <c r="B625" t="s">
        <v>688</v>
      </c>
      <c r="C625" t="s">
        <v>69</v>
      </c>
      <c r="D625">
        <v>0.371</v>
      </c>
    </row>
    <row r="626" spans="1:4" x14ac:dyDescent="0.2">
      <c r="A626" t="s">
        <v>702</v>
      </c>
      <c r="B626" t="s">
        <v>688</v>
      </c>
      <c r="C626" t="s">
        <v>681</v>
      </c>
      <c r="D626">
        <v>0</v>
      </c>
    </row>
    <row r="627" spans="1:4" x14ac:dyDescent="0.2">
      <c r="A627" t="s">
        <v>702</v>
      </c>
      <c r="B627" t="s">
        <v>688</v>
      </c>
      <c r="C627" t="s">
        <v>682</v>
      </c>
      <c r="D627">
        <v>6.0000000000000001E-3</v>
      </c>
    </row>
    <row r="628" spans="1:4" x14ac:dyDescent="0.2">
      <c r="A628" t="s">
        <v>702</v>
      </c>
      <c r="B628" t="s">
        <v>688</v>
      </c>
      <c r="C628" t="s">
        <v>683</v>
      </c>
      <c r="D628">
        <v>-1E-3</v>
      </c>
    </row>
    <row r="629" spans="1:4" x14ac:dyDescent="0.2">
      <c r="A629" t="s">
        <v>702</v>
      </c>
      <c r="B629" t="s">
        <v>688</v>
      </c>
      <c r="C629" t="s">
        <v>79</v>
      </c>
      <c r="D629">
        <v>-2E-3</v>
      </c>
    </row>
    <row r="630" spans="1:4" x14ac:dyDescent="0.2">
      <c r="A630" t="s">
        <v>702</v>
      </c>
      <c r="B630" t="s">
        <v>688</v>
      </c>
      <c r="C630" t="s">
        <v>80</v>
      </c>
      <c r="D630">
        <v>-2E-3</v>
      </c>
    </row>
    <row r="631" spans="1:4" x14ac:dyDescent="0.2">
      <c r="A631" t="s">
        <v>702</v>
      </c>
      <c r="B631" t="s">
        <v>688</v>
      </c>
      <c r="C631" t="s">
        <v>81</v>
      </c>
      <c r="D631">
        <v>-2E-3</v>
      </c>
    </row>
    <row r="632" spans="1:4" x14ac:dyDescent="0.2">
      <c r="A632" t="s">
        <v>703</v>
      </c>
      <c r="B632" t="s">
        <v>688</v>
      </c>
      <c r="C632" t="s">
        <v>193</v>
      </c>
      <c r="D632">
        <v>0</v>
      </c>
    </row>
    <row r="633" spans="1:4" x14ac:dyDescent="0.2">
      <c r="A633" t="s">
        <v>703</v>
      </c>
      <c r="B633" t="s">
        <v>688</v>
      </c>
      <c r="C633" t="s">
        <v>194</v>
      </c>
      <c r="D633">
        <v>1.0999999999999999E-2</v>
      </c>
    </row>
    <row r="634" spans="1:4" x14ac:dyDescent="0.2">
      <c r="A634" t="s">
        <v>703</v>
      </c>
      <c r="B634" t="s">
        <v>688</v>
      </c>
      <c r="C634" t="s">
        <v>195</v>
      </c>
      <c r="D634">
        <v>1E-3</v>
      </c>
    </row>
    <row r="635" spans="1:4" x14ac:dyDescent="0.2">
      <c r="A635" t="s">
        <v>703</v>
      </c>
      <c r="B635" t="s">
        <v>688</v>
      </c>
      <c r="C635" t="s">
        <v>50</v>
      </c>
      <c r="D635">
        <v>-6.0000000000000001E-3</v>
      </c>
    </row>
    <row r="636" spans="1:4" x14ac:dyDescent="0.2">
      <c r="A636" t="s">
        <v>703</v>
      </c>
      <c r="B636" t="s">
        <v>688</v>
      </c>
      <c r="C636" t="s">
        <v>51</v>
      </c>
      <c r="D636">
        <v>5.0000000000000001E-3</v>
      </c>
    </row>
    <row r="637" spans="1:4" x14ac:dyDescent="0.2">
      <c r="A637" t="s">
        <v>703</v>
      </c>
      <c r="B637" t="s">
        <v>688</v>
      </c>
      <c r="C637" t="s">
        <v>52</v>
      </c>
      <c r="D637">
        <v>-6.0000000000000001E-3</v>
      </c>
    </row>
    <row r="638" spans="1:4" x14ac:dyDescent="0.2">
      <c r="A638" t="s">
        <v>703</v>
      </c>
      <c r="B638" t="s">
        <v>688</v>
      </c>
      <c r="C638" t="s">
        <v>1</v>
      </c>
      <c r="D638">
        <v>-1E-3</v>
      </c>
    </row>
    <row r="639" spans="1:4" x14ac:dyDescent="0.2">
      <c r="A639" t="s">
        <v>703</v>
      </c>
      <c r="B639" t="s">
        <v>688</v>
      </c>
      <c r="C639" t="s">
        <v>2</v>
      </c>
      <c r="D639">
        <v>-7.0000000000000001E-3</v>
      </c>
    </row>
    <row r="640" spans="1:4" x14ac:dyDescent="0.2">
      <c r="A640" t="s">
        <v>703</v>
      </c>
      <c r="B640" t="s">
        <v>688</v>
      </c>
      <c r="C640" t="s">
        <v>3</v>
      </c>
      <c r="D640">
        <v>-2E-3</v>
      </c>
    </row>
    <row r="641" spans="1:4" x14ac:dyDescent="0.2">
      <c r="A641" t="s">
        <v>703</v>
      </c>
      <c r="B641" t="s">
        <v>688</v>
      </c>
      <c r="C641" t="s">
        <v>4</v>
      </c>
      <c r="D641">
        <v>-5.0000000000000001E-3</v>
      </c>
    </row>
    <row r="642" spans="1:4" x14ac:dyDescent="0.2">
      <c r="A642" t="s">
        <v>703</v>
      </c>
      <c r="B642" t="s">
        <v>688</v>
      </c>
      <c r="C642" t="s">
        <v>5</v>
      </c>
      <c r="D642">
        <v>-2E-3</v>
      </c>
    </row>
    <row r="643" spans="1:4" x14ac:dyDescent="0.2">
      <c r="A643" t="s">
        <v>703</v>
      </c>
      <c r="B643" t="s">
        <v>688</v>
      </c>
      <c r="C643" t="s">
        <v>6</v>
      </c>
      <c r="D643">
        <v>-7.0000000000000001E-3</v>
      </c>
    </row>
    <row r="644" spans="1:4" x14ac:dyDescent="0.2">
      <c r="A644" t="s">
        <v>703</v>
      </c>
      <c r="B644" t="s">
        <v>688</v>
      </c>
      <c r="C644" t="s">
        <v>13</v>
      </c>
      <c r="D644">
        <v>-6.0000000000000001E-3</v>
      </c>
    </row>
    <row r="645" spans="1:4" x14ac:dyDescent="0.2">
      <c r="A645" t="s">
        <v>703</v>
      </c>
      <c r="B645" t="s">
        <v>688</v>
      </c>
      <c r="C645" t="s">
        <v>14</v>
      </c>
      <c r="D645">
        <v>-6.0000000000000001E-3</v>
      </c>
    </row>
    <row r="646" spans="1:4" x14ac:dyDescent="0.2">
      <c r="A646" t="s">
        <v>703</v>
      </c>
      <c r="B646" t="s">
        <v>688</v>
      </c>
      <c r="C646" t="s">
        <v>15</v>
      </c>
      <c r="D646">
        <v>-6.0000000000000001E-3</v>
      </c>
    </row>
    <row r="647" spans="1:4" x14ac:dyDescent="0.2">
      <c r="A647" t="s">
        <v>703</v>
      </c>
      <c r="B647" t="s">
        <v>688</v>
      </c>
      <c r="C647" t="s">
        <v>16</v>
      </c>
      <c r="D647">
        <v>-7.0000000000000001E-3</v>
      </c>
    </row>
    <row r="648" spans="1:4" x14ac:dyDescent="0.2">
      <c r="A648" t="s">
        <v>703</v>
      </c>
      <c r="B648" t="s">
        <v>688</v>
      </c>
      <c r="C648" t="s">
        <v>17</v>
      </c>
      <c r="D648">
        <v>-7.0000000000000001E-3</v>
      </c>
    </row>
    <row r="649" spans="1:4" x14ac:dyDescent="0.2">
      <c r="A649" t="s">
        <v>703</v>
      </c>
      <c r="B649" t="s">
        <v>688</v>
      </c>
      <c r="C649" t="s">
        <v>18</v>
      </c>
      <c r="D649">
        <v>4.0000000000000001E-3</v>
      </c>
    </row>
    <row r="650" spans="1:4" x14ac:dyDescent="0.2">
      <c r="A650" t="s">
        <v>703</v>
      </c>
      <c r="B650" t="s">
        <v>688</v>
      </c>
      <c r="C650" t="s">
        <v>38</v>
      </c>
      <c r="D650">
        <v>-5.0000000000000001E-3</v>
      </c>
    </row>
    <row r="651" spans="1:4" x14ac:dyDescent="0.2">
      <c r="A651" t="s">
        <v>703</v>
      </c>
      <c r="B651" t="s">
        <v>688</v>
      </c>
      <c r="C651" t="s">
        <v>39</v>
      </c>
      <c r="D651">
        <v>-6.0000000000000001E-3</v>
      </c>
    </row>
    <row r="652" spans="1:4" x14ac:dyDescent="0.2">
      <c r="A652" t="s">
        <v>703</v>
      </c>
      <c r="B652" t="s">
        <v>688</v>
      </c>
      <c r="C652" t="s">
        <v>34</v>
      </c>
      <c r="D652">
        <v>-6.0000000000000001E-3</v>
      </c>
    </row>
    <row r="653" spans="1:4" x14ac:dyDescent="0.2">
      <c r="A653" t="s">
        <v>703</v>
      </c>
      <c r="B653" t="s">
        <v>688</v>
      </c>
      <c r="C653" t="s">
        <v>40</v>
      </c>
      <c r="D653">
        <v>-4.0000000000000001E-3</v>
      </c>
    </row>
    <row r="654" spans="1:4" x14ac:dyDescent="0.2">
      <c r="A654" t="s">
        <v>703</v>
      </c>
      <c r="B654" t="s">
        <v>688</v>
      </c>
      <c r="C654" t="s">
        <v>41</v>
      </c>
      <c r="D654">
        <v>-5.0000000000000001E-3</v>
      </c>
    </row>
    <row r="655" spans="1:4" x14ac:dyDescent="0.2">
      <c r="A655" t="s">
        <v>703</v>
      </c>
      <c r="B655" t="s">
        <v>688</v>
      </c>
      <c r="C655" t="s">
        <v>42</v>
      </c>
      <c r="D655">
        <v>-6.0000000000000001E-3</v>
      </c>
    </row>
    <row r="656" spans="1:4" x14ac:dyDescent="0.2">
      <c r="A656" t="s">
        <v>703</v>
      </c>
      <c r="B656" t="s">
        <v>688</v>
      </c>
      <c r="C656" t="s">
        <v>56</v>
      </c>
      <c r="D656">
        <v>0.625</v>
      </c>
    </row>
    <row r="657" spans="1:4" x14ac:dyDescent="0.2">
      <c r="A657" t="s">
        <v>703</v>
      </c>
      <c r="B657" t="s">
        <v>688</v>
      </c>
      <c r="C657" t="s">
        <v>57</v>
      </c>
      <c r="D657">
        <v>0.20599999999999999</v>
      </c>
    </row>
    <row r="658" spans="1:4" x14ac:dyDescent="0.2">
      <c r="A658" t="s">
        <v>703</v>
      </c>
      <c r="B658" t="s">
        <v>688</v>
      </c>
      <c r="C658" t="s">
        <v>58</v>
      </c>
      <c r="D658">
        <v>0.13700000000000001</v>
      </c>
    </row>
    <row r="659" spans="1:4" x14ac:dyDescent="0.2">
      <c r="A659" t="s">
        <v>703</v>
      </c>
      <c r="B659" t="s">
        <v>688</v>
      </c>
      <c r="C659" t="s">
        <v>59</v>
      </c>
      <c r="D659">
        <v>0.11700000000000001</v>
      </c>
    </row>
    <row r="660" spans="1:4" x14ac:dyDescent="0.2">
      <c r="A660" t="s">
        <v>703</v>
      </c>
      <c r="B660" t="s">
        <v>688</v>
      </c>
      <c r="C660" t="s">
        <v>60</v>
      </c>
      <c r="D660">
        <v>0.08</v>
      </c>
    </row>
    <row r="661" spans="1:4" x14ac:dyDescent="0.2">
      <c r="A661" t="s">
        <v>703</v>
      </c>
      <c r="B661" t="s">
        <v>688</v>
      </c>
      <c r="C661" t="s">
        <v>61</v>
      </c>
      <c r="D661">
        <v>9.2999999999999999E-2</v>
      </c>
    </row>
    <row r="662" spans="1:4" x14ac:dyDescent="0.2">
      <c r="A662" t="s">
        <v>703</v>
      </c>
      <c r="B662" t="s">
        <v>688</v>
      </c>
      <c r="C662" t="s">
        <v>64</v>
      </c>
      <c r="D662">
        <v>2.1179999999999999</v>
      </c>
    </row>
    <row r="663" spans="1:4" x14ac:dyDescent="0.2">
      <c r="A663" t="s">
        <v>703</v>
      </c>
      <c r="B663" t="s">
        <v>688</v>
      </c>
      <c r="C663" t="s">
        <v>65</v>
      </c>
      <c r="D663">
        <v>0.50800000000000001</v>
      </c>
    </row>
    <row r="664" spans="1:4" x14ac:dyDescent="0.2">
      <c r="A664" t="s">
        <v>703</v>
      </c>
      <c r="B664" t="s">
        <v>688</v>
      </c>
      <c r="C664" t="s">
        <v>66</v>
      </c>
      <c r="D664">
        <v>0.21099999999999999</v>
      </c>
    </row>
    <row r="665" spans="1:4" x14ac:dyDescent="0.2">
      <c r="A665" t="s">
        <v>703</v>
      </c>
      <c r="B665" t="s">
        <v>688</v>
      </c>
      <c r="C665" t="s">
        <v>67</v>
      </c>
      <c r="D665">
        <v>0.3</v>
      </c>
    </row>
    <row r="666" spans="1:4" x14ac:dyDescent="0.2">
      <c r="A666" t="s">
        <v>703</v>
      </c>
      <c r="B666" t="s">
        <v>688</v>
      </c>
      <c r="C666" t="s">
        <v>68</v>
      </c>
      <c r="D666">
        <v>0.20200000000000001</v>
      </c>
    </row>
    <row r="667" spans="1:4" x14ac:dyDescent="0.2">
      <c r="A667" t="s">
        <v>703</v>
      </c>
      <c r="B667" t="s">
        <v>688</v>
      </c>
      <c r="C667" t="s">
        <v>69</v>
      </c>
      <c r="D667">
        <v>0.4</v>
      </c>
    </row>
    <row r="668" spans="1:4" x14ac:dyDescent="0.2">
      <c r="A668" t="s">
        <v>703</v>
      </c>
      <c r="B668" t="s">
        <v>688</v>
      </c>
      <c r="C668" t="s">
        <v>681</v>
      </c>
      <c r="D668">
        <v>0</v>
      </c>
    </row>
    <row r="669" spans="1:4" x14ac:dyDescent="0.2">
      <c r="A669" t="s">
        <v>703</v>
      </c>
      <c r="B669" t="s">
        <v>688</v>
      </c>
      <c r="C669" t="s">
        <v>682</v>
      </c>
      <c r="D669">
        <v>6.0000000000000001E-3</v>
      </c>
    </row>
    <row r="670" spans="1:4" x14ac:dyDescent="0.2">
      <c r="A670" t="s">
        <v>703</v>
      </c>
      <c r="B670" t="s">
        <v>688</v>
      </c>
      <c r="C670" t="s">
        <v>683</v>
      </c>
      <c r="D670">
        <v>-2E-3</v>
      </c>
    </row>
    <row r="671" spans="1:4" x14ac:dyDescent="0.2">
      <c r="A671" t="s">
        <v>703</v>
      </c>
      <c r="B671" t="s">
        <v>688</v>
      </c>
      <c r="C671" t="s">
        <v>79</v>
      </c>
      <c r="D671">
        <v>-1E-3</v>
      </c>
    </row>
    <row r="672" spans="1:4" x14ac:dyDescent="0.2">
      <c r="A672" t="s">
        <v>703</v>
      </c>
      <c r="B672" t="s">
        <v>688</v>
      </c>
      <c r="C672" t="s">
        <v>80</v>
      </c>
      <c r="D672">
        <v>-2E-3</v>
      </c>
    </row>
    <row r="673" spans="1:4" x14ac:dyDescent="0.2">
      <c r="A673" t="s">
        <v>703</v>
      </c>
      <c r="B673" t="s">
        <v>688</v>
      </c>
      <c r="C673" t="s">
        <v>81</v>
      </c>
      <c r="D673">
        <v>-2E-3</v>
      </c>
    </row>
    <row r="674" spans="1:4" x14ac:dyDescent="0.2">
      <c r="A674" t="s">
        <v>687</v>
      </c>
      <c r="B674" t="s">
        <v>685</v>
      </c>
      <c r="C674" t="s">
        <v>193</v>
      </c>
      <c r="D674">
        <v>-1.2999999999999999E-2</v>
      </c>
    </row>
    <row r="675" spans="1:4" x14ac:dyDescent="0.2">
      <c r="A675" t="s">
        <v>687</v>
      </c>
      <c r="B675" t="s">
        <v>685</v>
      </c>
      <c r="C675" t="s">
        <v>194</v>
      </c>
      <c r="D675">
        <v>-8.9999999999999993E-3</v>
      </c>
    </row>
    <row r="676" spans="1:4" x14ac:dyDescent="0.2">
      <c r="A676" t="s">
        <v>687</v>
      </c>
      <c r="B676" t="s">
        <v>685</v>
      </c>
      <c r="C676" t="s">
        <v>195</v>
      </c>
      <c r="D676">
        <v>-1.4999999999999999E-2</v>
      </c>
    </row>
    <row r="677" spans="1:4" x14ac:dyDescent="0.2">
      <c r="A677" t="s">
        <v>687</v>
      </c>
      <c r="B677" t="s">
        <v>685</v>
      </c>
      <c r="C677" t="s">
        <v>50</v>
      </c>
      <c r="D677">
        <v>-1.4E-2</v>
      </c>
    </row>
    <row r="678" spans="1:4" x14ac:dyDescent="0.2">
      <c r="A678" t="s">
        <v>687</v>
      </c>
      <c r="B678" t="s">
        <v>685</v>
      </c>
      <c r="C678" t="s">
        <v>51</v>
      </c>
      <c r="D678">
        <v>-1.2999999999999999E-2</v>
      </c>
    </row>
    <row r="679" spans="1:4" x14ac:dyDescent="0.2">
      <c r="A679" t="s">
        <v>687</v>
      </c>
      <c r="B679" t="s">
        <v>685</v>
      </c>
      <c r="C679" t="s">
        <v>52</v>
      </c>
      <c r="D679">
        <v>-1.4999999999999999E-2</v>
      </c>
    </row>
    <row r="680" spans="1:4" x14ac:dyDescent="0.2">
      <c r="A680" t="s">
        <v>687</v>
      </c>
      <c r="B680" t="s">
        <v>685</v>
      </c>
      <c r="C680" t="s">
        <v>1</v>
      </c>
      <c r="D680">
        <v>4.0000000000000001E-3</v>
      </c>
    </row>
    <row r="681" spans="1:4" x14ac:dyDescent="0.2">
      <c r="A681" t="s">
        <v>687</v>
      </c>
      <c r="B681" t="s">
        <v>685</v>
      </c>
      <c r="C681" t="s">
        <v>2</v>
      </c>
      <c r="D681">
        <v>-7.0000000000000001E-3</v>
      </c>
    </row>
    <row r="682" spans="1:4" x14ac:dyDescent="0.2">
      <c r="A682" t="s">
        <v>687</v>
      </c>
      <c r="B682" t="s">
        <v>685</v>
      </c>
      <c r="C682" t="s">
        <v>3</v>
      </c>
      <c r="D682">
        <v>-1.4999999999999999E-2</v>
      </c>
    </row>
    <row r="683" spans="1:4" x14ac:dyDescent="0.2">
      <c r="A683" t="s">
        <v>687</v>
      </c>
      <c r="B683" t="s">
        <v>685</v>
      </c>
      <c r="C683" t="s">
        <v>4</v>
      </c>
      <c r="D683">
        <v>-1.6E-2</v>
      </c>
    </row>
    <row r="684" spans="1:4" x14ac:dyDescent="0.2">
      <c r="A684" t="s">
        <v>687</v>
      </c>
      <c r="B684" t="s">
        <v>685</v>
      </c>
      <c r="C684" t="s">
        <v>5</v>
      </c>
      <c r="D684">
        <v>-1.4E-2</v>
      </c>
    </row>
    <row r="685" spans="1:4" x14ac:dyDescent="0.2">
      <c r="A685" t="s">
        <v>687</v>
      </c>
      <c r="B685" t="s">
        <v>685</v>
      </c>
      <c r="C685" t="s">
        <v>6</v>
      </c>
      <c r="D685">
        <v>-1.4E-2</v>
      </c>
    </row>
    <row r="686" spans="1:4" x14ac:dyDescent="0.2">
      <c r="A686" t="s">
        <v>687</v>
      </c>
      <c r="B686" t="s">
        <v>685</v>
      </c>
      <c r="C686" t="s">
        <v>13</v>
      </c>
      <c r="D686">
        <v>-1.4E-2</v>
      </c>
    </row>
    <row r="687" spans="1:4" x14ac:dyDescent="0.2">
      <c r="A687" t="s">
        <v>687</v>
      </c>
      <c r="B687" t="s">
        <v>685</v>
      </c>
      <c r="C687" t="s">
        <v>14</v>
      </c>
      <c r="D687">
        <v>-1.4999999999999999E-2</v>
      </c>
    </row>
    <row r="688" spans="1:4" x14ac:dyDescent="0.2">
      <c r="A688" t="s">
        <v>687</v>
      </c>
      <c r="B688" t="s">
        <v>685</v>
      </c>
      <c r="C688" t="s">
        <v>15</v>
      </c>
      <c r="D688">
        <v>-8.0000000000000002E-3</v>
      </c>
    </row>
    <row r="689" spans="1:4" x14ac:dyDescent="0.2">
      <c r="A689" t="s">
        <v>687</v>
      </c>
      <c r="B689" t="s">
        <v>685</v>
      </c>
      <c r="C689" t="s">
        <v>16</v>
      </c>
      <c r="D689">
        <v>-1.2999999999999999E-2</v>
      </c>
    </row>
    <row r="690" spans="1:4" x14ac:dyDescent="0.2">
      <c r="A690" t="s">
        <v>687</v>
      </c>
      <c r="B690" t="s">
        <v>685</v>
      </c>
      <c r="C690" t="s">
        <v>17</v>
      </c>
      <c r="D690">
        <v>-1.4E-2</v>
      </c>
    </row>
    <row r="691" spans="1:4" x14ac:dyDescent="0.2">
      <c r="A691" t="s">
        <v>687</v>
      </c>
      <c r="B691" t="s">
        <v>685</v>
      </c>
      <c r="C691" t="s">
        <v>18</v>
      </c>
      <c r="D691">
        <v>-1.2999999999999999E-2</v>
      </c>
    </row>
    <row r="692" spans="1:4" x14ac:dyDescent="0.2">
      <c r="A692" t="s">
        <v>687</v>
      </c>
      <c r="B692" t="s">
        <v>685</v>
      </c>
      <c r="C692" t="s">
        <v>38</v>
      </c>
      <c r="D692">
        <v>-8.9999999999999993E-3</v>
      </c>
    </row>
    <row r="693" spans="1:4" x14ac:dyDescent="0.2">
      <c r="A693" t="s">
        <v>687</v>
      </c>
      <c r="B693" t="s">
        <v>685</v>
      </c>
      <c r="C693" t="s">
        <v>39</v>
      </c>
      <c r="D693">
        <v>-1.4E-2</v>
      </c>
    </row>
    <row r="694" spans="1:4" x14ac:dyDescent="0.2">
      <c r="A694" t="s">
        <v>687</v>
      </c>
      <c r="B694" t="s">
        <v>685</v>
      </c>
      <c r="C694" t="s">
        <v>34</v>
      </c>
      <c r="D694">
        <v>-1.4E-2</v>
      </c>
    </row>
    <row r="695" spans="1:4" x14ac:dyDescent="0.2">
      <c r="A695" t="s">
        <v>687</v>
      </c>
      <c r="B695" t="s">
        <v>685</v>
      </c>
      <c r="C695" t="s">
        <v>40</v>
      </c>
      <c r="D695">
        <v>-1.2999999999999999E-2</v>
      </c>
    </row>
    <row r="696" spans="1:4" x14ac:dyDescent="0.2">
      <c r="A696" t="s">
        <v>687</v>
      </c>
      <c r="B696" t="s">
        <v>685</v>
      </c>
      <c r="C696" t="s">
        <v>41</v>
      </c>
      <c r="D696">
        <v>-1.4E-2</v>
      </c>
    </row>
    <row r="697" spans="1:4" x14ac:dyDescent="0.2">
      <c r="A697" t="s">
        <v>687</v>
      </c>
      <c r="B697" t="s">
        <v>685</v>
      </c>
      <c r="C697" t="s">
        <v>42</v>
      </c>
      <c r="D697">
        <v>-1.4E-2</v>
      </c>
    </row>
    <row r="698" spans="1:4" x14ac:dyDescent="0.2">
      <c r="A698" t="s">
        <v>687</v>
      </c>
      <c r="B698" t="s">
        <v>685</v>
      </c>
      <c r="C698" t="s">
        <v>56</v>
      </c>
      <c r="D698">
        <v>-1.2999999999999999E-2</v>
      </c>
    </row>
    <row r="699" spans="1:4" x14ac:dyDescent="0.2">
      <c r="A699" t="s">
        <v>687</v>
      </c>
      <c r="B699" t="s">
        <v>685</v>
      </c>
      <c r="C699" t="s">
        <v>57</v>
      </c>
      <c r="D699">
        <v>-1.4E-2</v>
      </c>
    </row>
    <row r="700" spans="1:4" x14ac:dyDescent="0.2">
      <c r="A700" t="s">
        <v>687</v>
      </c>
      <c r="B700" t="s">
        <v>685</v>
      </c>
      <c r="C700" t="s">
        <v>58</v>
      </c>
      <c r="D700">
        <v>-1.4E-2</v>
      </c>
    </row>
    <row r="701" spans="1:4" x14ac:dyDescent="0.2">
      <c r="A701" t="s">
        <v>687</v>
      </c>
      <c r="B701" t="s">
        <v>685</v>
      </c>
      <c r="C701" t="s">
        <v>59</v>
      </c>
      <c r="D701">
        <v>-1.4999999999999999E-2</v>
      </c>
    </row>
    <row r="702" spans="1:4" x14ac:dyDescent="0.2">
      <c r="A702" t="s">
        <v>687</v>
      </c>
      <c r="B702" t="s">
        <v>685</v>
      </c>
      <c r="C702" t="s">
        <v>60</v>
      </c>
      <c r="D702">
        <v>0.05</v>
      </c>
    </row>
    <row r="703" spans="1:4" x14ac:dyDescent="0.2">
      <c r="A703" t="s">
        <v>687</v>
      </c>
      <c r="B703" t="s">
        <v>685</v>
      </c>
      <c r="C703" t="s">
        <v>61</v>
      </c>
      <c r="D703">
        <v>-1.4999999999999999E-2</v>
      </c>
    </row>
    <row r="704" spans="1:4" x14ac:dyDescent="0.2">
      <c r="A704" t="s">
        <v>687</v>
      </c>
      <c r="B704" t="s">
        <v>685</v>
      </c>
      <c r="C704" t="s">
        <v>64</v>
      </c>
      <c r="D704">
        <v>-1.2E-2</v>
      </c>
    </row>
    <row r="705" spans="1:4" x14ac:dyDescent="0.2">
      <c r="A705" t="s">
        <v>687</v>
      </c>
      <c r="B705" t="s">
        <v>685</v>
      </c>
      <c r="C705" t="s">
        <v>65</v>
      </c>
      <c r="D705">
        <v>-1.2999999999999999E-2</v>
      </c>
    </row>
    <row r="706" spans="1:4" x14ac:dyDescent="0.2">
      <c r="A706" t="s">
        <v>687</v>
      </c>
      <c r="B706" t="s">
        <v>685</v>
      </c>
      <c r="C706" t="s">
        <v>66</v>
      </c>
      <c r="D706">
        <v>-1.2999999999999999E-2</v>
      </c>
    </row>
    <row r="707" spans="1:4" x14ac:dyDescent="0.2">
      <c r="A707" t="s">
        <v>687</v>
      </c>
      <c r="B707" t="s">
        <v>685</v>
      </c>
      <c r="C707" t="s">
        <v>67</v>
      </c>
      <c r="D707">
        <v>-1.4999999999999999E-2</v>
      </c>
    </row>
    <row r="708" spans="1:4" x14ac:dyDescent="0.2">
      <c r="A708" t="s">
        <v>687</v>
      </c>
      <c r="B708" t="s">
        <v>685</v>
      </c>
      <c r="C708" t="s">
        <v>68</v>
      </c>
      <c r="D708">
        <v>-1.4E-2</v>
      </c>
    </row>
    <row r="709" spans="1:4" x14ac:dyDescent="0.2">
      <c r="A709" t="s">
        <v>687</v>
      </c>
      <c r="B709" t="s">
        <v>685</v>
      </c>
      <c r="C709" t="s">
        <v>69</v>
      </c>
      <c r="D709">
        <v>-1.4E-2</v>
      </c>
    </row>
    <row r="710" spans="1:4" x14ac:dyDescent="0.2">
      <c r="A710" t="s">
        <v>687</v>
      </c>
      <c r="B710" t="s">
        <v>685</v>
      </c>
      <c r="C710" t="s">
        <v>681</v>
      </c>
      <c r="D710">
        <v>6.5000000000000002E-2</v>
      </c>
    </row>
    <row r="711" spans="1:4" x14ac:dyDescent="0.2">
      <c r="A711" t="s">
        <v>687</v>
      </c>
      <c r="B711" t="s">
        <v>685</v>
      </c>
      <c r="C711" t="s">
        <v>682</v>
      </c>
      <c r="D711">
        <v>-1.4E-2</v>
      </c>
    </row>
    <row r="712" spans="1:4" x14ac:dyDescent="0.2">
      <c r="A712" t="s">
        <v>687</v>
      </c>
      <c r="B712" t="s">
        <v>685</v>
      </c>
      <c r="C712" t="s">
        <v>683</v>
      </c>
      <c r="D712">
        <v>-1.4999999999999999E-2</v>
      </c>
    </row>
    <row r="713" spans="1:4" x14ac:dyDescent="0.2">
      <c r="A713" t="s">
        <v>687</v>
      </c>
      <c r="B713" t="s">
        <v>685</v>
      </c>
      <c r="C713" t="s">
        <v>79</v>
      </c>
      <c r="D713">
        <v>-5.0000000000000001E-3</v>
      </c>
    </row>
    <row r="714" spans="1:4" x14ac:dyDescent="0.2">
      <c r="A714" t="s">
        <v>687</v>
      </c>
      <c r="B714" t="s">
        <v>685</v>
      </c>
      <c r="C714" t="s">
        <v>80</v>
      </c>
      <c r="D714">
        <v>-1.4999999999999999E-2</v>
      </c>
    </row>
    <row r="715" spans="1:4" x14ac:dyDescent="0.2">
      <c r="A715" t="s">
        <v>687</v>
      </c>
      <c r="B715" t="s">
        <v>685</v>
      </c>
      <c r="C715" t="s">
        <v>81</v>
      </c>
      <c r="D715">
        <v>-1.6E-2</v>
      </c>
    </row>
    <row r="716" spans="1:4" x14ac:dyDescent="0.2">
      <c r="A716" t="s">
        <v>689</v>
      </c>
      <c r="B716" t="s">
        <v>685</v>
      </c>
      <c r="C716" t="s">
        <v>193</v>
      </c>
      <c r="D716">
        <v>-1.4999999999999999E-2</v>
      </c>
    </row>
    <row r="717" spans="1:4" x14ac:dyDescent="0.2">
      <c r="A717" t="s">
        <v>689</v>
      </c>
      <c r="B717" t="s">
        <v>685</v>
      </c>
      <c r="C717" t="s">
        <v>194</v>
      </c>
      <c r="D717">
        <v>-1.4999999999999999E-2</v>
      </c>
    </row>
    <row r="718" spans="1:4" x14ac:dyDescent="0.2">
      <c r="A718" t="s">
        <v>689</v>
      </c>
      <c r="B718" t="s">
        <v>685</v>
      </c>
      <c r="C718" t="s">
        <v>195</v>
      </c>
      <c r="D718">
        <v>-1.6E-2</v>
      </c>
    </row>
    <row r="719" spans="1:4" x14ac:dyDescent="0.2">
      <c r="A719" t="s">
        <v>689</v>
      </c>
      <c r="B719" t="s">
        <v>685</v>
      </c>
      <c r="C719" t="s">
        <v>50</v>
      </c>
      <c r="D719">
        <v>-1.6E-2</v>
      </c>
    </row>
    <row r="720" spans="1:4" x14ac:dyDescent="0.2">
      <c r="A720" t="s">
        <v>689</v>
      </c>
      <c r="B720" t="s">
        <v>685</v>
      </c>
      <c r="C720" t="s">
        <v>51</v>
      </c>
      <c r="D720">
        <v>-7.0000000000000001E-3</v>
      </c>
    </row>
    <row r="721" spans="1:4" x14ac:dyDescent="0.2">
      <c r="A721" t="s">
        <v>689</v>
      </c>
      <c r="B721" t="s">
        <v>685</v>
      </c>
      <c r="C721" t="s">
        <v>52</v>
      </c>
      <c r="D721">
        <v>-1.7000000000000001E-2</v>
      </c>
    </row>
    <row r="722" spans="1:4" x14ac:dyDescent="0.2">
      <c r="A722" t="s">
        <v>689</v>
      </c>
      <c r="B722" t="s">
        <v>685</v>
      </c>
      <c r="C722" t="s">
        <v>1</v>
      </c>
      <c r="D722">
        <v>2E-3</v>
      </c>
    </row>
    <row r="723" spans="1:4" x14ac:dyDescent="0.2">
      <c r="A723" t="s">
        <v>689</v>
      </c>
      <c r="B723" t="s">
        <v>685</v>
      </c>
      <c r="C723" t="s">
        <v>2</v>
      </c>
      <c r="D723">
        <v>-1.4E-2</v>
      </c>
    </row>
    <row r="724" spans="1:4" x14ac:dyDescent="0.2">
      <c r="A724" t="s">
        <v>689</v>
      </c>
      <c r="B724" t="s">
        <v>685</v>
      </c>
      <c r="C724" t="s">
        <v>3</v>
      </c>
      <c r="D724">
        <v>-1.6E-2</v>
      </c>
    </row>
    <row r="725" spans="1:4" x14ac:dyDescent="0.2">
      <c r="A725" t="s">
        <v>689</v>
      </c>
      <c r="B725" t="s">
        <v>685</v>
      </c>
      <c r="C725" t="s">
        <v>4</v>
      </c>
      <c r="D725">
        <v>-1.7000000000000001E-2</v>
      </c>
    </row>
    <row r="726" spans="1:4" x14ac:dyDescent="0.2">
      <c r="A726" t="s">
        <v>689</v>
      </c>
      <c r="B726" t="s">
        <v>685</v>
      </c>
      <c r="C726" t="s">
        <v>5</v>
      </c>
      <c r="D726">
        <v>-1.4999999999999999E-2</v>
      </c>
    </row>
    <row r="727" spans="1:4" x14ac:dyDescent="0.2">
      <c r="A727" t="s">
        <v>689</v>
      </c>
      <c r="B727" t="s">
        <v>685</v>
      </c>
      <c r="C727" t="s">
        <v>6</v>
      </c>
      <c r="D727">
        <v>-1.6E-2</v>
      </c>
    </row>
    <row r="728" spans="1:4" x14ac:dyDescent="0.2">
      <c r="A728" t="s">
        <v>689</v>
      </c>
      <c r="B728" t="s">
        <v>685</v>
      </c>
      <c r="C728" t="s">
        <v>13</v>
      </c>
      <c r="D728">
        <v>-1.0999999999999999E-2</v>
      </c>
    </row>
    <row r="729" spans="1:4" x14ac:dyDescent="0.2">
      <c r="A729" t="s">
        <v>689</v>
      </c>
      <c r="B729" t="s">
        <v>685</v>
      </c>
      <c r="C729" t="s">
        <v>14</v>
      </c>
      <c r="D729">
        <v>-1.6E-2</v>
      </c>
    </row>
    <row r="730" spans="1:4" x14ac:dyDescent="0.2">
      <c r="A730" t="s">
        <v>689</v>
      </c>
      <c r="B730" t="s">
        <v>685</v>
      </c>
      <c r="C730" t="s">
        <v>15</v>
      </c>
      <c r="D730">
        <v>2.4E-2</v>
      </c>
    </row>
    <row r="731" spans="1:4" x14ac:dyDescent="0.2">
      <c r="A731" t="s">
        <v>689</v>
      </c>
      <c r="B731" t="s">
        <v>685</v>
      </c>
      <c r="C731" t="s">
        <v>16</v>
      </c>
      <c r="D731">
        <v>-1.4E-2</v>
      </c>
    </row>
    <row r="732" spans="1:4" x14ac:dyDescent="0.2">
      <c r="A732" t="s">
        <v>689</v>
      </c>
      <c r="B732" t="s">
        <v>685</v>
      </c>
      <c r="C732" t="s">
        <v>17</v>
      </c>
      <c r="D732">
        <v>-1.4999999999999999E-2</v>
      </c>
    </row>
    <row r="733" spans="1:4" x14ac:dyDescent="0.2">
      <c r="A733" t="s">
        <v>689</v>
      </c>
      <c r="B733" t="s">
        <v>685</v>
      </c>
      <c r="C733" t="s">
        <v>18</v>
      </c>
      <c r="D733">
        <v>-1.2999999999999999E-2</v>
      </c>
    </row>
    <row r="734" spans="1:4" x14ac:dyDescent="0.2">
      <c r="A734" t="s">
        <v>689</v>
      </c>
      <c r="B734" t="s">
        <v>685</v>
      </c>
      <c r="C734" t="s">
        <v>38</v>
      </c>
      <c r="D734">
        <v>-0.01</v>
      </c>
    </row>
    <row r="735" spans="1:4" x14ac:dyDescent="0.2">
      <c r="A735" t="s">
        <v>689</v>
      </c>
      <c r="B735" t="s">
        <v>685</v>
      </c>
      <c r="C735" t="s">
        <v>39</v>
      </c>
      <c r="D735">
        <v>-1.4E-2</v>
      </c>
    </row>
    <row r="736" spans="1:4" x14ac:dyDescent="0.2">
      <c r="A736" t="s">
        <v>689</v>
      </c>
      <c r="B736" t="s">
        <v>685</v>
      </c>
      <c r="C736" t="s">
        <v>34</v>
      </c>
      <c r="D736">
        <v>-1.6E-2</v>
      </c>
    </row>
    <row r="737" spans="1:4" x14ac:dyDescent="0.2">
      <c r="A737" t="s">
        <v>689</v>
      </c>
      <c r="B737" t="s">
        <v>685</v>
      </c>
      <c r="C737" t="s">
        <v>40</v>
      </c>
      <c r="D737">
        <v>-1.4E-2</v>
      </c>
    </row>
    <row r="738" spans="1:4" x14ac:dyDescent="0.2">
      <c r="A738" t="s">
        <v>689</v>
      </c>
      <c r="B738" t="s">
        <v>685</v>
      </c>
      <c r="C738" t="s">
        <v>41</v>
      </c>
      <c r="D738">
        <v>-1.4999999999999999E-2</v>
      </c>
    </row>
    <row r="739" spans="1:4" x14ac:dyDescent="0.2">
      <c r="A739" t="s">
        <v>689</v>
      </c>
      <c r="B739" t="s">
        <v>685</v>
      </c>
      <c r="C739" t="s">
        <v>42</v>
      </c>
      <c r="D739">
        <v>-1.4E-2</v>
      </c>
    </row>
    <row r="740" spans="1:4" x14ac:dyDescent="0.2">
      <c r="A740" t="s">
        <v>689</v>
      </c>
      <c r="B740" t="s">
        <v>685</v>
      </c>
      <c r="C740" t="s">
        <v>56</v>
      </c>
      <c r="D740">
        <v>-1.4E-2</v>
      </c>
    </row>
    <row r="741" spans="1:4" x14ac:dyDescent="0.2">
      <c r="A741" t="s">
        <v>689</v>
      </c>
      <c r="B741" t="s">
        <v>685</v>
      </c>
      <c r="C741" t="s">
        <v>57</v>
      </c>
      <c r="D741">
        <v>-1.6E-2</v>
      </c>
    </row>
    <row r="742" spans="1:4" x14ac:dyDescent="0.2">
      <c r="A742" t="s">
        <v>689</v>
      </c>
      <c r="B742" t="s">
        <v>685</v>
      </c>
      <c r="C742" t="s">
        <v>58</v>
      </c>
      <c r="D742">
        <v>-1.4999999999999999E-2</v>
      </c>
    </row>
    <row r="743" spans="1:4" x14ac:dyDescent="0.2">
      <c r="A743" t="s">
        <v>689</v>
      </c>
      <c r="B743" t="s">
        <v>685</v>
      </c>
      <c r="C743" t="s">
        <v>59</v>
      </c>
      <c r="D743">
        <v>-1.6E-2</v>
      </c>
    </row>
    <row r="744" spans="1:4" x14ac:dyDescent="0.2">
      <c r="A744" t="s">
        <v>689</v>
      </c>
      <c r="B744" t="s">
        <v>685</v>
      </c>
      <c r="C744" t="s">
        <v>60</v>
      </c>
      <c r="D744">
        <v>0.05</v>
      </c>
    </row>
    <row r="745" spans="1:4" x14ac:dyDescent="0.2">
      <c r="A745" t="s">
        <v>689</v>
      </c>
      <c r="B745" t="s">
        <v>685</v>
      </c>
      <c r="C745" t="s">
        <v>61</v>
      </c>
      <c r="D745">
        <v>-1.6E-2</v>
      </c>
    </row>
    <row r="746" spans="1:4" x14ac:dyDescent="0.2">
      <c r="A746" t="s">
        <v>689</v>
      </c>
      <c r="B746" t="s">
        <v>685</v>
      </c>
      <c r="C746" t="s">
        <v>64</v>
      </c>
      <c r="D746">
        <v>-1.2999999999999999E-2</v>
      </c>
    </row>
    <row r="747" spans="1:4" x14ac:dyDescent="0.2">
      <c r="A747" t="s">
        <v>689</v>
      </c>
      <c r="B747" t="s">
        <v>685</v>
      </c>
      <c r="C747" t="s">
        <v>65</v>
      </c>
      <c r="D747">
        <v>-1.4999999999999999E-2</v>
      </c>
    </row>
    <row r="748" spans="1:4" x14ac:dyDescent="0.2">
      <c r="A748" t="s">
        <v>689</v>
      </c>
      <c r="B748" t="s">
        <v>685</v>
      </c>
      <c r="C748" t="s">
        <v>66</v>
      </c>
      <c r="D748">
        <v>-0.01</v>
      </c>
    </row>
    <row r="749" spans="1:4" x14ac:dyDescent="0.2">
      <c r="A749" t="s">
        <v>689</v>
      </c>
      <c r="B749" t="s">
        <v>685</v>
      </c>
      <c r="C749" t="s">
        <v>67</v>
      </c>
      <c r="D749">
        <v>-1.6E-2</v>
      </c>
    </row>
    <row r="750" spans="1:4" x14ac:dyDescent="0.2">
      <c r="A750" t="s">
        <v>689</v>
      </c>
      <c r="B750" t="s">
        <v>685</v>
      </c>
      <c r="C750" t="s">
        <v>68</v>
      </c>
      <c r="D750">
        <v>-1.4E-2</v>
      </c>
    </row>
    <row r="751" spans="1:4" x14ac:dyDescent="0.2">
      <c r="A751" t="s">
        <v>689</v>
      </c>
      <c r="B751" t="s">
        <v>685</v>
      </c>
      <c r="C751" t="s">
        <v>69</v>
      </c>
      <c r="D751">
        <v>-1.4E-2</v>
      </c>
    </row>
    <row r="752" spans="1:4" x14ac:dyDescent="0.2">
      <c r="A752" t="s">
        <v>689</v>
      </c>
      <c r="B752" t="s">
        <v>685</v>
      </c>
      <c r="C752" t="s">
        <v>681</v>
      </c>
      <c r="D752">
        <v>6.9000000000000006E-2</v>
      </c>
    </row>
    <row r="753" spans="1:4" x14ac:dyDescent="0.2">
      <c r="A753" t="s">
        <v>689</v>
      </c>
      <c r="B753" t="s">
        <v>685</v>
      </c>
      <c r="C753" t="s">
        <v>682</v>
      </c>
      <c r="D753">
        <v>-1.4999999999999999E-2</v>
      </c>
    </row>
    <row r="754" spans="1:4" x14ac:dyDescent="0.2">
      <c r="A754" t="s">
        <v>689</v>
      </c>
      <c r="B754" t="s">
        <v>685</v>
      </c>
      <c r="C754" t="s">
        <v>683</v>
      </c>
      <c r="D754">
        <v>-1.6E-2</v>
      </c>
    </row>
    <row r="755" spans="1:4" x14ac:dyDescent="0.2">
      <c r="A755" t="s">
        <v>689</v>
      </c>
      <c r="B755" t="s">
        <v>685</v>
      </c>
      <c r="C755" t="s">
        <v>79</v>
      </c>
      <c r="D755">
        <v>-6.0000000000000001E-3</v>
      </c>
    </row>
    <row r="756" spans="1:4" x14ac:dyDescent="0.2">
      <c r="A756" t="s">
        <v>689</v>
      </c>
      <c r="B756" t="s">
        <v>685</v>
      </c>
      <c r="C756" t="s">
        <v>80</v>
      </c>
      <c r="D756">
        <v>-1.6E-2</v>
      </c>
    </row>
    <row r="757" spans="1:4" x14ac:dyDescent="0.2">
      <c r="A757" t="s">
        <v>689</v>
      </c>
      <c r="B757" t="s">
        <v>685</v>
      </c>
      <c r="C757" t="s">
        <v>81</v>
      </c>
      <c r="D757">
        <v>-1.7000000000000001E-2</v>
      </c>
    </row>
    <row r="758" spans="1:4" x14ac:dyDescent="0.2">
      <c r="A758" t="s">
        <v>690</v>
      </c>
      <c r="B758" t="s">
        <v>685</v>
      </c>
      <c r="C758" t="s">
        <v>193</v>
      </c>
      <c r="D758">
        <v>-1.4E-2</v>
      </c>
    </row>
    <row r="759" spans="1:4" x14ac:dyDescent="0.2">
      <c r="A759" t="s">
        <v>690</v>
      </c>
      <c r="B759" t="s">
        <v>685</v>
      </c>
      <c r="C759" t="s">
        <v>194</v>
      </c>
      <c r="D759">
        <v>-1.4E-2</v>
      </c>
    </row>
    <row r="760" spans="1:4" x14ac:dyDescent="0.2">
      <c r="A760" t="s">
        <v>690</v>
      </c>
      <c r="B760" t="s">
        <v>685</v>
      </c>
      <c r="C760" t="s">
        <v>195</v>
      </c>
      <c r="D760">
        <v>-1.4999999999999999E-2</v>
      </c>
    </row>
    <row r="761" spans="1:4" x14ac:dyDescent="0.2">
      <c r="A761" t="s">
        <v>690</v>
      </c>
      <c r="B761" t="s">
        <v>685</v>
      </c>
      <c r="C761" t="s">
        <v>50</v>
      </c>
      <c r="D761">
        <v>-1.4999999999999999E-2</v>
      </c>
    </row>
    <row r="762" spans="1:4" x14ac:dyDescent="0.2">
      <c r="A762" t="s">
        <v>690</v>
      </c>
      <c r="B762" t="s">
        <v>685</v>
      </c>
      <c r="C762" t="s">
        <v>51</v>
      </c>
      <c r="D762">
        <v>-8.9999999999999993E-3</v>
      </c>
    </row>
    <row r="763" spans="1:4" x14ac:dyDescent="0.2">
      <c r="A763" t="s">
        <v>690</v>
      </c>
      <c r="B763" t="s">
        <v>685</v>
      </c>
      <c r="C763" t="s">
        <v>52</v>
      </c>
      <c r="D763">
        <v>-1.4999999999999999E-2</v>
      </c>
    </row>
    <row r="764" spans="1:4" x14ac:dyDescent="0.2">
      <c r="A764" t="s">
        <v>690</v>
      </c>
      <c r="B764" t="s">
        <v>685</v>
      </c>
      <c r="C764" t="s">
        <v>1</v>
      </c>
      <c r="D764">
        <v>8.9999999999999993E-3</v>
      </c>
    </row>
    <row r="765" spans="1:4" x14ac:dyDescent="0.2">
      <c r="A765" t="s">
        <v>690</v>
      </c>
      <c r="B765" t="s">
        <v>685</v>
      </c>
      <c r="C765" t="s">
        <v>2</v>
      </c>
      <c r="D765">
        <v>-1.2E-2</v>
      </c>
    </row>
    <row r="766" spans="1:4" x14ac:dyDescent="0.2">
      <c r="A766" t="s">
        <v>690</v>
      </c>
      <c r="B766" t="s">
        <v>685</v>
      </c>
      <c r="C766" t="s">
        <v>3</v>
      </c>
      <c r="D766">
        <v>-1.4999999999999999E-2</v>
      </c>
    </row>
    <row r="767" spans="1:4" x14ac:dyDescent="0.2">
      <c r="A767" t="s">
        <v>690</v>
      </c>
      <c r="B767" t="s">
        <v>685</v>
      </c>
      <c r="C767" t="s">
        <v>4</v>
      </c>
      <c r="D767">
        <v>-1.6E-2</v>
      </c>
    </row>
    <row r="768" spans="1:4" x14ac:dyDescent="0.2">
      <c r="A768" t="s">
        <v>690</v>
      </c>
      <c r="B768" t="s">
        <v>685</v>
      </c>
      <c r="C768" t="s">
        <v>5</v>
      </c>
      <c r="D768">
        <v>-1.4E-2</v>
      </c>
    </row>
    <row r="769" spans="1:4" x14ac:dyDescent="0.2">
      <c r="A769" t="s">
        <v>690</v>
      </c>
      <c r="B769" t="s">
        <v>685</v>
      </c>
      <c r="C769" t="s">
        <v>6</v>
      </c>
      <c r="D769">
        <v>-1.4999999999999999E-2</v>
      </c>
    </row>
    <row r="770" spans="1:4" x14ac:dyDescent="0.2">
      <c r="A770" t="s">
        <v>690</v>
      </c>
      <c r="B770" t="s">
        <v>685</v>
      </c>
      <c r="C770" t="s">
        <v>13</v>
      </c>
      <c r="D770">
        <v>-0.01</v>
      </c>
    </row>
    <row r="771" spans="1:4" x14ac:dyDescent="0.2">
      <c r="A771" t="s">
        <v>690</v>
      </c>
      <c r="B771" t="s">
        <v>685</v>
      </c>
      <c r="C771" t="s">
        <v>14</v>
      </c>
      <c r="D771">
        <v>-1.4999999999999999E-2</v>
      </c>
    </row>
    <row r="772" spans="1:4" x14ac:dyDescent="0.2">
      <c r="A772" t="s">
        <v>690</v>
      </c>
      <c r="B772" t="s">
        <v>685</v>
      </c>
      <c r="C772" t="s">
        <v>15</v>
      </c>
      <c r="D772">
        <v>2.9000000000000001E-2</v>
      </c>
    </row>
    <row r="773" spans="1:4" x14ac:dyDescent="0.2">
      <c r="A773" t="s">
        <v>690</v>
      </c>
      <c r="B773" t="s">
        <v>685</v>
      </c>
      <c r="C773" t="s">
        <v>16</v>
      </c>
      <c r="D773">
        <v>-1.2999999999999999E-2</v>
      </c>
    </row>
    <row r="774" spans="1:4" x14ac:dyDescent="0.2">
      <c r="A774" t="s">
        <v>690</v>
      </c>
      <c r="B774" t="s">
        <v>685</v>
      </c>
      <c r="C774" t="s">
        <v>17</v>
      </c>
      <c r="D774">
        <v>-8.0000000000000002E-3</v>
      </c>
    </row>
    <row r="775" spans="1:4" x14ac:dyDescent="0.2">
      <c r="A775" t="s">
        <v>690</v>
      </c>
      <c r="B775" t="s">
        <v>685</v>
      </c>
      <c r="C775" t="s">
        <v>18</v>
      </c>
      <c r="D775">
        <v>-1.2999999999999999E-2</v>
      </c>
    </row>
    <row r="776" spans="1:4" x14ac:dyDescent="0.2">
      <c r="A776" t="s">
        <v>690</v>
      </c>
      <c r="B776" t="s">
        <v>685</v>
      </c>
      <c r="C776" t="s">
        <v>38</v>
      </c>
      <c r="D776">
        <v>-8.9999999999999993E-3</v>
      </c>
    </row>
    <row r="777" spans="1:4" x14ac:dyDescent="0.2">
      <c r="A777" t="s">
        <v>690</v>
      </c>
      <c r="B777" t="s">
        <v>685</v>
      </c>
      <c r="C777" t="s">
        <v>39</v>
      </c>
      <c r="D777">
        <v>-1.2999999999999999E-2</v>
      </c>
    </row>
    <row r="778" spans="1:4" x14ac:dyDescent="0.2">
      <c r="A778" t="s">
        <v>690</v>
      </c>
      <c r="B778" t="s">
        <v>685</v>
      </c>
      <c r="C778" t="s">
        <v>34</v>
      </c>
      <c r="D778">
        <v>-1.4999999999999999E-2</v>
      </c>
    </row>
    <row r="779" spans="1:4" x14ac:dyDescent="0.2">
      <c r="A779" t="s">
        <v>690</v>
      </c>
      <c r="B779" t="s">
        <v>685</v>
      </c>
      <c r="C779" t="s">
        <v>40</v>
      </c>
      <c r="D779">
        <v>-1.2999999999999999E-2</v>
      </c>
    </row>
    <row r="780" spans="1:4" x14ac:dyDescent="0.2">
      <c r="A780" t="s">
        <v>690</v>
      </c>
      <c r="B780" t="s">
        <v>685</v>
      </c>
      <c r="C780" t="s">
        <v>41</v>
      </c>
      <c r="D780">
        <v>-1.4E-2</v>
      </c>
    </row>
    <row r="781" spans="1:4" x14ac:dyDescent="0.2">
      <c r="A781" t="s">
        <v>690</v>
      </c>
      <c r="B781" t="s">
        <v>685</v>
      </c>
      <c r="C781" t="s">
        <v>42</v>
      </c>
      <c r="D781">
        <v>-7.0000000000000001E-3</v>
      </c>
    </row>
    <row r="782" spans="1:4" x14ac:dyDescent="0.2">
      <c r="A782" t="s">
        <v>690</v>
      </c>
      <c r="B782" t="s">
        <v>685</v>
      </c>
      <c r="C782" t="s">
        <v>56</v>
      </c>
      <c r="D782">
        <v>-1.2999999999999999E-2</v>
      </c>
    </row>
    <row r="783" spans="1:4" x14ac:dyDescent="0.2">
      <c r="A783" t="s">
        <v>690</v>
      </c>
      <c r="B783" t="s">
        <v>685</v>
      </c>
      <c r="C783" t="s">
        <v>57</v>
      </c>
      <c r="D783">
        <v>-1.4E-2</v>
      </c>
    </row>
    <row r="784" spans="1:4" x14ac:dyDescent="0.2">
      <c r="A784" t="s">
        <v>690</v>
      </c>
      <c r="B784" t="s">
        <v>685</v>
      </c>
      <c r="C784" t="s">
        <v>58</v>
      </c>
      <c r="D784">
        <v>-1.4E-2</v>
      </c>
    </row>
    <row r="785" spans="1:4" x14ac:dyDescent="0.2">
      <c r="A785" t="s">
        <v>690</v>
      </c>
      <c r="B785" t="s">
        <v>685</v>
      </c>
      <c r="C785" t="s">
        <v>59</v>
      </c>
      <c r="D785">
        <v>-1.4999999999999999E-2</v>
      </c>
    </row>
    <row r="786" spans="1:4" x14ac:dyDescent="0.2">
      <c r="A786" t="s">
        <v>690</v>
      </c>
      <c r="B786" t="s">
        <v>685</v>
      </c>
      <c r="C786" t="s">
        <v>60</v>
      </c>
      <c r="D786">
        <v>5.1999999999999998E-2</v>
      </c>
    </row>
    <row r="787" spans="1:4" x14ac:dyDescent="0.2">
      <c r="A787" t="s">
        <v>690</v>
      </c>
      <c r="B787" t="s">
        <v>685</v>
      </c>
      <c r="C787" t="s">
        <v>61</v>
      </c>
      <c r="D787">
        <v>-1.4E-2</v>
      </c>
    </row>
    <row r="788" spans="1:4" x14ac:dyDescent="0.2">
      <c r="A788" t="s">
        <v>690</v>
      </c>
      <c r="B788" t="s">
        <v>685</v>
      </c>
      <c r="C788" t="s">
        <v>64</v>
      </c>
      <c r="D788">
        <v>-1.0999999999999999E-2</v>
      </c>
    </row>
    <row r="789" spans="1:4" x14ac:dyDescent="0.2">
      <c r="A789" t="s">
        <v>690</v>
      </c>
      <c r="B789" t="s">
        <v>685</v>
      </c>
      <c r="C789" t="s">
        <v>65</v>
      </c>
      <c r="D789">
        <v>-6.0000000000000001E-3</v>
      </c>
    </row>
    <row r="790" spans="1:4" x14ac:dyDescent="0.2">
      <c r="A790" t="s">
        <v>690</v>
      </c>
      <c r="B790" t="s">
        <v>685</v>
      </c>
      <c r="C790" t="s">
        <v>66</v>
      </c>
      <c r="D790">
        <v>-8.9999999999999993E-3</v>
      </c>
    </row>
    <row r="791" spans="1:4" x14ac:dyDescent="0.2">
      <c r="A791" t="s">
        <v>690</v>
      </c>
      <c r="B791" t="s">
        <v>685</v>
      </c>
      <c r="C791" t="s">
        <v>67</v>
      </c>
      <c r="D791">
        <v>-1.4999999999999999E-2</v>
      </c>
    </row>
    <row r="792" spans="1:4" x14ac:dyDescent="0.2">
      <c r="A792" t="s">
        <v>690</v>
      </c>
      <c r="B792" t="s">
        <v>685</v>
      </c>
      <c r="C792" t="s">
        <v>68</v>
      </c>
      <c r="D792">
        <v>-1.2E-2</v>
      </c>
    </row>
    <row r="793" spans="1:4" x14ac:dyDescent="0.2">
      <c r="A793" t="s">
        <v>690</v>
      </c>
      <c r="B793" t="s">
        <v>685</v>
      </c>
      <c r="C793" t="s">
        <v>69</v>
      </c>
      <c r="D793">
        <v>-1.2999999999999999E-2</v>
      </c>
    </row>
    <row r="794" spans="1:4" x14ac:dyDescent="0.2">
      <c r="A794" t="s">
        <v>690</v>
      </c>
      <c r="B794" t="s">
        <v>685</v>
      </c>
      <c r="C794" t="s">
        <v>681</v>
      </c>
      <c r="D794">
        <v>6.4000000000000001E-2</v>
      </c>
    </row>
    <row r="795" spans="1:4" x14ac:dyDescent="0.2">
      <c r="A795" t="s">
        <v>690</v>
      </c>
      <c r="B795" t="s">
        <v>685</v>
      </c>
      <c r="C795" t="s">
        <v>682</v>
      </c>
      <c r="D795">
        <v>-1.4E-2</v>
      </c>
    </row>
    <row r="796" spans="1:4" x14ac:dyDescent="0.2">
      <c r="A796" t="s">
        <v>690</v>
      </c>
      <c r="B796" t="s">
        <v>685</v>
      </c>
      <c r="C796" t="s">
        <v>683</v>
      </c>
      <c r="D796">
        <v>-1.4E-2</v>
      </c>
    </row>
    <row r="797" spans="1:4" x14ac:dyDescent="0.2">
      <c r="A797" t="s">
        <v>690</v>
      </c>
      <c r="B797" t="s">
        <v>685</v>
      </c>
      <c r="C797" t="s">
        <v>79</v>
      </c>
      <c r="D797">
        <v>-5.0000000000000001E-3</v>
      </c>
    </row>
    <row r="798" spans="1:4" x14ac:dyDescent="0.2">
      <c r="A798" t="s">
        <v>690</v>
      </c>
      <c r="B798" t="s">
        <v>685</v>
      </c>
      <c r="C798" t="s">
        <v>80</v>
      </c>
      <c r="D798">
        <v>-1.4999999999999999E-2</v>
      </c>
    </row>
    <row r="799" spans="1:4" x14ac:dyDescent="0.2">
      <c r="A799" t="s">
        <v>690</v>
      </c>
      <c r="B799" t="s">
        <v>685</v>
      </c>
      <c r="C799" t="s">
        <v>81</v>
      </c>
      <c r="D799">
        <v>-1.4999999999999999E-2</v>
      </c>
    </row>
    <row r="800" spans="1:4" x14ac:dyDescent="0.2">
      <c r="A800" t="s">
        <v>691</v>
      </c>
      <c r="B800" t="s">
        <v>685</v>
      </c>
      <c r="C800" t="s">
        <v>193</v>
      </c>
      <c r="D800">
        <v>1E-3</v>
      </c>
    </row>
    <row r="801" spans="1:4" x14ac:dyDescent="0.2">
      <c r="A801" t="s">
        <v>691</v>
      </c>
      <c r="B801" t="s">
        <v>685</v>
      </c>
      <c r="C801" t="s">
        <v>194</v>
      </c>
      <c r="D801">
        <v>-1.4E-2</v>
      </c>
    </row>
    <row r="802" spans="1:4" x14ac:dyDescent="0.2">
      <c r="A802" t="s">
        <v>691</v>
      </c>
      <c r="B802" t="s">
        <v>685</v>
      </c>
      <c r="C802" t="s">
        <v>195</v>
      </c>
      <c r="D802">
        <v>-1.4999999999999999E-2</v>
      </c>
    </row>
    <row r="803" spans="1:4" x14ac:dyDescent="0.2">
      <c r="A803" t="s">
        <v>691</v>
      </c>
      <c r="B803" t="s">
        <v>685</v>
      </c>
      <c r="C803" t="s">
        <v>50</v>
      </c>
      <c r="D803">
        <v>-0.01</v>
      </c>
    </row>
    <row r="804" spans="1:4" x14ac:dyDescent="0.2">
      <c r="A804" t="s">
        <v>691</v>
      </c>
      <c r="B804" t="s">
        <v>685</v>
      </c>
      <c r="C804" t="s">
        <v>51</v>
      </c>
      <c r="D804">
        <v>-0.01</v>
      </c>
    </row>
    <row r="805" spans="1:4" x14ac:dyDescent="0.2">
      <c r="A805" t="s">
        <v>691</v>
      </c>
      <c r="B805" t="s">
        <v>685</v>
      </c>
      <c r="C805" t="s">
        <v>52</v>
      </c>
      <c r="D805">
        <v>-1.2999999999999999E-2</v>
      </c>
    </row>
    <row r="806" spans="1:4" x14ac:dyDescent="0.2">
      <c r="A806" t="s">
        <v>691</v>
      </c>
      <c r="B806" t="s">
        <v>685</v>
      </c>
      <c r="C806" t="s">
        <v>1</v>
      </c>
      <c r="D806">
        <v>2E-3</v>
      </c>
    </row>
    <row r="807" spans="1:4" x14ac:dyDescent="0.2">
      <c r="A807" t="s">
        <v>691</v>
      </c>
      <c r="B807" t="s">
        <v>685</v>
      </c>
      <c r="C807" t="s">
        <v>2</v>
      </c>
      <c r="D807">
        <v>-8.0000000000000002E-3</v>
      </c>
    </row>
    <row r="808" spans="1:4" x14ac:dyDescent="0.2">
      <c r="A808" t="s">
        <v>691</v>
      </c>
      <c r="B808" t="s">
        <v>685</v>
      </c>
      <c r="C808" t="s">
        <v>3</v>
      </c>
      <c r="D808">
        <v>-1.4999999999999999E-2</v>
      </c>
    </row>
    <row r="809" spans="1:4" x14ac:dyDescent="0.2">
      <c r="A809" t="s">
        <v>691</v>
      </c>
      <c r="B809" t="s">
        <v>685</v>
      </c>
      <c r="C809" t="s">
        <v>4</v>
      </c>
      <c r="D809">
        <v>-1.6E-2</v>
      </c>
    </row>
    <row r="810" spans="1:4" x14ac:dyDescent="0.2">
      <c r="A810" t="s">
        <v>691</v>
      </c>
      <c r="B810" t="s">
        <v>685</v>
      </c>
      <c r="C810" t="s">
        <v>5</v>
      </c>
      <c r="D810">
        <v>-1.4E-2</v>
      </c>
    </row>
    <row r="811" spans="1:4" x14ac:dyDescent="0.2">
      <c r="A811" t="s">
        <v>691</v>
      </c>
      <c r="B811" t="s">
        <v>685</v>
      </c>
      <c r="C811" t="s">
        <v>6</v>
      </c>
      <c r="D811">
        <v>-1.4999999999999999E-2</v>
      </c>
    </row>
    <row r="812" spans="1:4" x14ac:dyDescent="0.2">
      <c r="A812" t="s">
        <v>691</v>
      </c>
      <c r="B812" t="s">
        <v>685</v>
      </c>
      <c r="C812" t="s">
        <v>13</v>
      </c>
      <c r="D812">
        <v>-0.01</v>
      </c>
    </row>
    <row r="813" spans="1:4" x14ac:dyDescent="0.2">
      <c r="A813" t="s">
        <v>691</v>
      </c>
      <c r="B813" t="s">
        <v>685</v>
      </c>
      <c r="C813" t="s">
        <v>14</v>
      </c>
      <c r="D813">
        <v>-1.4999999999999999E-2</v>
      </c>
    </row>
    <row r="814" spans="1:4" x14ac:dyDescent="0.2">
      <c r="A814" t="s">
        <v>691</v>
      </c>
      <c r="B814" t="s">
        <v>685</v>
      </c>
      <c r="C814" t="s">
        <v>15</v>
      </c>
      <c r="D814">
        <v>3.3000000000000002E-2</v>
      </c>
    </row>
    <row r="815" spans="1:4" x14ac:dyDescent="0.2">
      <c r="A815" t="s">
        <v>691</v>
      </c>
      <c r="B815" t="s">
        <v>685</v>
      </c>
      <c r="C815" t="s">
        <v>16</v>
      </c>
      <c r="D815">
        <v>-1.2999999999999999E-2</v>
      </c>
    </row>
    <row r="816" spans="1:4" x14ac:dyDescent="0.2">
      <c r="A816" t="s">
        <v>691</v>
      </c>
      <c r="B816" t="s">
        <v>685</v>
      </c>
      <c r="C816" t="s">
        <v>17</v>
      </c>
      <c r="D816">
        <v>1E-3</v>
      </c>
    </row>
    <row r="817" spans="1:4" x14ac:dyDescent="0.2">
      <c r="A817" t="s">
        <v>691</v>
      </c>
      <c r="B817" t="s">
        <v>685</v>
      </c>
      <c r="C817" t="s">
        <v>18</v>
      </c>
      <c r="D817">
        <v>-1.2999999999999999E-2</v>
      </c>
    </row>
    <row r="818" spans="1:4" x14ac:dyDescent="0.2">
      <c r="A818" t="s">
        <v>691</v>
      </c>
      <c r="B818" t="s">
        <v>685</v>
      </c>
      <c r="C818" t="s">
        <v>38</v>
      </c>
      <c r="D818">
        <v>-0.01</v>
      </c>
    </row>
    <row r="819" spans="1:4" x14ac:dyDescent="0.2">
      <c r="A819" t="s">
        <v>691</v>
      </c>
      <c r="B819" t="s">
        <v>685</v>
      </c>
      <c r="C819" t="s">
        <v>39</v>
      </c>
      <c r="D819">
        <v>-1.2999999999999999E-2</v>
      </c>
    </row>
    <row r="820" spans="1:4" x14ac:dyDescent="0.2">
      <c r="A820" t="s">
        <v>691</v>
      </c>
      <c r="B820" t="s">
        <v>685</v>
      </c>
      <c r="C820" t="s">
        <v>34</v>
      </c>
      <c r="D820">
        <v>-1.4999999999999999E-2</v>
      </c>
    </row>
    <row r="821" spans="1:4" x14ac:dyDescent="0.2">
      <c r="A821" t="s">
        <v>691</v>
      </c>
      <c r="B821" t="s">
        <v>685</v>
      </c>
      <c r="C821" t="s">
        <v>40</v>
      </c>
      <c r="D821">
        <v>-1.2999999999999999E-2</v>
      </c>
    </row>
    <row r="822" spans="1:4" x14ac:dyDescent="0.2">
      <c r="A822" t="s">
        <v>691</v>
      </c>
      <c r="B822" t="s">
        <v>685</v>
      </c>
      <c r="C822" t="s">
        <v>41</v>
      </c>
      <c r="D822">
        <v>-1.4E-2</v>
      </c>
    </row>
    <row r="823" spans="1:4" x14ac:dyDescent="0.2">
      <c r="A823" t="s">
        <v>691</v>
      </c>
      <c r="B823" t="s">
        <v>685</v>
      </c>
      <c r="C823" t="s">
        <v>42</v>
      </c>
      <c r="D823">
        <v>-2E-3</v>
      </c>
    </row>
    <row r="824" spans="1:4" x14ac:dyDescent="0.2">
      <c r="A824" t="s">
        <v>691</v>
      </c>
      <c r="B824" t="s">
        <v>685</v>
      </c>
      <c r="C824" t="s">
        <v>56</v>
      </c>
      <c r="D824">
        <v>-1.4E-2</v>
      </c>
    </row>
    <row r="825" spans="1:4" x14ac:dyDescent="0.2">
      <c r="A825" t="s">
        <v>691</v>
      </c>
      <c r="B825" t="s">
        <v>685</v>
      </c>
      <c r="C825" t="s">
        <v>57</v>
      </c>
      <c r="D825">
        <v>-1.4E-2</v>
      </c>
    </row>
    <row r="826" spans="1:4" x14ac:dyDescent="0.2">
      <c r="A826" t="s">
        <v>691</v>
      </c>
      <c r="B826" t="s">
        <v>685</v>
      </c>
      <c r="C826" t="s">
        <v>58</v>
      </c>
      <c r="D826">
        <v>-1.4E-2</v>
      </c>
    </row>
    <row r="827" spans="1:4" x14ac:dyDescent="0.2">
      <c r="A827" t="s">
        <v>691</v>
      </c>
      <c r="B827" t="s">
        <v>685</v>
      </c>
      <c r="C827" t="s">
        <v>59</v>
      </c>
      <c r="D827">
        <v>-1.4999999999999999E-2</v>
      </c>
    </row>
    <row r="828" spans="1:4" x14ac:dyDescent="0.2">
      <c r="A828" t="s">
        <v>691</v>
      </c>
      <c r="B828" t="s">
        <v>685</v>
      </c>
      <c r="C828" t="s">
        <v>60</v>
      </c>
      <c r="D828">
        <v>5.8000000000000003E-2</v>
      </c>
    </row>
    <row r="829" spans="1:4" x14ac:dyDescent="0.2">
      <c r="A829" t="s">
        <v>691</v>
      </c>
      <c r="B829" t="s">
        <v>685</v>
      </c>
      <c r="C829" t="s">
        <v>61</v>
      </c>
      <c r="D829">
        <v>-1.4E-2</v>
      </c>
    </row>
    <row r="830" spans="1:4" x14ac:dyDescent="0.2">
      <c r="A830" t="s">
        <v>691</v>
      </c>
      <c r="B830" t="s">
        <v>685</v>
      </c>
      <c r="C830" t="s">
        <v>64</v>
      </c>
      <c r="D830">
        <v>-0.01</v>
      </c>
    </row>
    <row r="831" spans="1:4" x14ac:dyDescent="0.2">
      <c r="A831" t="s">
        <v>691</v>
      </c>
      <c r="B831" t="s">
        <v>685</v>
      </c>
      <c r="C831" t="s">
        <v>65</v>
      </c>
      <c r="D831">
        <v>-2E-3</v>
      </c>
    </row>
    <row r="832" spans="1:4" x14ac:dyDescent="0.2">
      <c r="A832" t="s">
        <v>691</v>
      </c>
      <c r="B832" t="s">
        <v>685</v>
      </c>
      <c r="C832" t="s">
        <v>66</v>
      </c>
      <c r="D832">
        <v>-0.01</v>
      </c>
    </row>
    <row r="833" spans="1:4" x14ac:dyDescent="0.2">
      <c r="A833" t="s">
        <v>691</v>
      </c>
      <c r="B833" t="s">
        <v>685</v>
      </c>
      <c r="C833" t="s">
        <v>67</v>
      </c>
      <c r="D833">
        <v>-1.4E-2</v>
      </c>
    </row>
    <row r="834" spans="1:4" x14ac:dyDescent="0.2">
      <c r="A834" t="s">
        <v>691</v>
      </c>
      <c r="B834" t="s">
        <v>685</v>
      </c>
      <c r="C834" t="s">
        <v>68</v>
      </c>
      <c r="D834">
        <v>-1.0999999999999999E-2</v>
      </c>
    </row>
    <row r="835" spans="1:4" x14ac:dyDescent="0.2">
      <c r="A835" t="s">
        <v>691</v>
      </c>
      <c r="B835" t="s">
        <v>685</v>
      </c>
      <c r="C835" t="s">
        <v>69</v>
      </c>
      <c r="D835">
        <v>-1.2E-2</v>
      </c>
    </row>
    <row r="836" spans="1:4" x14ac:dyDescent="0.2">
      <c r="A836" t="s">
        <v>691</v>
      </c>
      <c r="B836" t="s">
        <v>685</v>
      </c>
      <c r="C836" t="s">
        <v>681</v>
      </c>
      <c r="D836">
        <v>6.3E-2</v>
      </c>
    </row>
    <row r="837" spans="1:4" x14ac:dyDescent="0.2">
      <c r="A837" t="s">
        <v>691</v>
      </c>
      <c r="B837" t="s">
        <v>685</v>
      </c>
      <c r="C837" t="s">
        <v>682</v>
      </c>
      <c r="D837">
        <v>-1.4E-2</v>
      </c>
    </row>
    <row r="838" spans="1:4" x14ac:dyDescent="0.2">
      <c r="A838" t="s">
        <v>691</v>
      </c>
      <c r="B838" t="s">
        <v>685</v>
      </c>
      <c r="C838" t="s">
        <v>683</v>
      </c>
      <c r="D838">
        <v>-1.4999999999999999E-2</v>
      </c>
    </row>
    <row r="839" spans="1:4" x14ac:dyDescent="0.2">
      <c r="A839" t="s">
        <v>691</v>
      </c>
      <c r="B839" t="s">
        <v>685</v>
      </c>
      <c r="C839" t="s">
        <v>79</v>
      </c>
      <c r="D839">
        <v>-5.0000000000000001E-3</v>
      </c>
    </row>
    <row r="840" spans="1:4" x14ac:dyDescent="0.2">
      <c r="A840" t="s">
        <v>691</v>
      </c>
      <c r="B840" t="s">
        <v>685</v>
      </c>
      <c r="C840" t="s">
        <v>80</v>
      </c>
      <c r="D840">
        <v>-1.4999999999999999E-2</v>
      </c>
    </row>
    <row r="841" spans="1:4" x14ac:dyDescent="0.2">
      <c r="A841" t="s">
        <v>691</v>
      </c>
      <c r="B841" t="s">
        <v>685</v>
      </c>
      <c r="C841" t="s">
        <v>81</v>
      </c>
      <c r="D841">
        <v>-1.4999999999999999E-2</v>
      </c>
    </row>
    <row r="842" spans="1:4" x14ac:dyDescent="0.2">
      <c r="A842" t="s">
        <v>692</v>
      </c>
      <c r="B842" t="s">
        <v>685</v>
      </c>
      <c r="C842" t="s">
        <v>193</v>
      </c>
      <c r="D842">
        <v>0.01</v>
      </c>
    </row>
    <row r="843" spans="1:4" x14ac:dyDescent="0.2">
      <c r="A843" t="s">
        <v>692</v>
      </c>
      <c r="B843" t="s">
        <v>685</v>
      </c>
      <c r="C843" t="s">
        <v>194</v>
      </c>
      <c r="D843">
        <v>-1.9E-2</v>
      </c>
    </row>
    <row r="844" spans="1:4" x14ac:dyDescent="0.2">
      <c r="A844" t="s">
        <v>692</v>
      </c>
      <c r="B844" t="s">
        <v>685</v>
      </c>
      <c r="C844" t="s">
        <v>195</v>
      </c>
      <c r="D844">
        <v>-0.02</v>
      </c>
    </row>
    <row r="845" spans="1:4" x14ac:dyDescent="0.2">
      <c r="A845" t="s">
        <v>692</v>
      </c>
      <c r="B845" t="s">
        <v>685</v>
      </c>
      <c r="C845" t="s">
        <v>50</v>
      </c>
      <c r="D845">
        <v>-0.01</v>
      </c>
    </row>
    <row r="846" spans="1:4" x14ac:dyDescent="0.2">
      <c r="A846" t="s">
        <v>692</v>
      </c>
      <c r="B846" t="s">
        <v>685</v>
      </c>
      <c r="C846" t="s">
        <v>51</v>
      </c>
      <c r="D846">
        <v>-1.2E-2</v>
      </c>
    </row>
    <row r="847" spans="1:4" x14ac:dyDescent="0.2">
      <c r="A847" t="s">
        <v>692</v>
      </c>
      <c r="B847" t="s">
        <v>685</v>
      </c>
      <c r="C847" t="s">
        <v>52</v>
      </c>
      <c r="D847">
        <v>-1.2999999999999999E-2</v>
      </c>
    </row>
    <row r="848" spans="1:4" x14ac:dyDescent="0.2">
      <c r="A848" t="s">
        <v>692</v>
      </c>
      <c r="B848" t="s">
        <v>685</v>
      </c>
      <c r="C848" t="s">
        <v>1</v>
      </c>
      <c r="D848">
        <v>-3.0000000000000001E-3</v>
      </c>
    </row>
    <row r="849" spans="1:4" x14ac:dyDescent="0.2">
      <c r="A849" t="s">
        <v>692</v>
      </c>
      <c r="B849" t="s">
        <v>685</v>
      </c>
      <c r="C849" t="s">
        <v>2</v>
      </c>
      <c r="D849">
        <v>-0.01</v>
      </c>
    </row>
    <row r="850" spans="1:4" x14ac:dyDescent="0.2">
      <c r="A850" t="s">
        <v>692</v>
      </c>
      <c r="B850" t="s">
        <v>685</v>
      </c>
      <c r="C850" t="s">
        <v>3</v>
      </c>
      <c r="D850">
        <v>-1.4999999999999999E-2</v>
      </c>
    </row>
    <row r="851" spans="1:4" x14ac:dyDescent="0.2">
      <c r="A851" t="s">
        <v>692</v>
      </c>
      <c r="B851" t="s">
        <v>685</v>
      </c>
      <c r="C851" t="s">
        <v>4</v>
      </c>
      <c r="D851">
        <v>-2.1999999999999999E-2</v>
      </c>
    </row>
    <row r="852" spans="1:4" x14ac:dyDescent="0.2">
      <c r="A852" t="s">
        <v>692</v>
      </c>
      <c r="B852" t="s">
        <v>685</v>
      </c>
      <c r="C852" t="s">
        <v>5</v>
      </c>
      <c r="D852">
        <v>-1.9E-2</v>
      </c>
    </row>
    <row r="853" spans="1:4" x14ac:dyDescent="0.2">
      <c r="A853" t="s">
        <v>692</v>
      </c>
      <c r="B853" t="s">
        <v>685</v>
      </c>
      <c r="C853" t="s">
        <v>6</v>
      </c>
      <c r="D853">
        <v>-0.02</v>
      </c>
    </row>
    <row r="854" spans="1:4" x14ac:dyDescent="0.2">
      <c r="A854" t="s">
        <v>692</v>
      </c>
      <c r="B854" t="s">
        <v>685</v>
      </c>
      <c r="C854" t="s">
        <v>13</v>
      </c>
      <c r="D854">
        <v>-1.4E-2</v>
      </c>
    </row>
    <row r="855" spans="1:4" x14ac:dyDescent="0.2">
      <c r="A855" t="s">
        <v>692</v>
      </c>
      <c r="B855" t="s">
        <v>685</v>
      </c>
      <c r="C855" t="s">
        <v>14</v>
      </c>
      <c r="D855">
        <v>-0.02</v>
      </c>
    </row>
    <row r="856" spans="1:4" x14ac:dyDescent="0.2">
      <c r="A856" t="s">
        <v>692</v>
      </c>
      <c r="B856" t="s">
        <v>685</v>
      </c>
      <c r="C856" t="s">
        <v>15</v>
      </c>
      <c r="D856">
        <v>3.7999999999999999E-2</v>
      </c>
    </row>
    <row r="857" spans="1:4" x14ac:dyDescent="0.2">
      <c r="A857" t="s">
        <v>692</v>
      </c>
      <c r="B857" t="s">
        <v>685</v>
      </c>
      <c r="C857" t="s">
        <v>16</v>
      </c>
      <c r="D857">
        <v>-1.7999999999999999E-2</v>
      </c>
    </row>
    <row r="858" spans="1:4" x14ac:dyDescent="0.2">
      <c r="A858" t="s">
        <v>692</v>
      </c>
      <c r="B858" t="s">
        <v>685</v>
      </c>
      <c r="C858" t="s">
        <v>17</v>
      </c>
      <c r="D858">
        <v>-1E-3</v>
      </c>
    </row>
    <row r="859" spans="1:4" x14ac:dyDescent="0.2">
      <c r="A859" t="s">
        <v>692</v>
      </c>
      <c r="B859" t="s">
        <v>685</v>
      </c>
      <c r="C859" t="s">
        <v>18</v>
      </c>
      <c r="D859">
        <v>-1.7999999999999999E-2</v>
      </c>
    </row>
    <row r="860" spans="1:4" x14ac:dyDescent="0.2">
      <c r="A860" t="s">
        <v>692</v>
      </c>
      <c r="B860" t="s">
        <v>685</v>
      </c>
      <c r="C860" t="s">
        <v>38</v>
      </c>
      <c r="D860">
        <v>-1.4999999999999999E-2</v>
      </c>
    </row>
    <row r="861" spans="1:4" x14ac:dyDescent="0.2">
      <c r="A861" t="s">
        <v>692</v>
      </c>
      <c r="B861" t="s">
        <v>685</v>
      </c>
      <c r="C861" t="s">
        <v>39</v>
      </c>
      <c r="D861">
        <v>-1.7999999999999999E-2</v>
      </c>
    </row>
    <row r="862" spans="1:4" x14ac:dyDescent="0.2">
      <c r="A862" t="s">
        <v>692</v>
      </c>
      <c r="B862" t="s">
        <v>685</v>
      </c>
      <c r="C862" t="s">
        <v>34</v>
      </c>
      <c r="D862">
        <v>-0.02</v>
      </c>
    </row>
    <row r="863" spans="1:4" x14ac:dyDescent="0.2">
      <c r="A863" t="s">
        <v>692</v>
      </c>
      <c r="B863" t="s">
        <v>685</v>
      </c>
      <c r="C863" t="s">
        <v>40</v>
      </c>
      <c r="D863">
        <v>-1.9E-2</v>
      </c>
    </row>
    <row r="864" spans="1:4" x14ac:dyDescent="0.2">
      <c r="A864" t="s">
        <v>692</v>
      </c>
      <c r="B864" t="s">
        <v>685</v>
      </c>
      <c r="C864" t="s">
        <v>41</v>
      </c>
      <c r="D864">
        <v>-1.9E-2</v>
      </c>
    </row>
    <row r="865" spans="1:4" x14ac:dyDescent="0.2">
      <c r="A865" t="s">
        <v>692</v>
      </c>
      <c r="B865" t="s">
        <v>685</v>
      </c>
      <c r="C865" t="s">
        <v>42</v>
      </c>
      <c r="D865">
        <v>-5.0000000000000001E-3</v>
      </c>
    </row>
    <row r="866" spans="1:4" x14ac:dyDescent="0.2">
      <c r="A866" t="s">
        <v>692</v>
      </c>
      <c r="B866" t="s">
        <v>685</v>
      </c>
      <c r="C866" t="s">
        <v>56</v>
      </c>
      <c r="D866">
        <v>-1.9E-2</v>
      </c>
    </row>
    <row r="867" spans="1:4" x14ac:dyDescent="0.2">
      <c r="A867" t="s">
        <v>692</v>
      </c>
      <c r="B867" t="s">
        <v>685</v>
      </c>
      <c r="C867" t="s">
        <v>57</v>
      </c>
      <c r="D867">
        <v>-0.02</v>
      </c>
    </row>
    <row r="868" spans="1:4" x14ac:dyDescent="0.2">
      <c r="A868" t="s">
        <v>692</v>
      </c>
      <c r="B868" t="s">
        <v>685</v>
      </c>
      <c r="C868" t="s">
        <v>58</v>
      </c>
      <c r="D868">
        <v>-1.9E-2</v>
      </c>
    </row>
    <row r="869" spans="1:4" x14ac:dyDescent="0.2">
      <c r="A869" t="s">
        <v>692</v>
      </c>
      <c r="B869" t="s">
        <v>685</v>
      </c>
      <c r="C869" t="s">
        <v>59</v>
      </c>
      <c r="D869">
        <v>-1.9E-2</v>
      </c>
    </row>
    <row r="870" spans="1:4" x14ac:dyDescent="0.2">
      <c r="A870" t="s">
        <v>692</v>
      </c>
      <c r="B870" t="s">
        <v>685</v>
      </c>
      <c r="C870" t="s">
        <v>60</v>
      </c>
      <c r="D870">
        <v>5.8999999999999997E-2</v>
      </c>
    </row>
    <row r="871" spans="1:4" x14ac:dyDescent="0.2">
      <c r="A871" t="s">
        <v>692</v>
      </c>
      <c r="B871" t="s">
        <v>685</v>
      </c>
      <c r="C871" t="s">
        <v>61</v>
      </c>
      <c r="D871">
        <v>-0.02</v>
      </c>
    </row>
    <row r="872" spans="1:4" x14ac:dyDescent="0.2">
      <c r="A872" t="s">
        <v>692</v>
      </c>
      <c r="B872" t="s">
        <v>685</v>
      </c>
      <c r="C872" t="s">
        <v>64</v>
      </c>
      <c r="D872">
        <v>-1.4999999999999999E-2</v>
      </c>
    </row>
    <row r="873" spans="1:4" x14ac:dyDescent="0.2">
      <c r="A873" t="s">
        <v>692</v>
      </c>
      <c r="B873" t="s">
        <v>685</v>
      </c>
      <c r="C873" t="s">
        <v>65</v>
      </c>
      <c r="D873">
        <v>4.0000000000000001E-3</v>
      </c>
    </row>
    <row r="874" spans="1:4" x14ac:dyDescent="0.2">
      <c r="A874" t="s">
        <v>692</v>
      </c>
      <c r="B874" t="s">
        <v>685</v>
      </c>
      <c r="C874" t="s">
        <v>66</v>
      </c>
      <c r="D874">
        <v>-1.6E-2</v>
      </c>
    </row>
    <row r="875" spans="1:4" x14ac:dyDescent="0.2">
      <c r="A875" t="s">
        <v>692</v>
      </c>
      <c r="B875" t="s">
        <v>685</v>
      </c>
      <c r="C875" t="s">
        <v>67</v>
      </c>
      <c r="D875">
        <v>-1.9E-2</v>
      </c>
    </row>
    <row r="876" spans="1:4" x14ac:dyDescent="0.2">
      <c r="A876" t="s">
        <v>692</v>
      </c>
      <c r="B876" t="s">
        <v>685</v>
      </c>
      <c r="C876" t="s">
        <v>68</v>
      </c>
      <c r="D876">
        <v>-1.4999999999999999E-2</v>
      </c>
    </row>
    <row r="877" spans="1:4" x14ac:dyDescent="0.2">
      <c r="A877" t="s">
        <v>692</v>
      </c>
      <c r="B877" t="s">
        <v>685</v>
      </c>
      <c r="C877" t="s">
        <v>69</v>
      </c>
      <c r="D877">
        <v>-1.6E-2</v>
      </c>
    </row>
    <row r="878" spans="1:4" x14ac:dyDescent="0.2">
      <c r="A878" t="s">
        <v>692</v>
      </c>
      <c r="B878" t="s">
        <v>685</v>
      </c>
      <c r="C878" t="s">
        <v>681</v>
      </c>
      <c r="D878">
        <v>8.8999999999999996E-2</v>
      </c>
    </row>
    <row r="879" spans="1:4" x14ac:dyDescent="0.2">
      <c r="A879" t="s">
        <v>692</v>
      </c>
      <c r="B879" t="s">
        <v>685</v>
      </c>
      <c r="C879" t="s">
        <v>682</v>
      </c>
      <c r="D879">
        <v>-1.9E-2</v>
      </c>
    </row>
    <row r="880" spans="1:4" x14ac:dyDescent="0.2">
      <c r="A880" t="s">
        <v>692</v>
      </c>
      <c r="B880" t="s">
        <v>685</v>
      </c>
      <c r="C880" t="s">
        <v>683</v>
      </c>
      <c r="D880">
        <v>-0.02</v>
      </c>
    </row>
    <row r="881" spans="1:4" x14ac:dyDescent="0.2">
      <c r="A881" t="s">
        <v>692</v>
      </c>
      <c r="B881" t="s">
        <v>685</v>
      </c>
      <c r="C881" t="s">
        <v>79</v>
      </c>
      <c r="D881">
        <v>-0.01</v>
      </c>
    </row>
    <row r="882" spans="1:4" x14ac:dyDescent="0.2">
      <c r="A882" t="s">
        <v>692</v>
      </c>
      <c r="B882" t="s">
        <v>685</v>
      </c>
      <c r="C882" t="s">
        <v>80</v>
      </c>
      <c r="D882">
        <v>-0.02</v>
      </c>
    </row>
    <row r="883" spans="1:4" x14ac:dyDescent="0.2">
      <c r="A883" t="s">
        <v>692</v>
      </c>
      <c r="B883" t="s">
        <v>685</v>
      </c>
      <c r="C883" t="s">
        <v>81</v>
      </c>
      <c r="D883">
        <v>-2.1000000000000001E-2</v>
      </c>
    </row>
    <row r="884" spans="1:4" x14ac:dyDescent="0.2">
      <c r="A884" t="s">
        <v>693</v>
      </c>
      <c r="B884" t="s">
        <v>685</v>
      </c>
      <c r="C884" t="s">
        <v>193</v>
      </c>
      <c r="D884">
        <v>1.4999999999999999E-2</v>
      </c>
    </row>
    <row r="885" spans="1:4" x14ac:dyDescent="0.2">
      <c r="A885" t="s">
        <v>693</v>
      </c>
      <c r="B885" t="s">
        <v>685</v>
      </c>
      <c r="C885" t="s">
        <v>194</v>
      </c>
      <c r="D885">
        <v>-1.4E-2</v>
      </c>
    </row>
    <row r="886" spans="1:4" x14ac:dyDescent="0.2">
      <c r="A886" t="s">
        <v>693</v>
      </c>
      <c r="B886" t="s">
        <v>685</v>
      </c>
      <c r="C886" t="s">
        <v>195</v>
      </c>
      <c r="D886">
        <v>-1.2999999999999999E-2</v>
      </c>
    </row>
    <row r="887" spans="1:4" x14ac:dyDescent="0.2">
      <c r="A887" t="s">
        <v>693</v>
      </c>
      <c r="B887" t="s">
        <v>685</v>
      </c>
      <c r="C887" t="s">
        <v>50</v>
      </c>
      <c r="D887">
        <v>-5.0000000000000001E-3</v>
      </c>
    </row>
    <row r="888" spans="1:4" x14ac:dyDescent="0.2">
      <c r="A888" t="s">
        <v>693</v>
      </c>
      <c r="B888" t="s">
        <v>685</v>
      </c>
      <c r="C888" t="s">
        <v>51</v>
      </c>
      <c r="D888">
        <v>-4.0000000000000001E-3</v>
      </c>
    </row>
    <row r="889" spans="1:4" x14ac:dyDescent="0.2">
      <c r="A889" t="s">
        <v>693</v>
      </c>
      <c r="B889" t="s">
        <v>685</v>
      </c>
      <c r="C889" t="s">
        <v>52</v>
      </c>
      <c r="D889">
        <v>-7.0000000000000001E-3</v>
      </c>
    </row>
    <row r="890" spans="1:4" x14ac:dyDescent="0.2">
      <c r="A890" t="s">
        <v>693</v>
      </c>
      <c r="B890" t="s">
        <v>685</v>
      </c>
      <c r="C890" t="s">
        <v>1</v>
      </c>
      <c r="D890">
        <v>1.4E-2</v>
      </c>
    </row>
    <row r="891" spans="1:4" x14ac:dyDescent="0.2">
      <c r="A891" t="s">
        <v>693</v>
      </c>
      <c r="B891" t="s">
        <v>685</v>
      </c>
      <c r="C891" t="s">
        <v>2</v>
      </c>
      <c r="D891">
        <v>-3.0000000000000001E-3</v>
      </c>
    </row>
    <row r="892" spans="1:4" x14ac:dyDescent="0.2">
      <c r="A892" t="s">
        <v>693</v>
      </c>
      <c r="B892" t="s">
        <v>685</v>
      </c>
      <c r="C892" t="s">
        <v>3</v>
      </c>
      <c r="D892">
        <v>-1.2999999999999999E-2</v>
      </c>
    </row>
    <row r="893" spans="1:4" x14ac:dyDescent="0.2">
      <c r="A893" t="s">
        <v>693</v>
      </c>
      <c r="B893" t="s">
        <v>685</v>
      </c>
      <c r="C893" t="s">
        <v>4</v>
      </c>
      <c r="D893">
        <v>-1.6E-2</v>
      </c>
    </row>
    <row r="894" spans="1:4" x14ac:dyDescent="0.2">
      <c r="A894" t="s">
        <v>693</v>
      </c>
      <c r="B894" t="s">
        <v>685</v>
      </c>
      <c r="C894" t="s">
        <v>5</v>
      </c>
      <c r="D894">
        <v>-1.2999999999999999E-2</v>
      </c>
    </row>
    <row r="895" spans="1:4" x14ac:dyDescent="0.2">
      <c r="A895" t="s">
        <v>693</v>
      </c>
      <c r="B895" t="s">
        <v>685</v>
      </c>
      <c r="C895" t="s">
        <v>6</v>
      </c>
      <c r="D895">
        <v>-1.4999999999999999E-2</v>
      </c>
    </row>
    <row r="896" spans="1:4" x14ac:dyDescent="0.2">
      <c r="A896" t="s">
        <v>693</v>
      </c>
      <c r="B896" t="s">
        <v>685</v>
      </c>
      <c r="C896" t="s">
        <v>13</v>
      </c>
      <c r="D896">
        <v>-0.01</v>
      </c>
    </row>
    <row r="897" spans="1:4" x14ac:dyDescent="0.2">
      <c r="A897" t="s">
        <v>693</v>
      </c>
      <c r="B897" t="s">
        <v>685</v>
      </c>
      <c r="C897" t="s">
        <v>14</v>
      </c>
      <c r="D897">
        <v>-1.4999999999999999E-2</v>
      </c>
    </row>
    <row r="898" spans="1:4" x14ac:dyDescent="0.2">
      <c r="A898" t="s">
        <v>693</v>
      </c>
      <c r="B898" t="s">
        <v>685</v>
      </c>
      <c r="C898" t="s">
        <v>15</v>
      </c>
      <c r="D898">
        <v>2.7E-2</v>
      </c>
    </row>
    <row r="899" spans="1:4" x14ac:dyDescent="0.2">
      <c r="A899" t="s">
        <v>693</v>
      </c>
      <c r="B899" t="s">
        <v>685</v>
      </c>
      <c r="C899" t="s">
        <v>16</v>
      </c>
      <c r="D899">
        <v>-1.4E-2</v>
      </c>
    </row>
    <row r="900" spans="1:4" x14ac:dyDescent="0.2">
      <c r="A900" t="s">
        <v>693</v>
      </c>
      <c r="B900" t="s">
        <v>685</v>
      </c>
      <c r="C900" t="s">
        <v>17</v>
      </c>
      <c r="D900">
        <v>7.0000000000000001E-3</v>
      </c>
    </row>
    <row r="901" spans="1:4" x14ac:dyDescent="0.2">
      <c r="A901" t="s">
        <v>693</v>
      </c>
      <c r="B901" t="s">
        <v>685</v>
      </c>
      <c r="C901" t="s">
        <v>18</v>
      </c>
      <c r="D901">
        <v>-1.2E-2</v>
      </c>
    </row>
    <row r="902" spans="1:4" x14ac:dyDescent="0.2">
      <c r="A902" t="s">
        <v>693</v>
      </c>
      <c r="B902" t="s">
        <v>685</v>
      </c>
      <c r="C902" t="s">
        <v>38</v>
      </c>
      <c r="D902">
        <v>-1.0999999999999999E-2</v>
      </c>
    </row>
    <row r="903" spans="1:4" x14ac:dyDescent="0.2">
      <c r="A903" t="s">
        <v>693</v>
      </c>
      <c r="B903" t="s">
        <v>685</v>
      </c>
      <c r="C903" t="s">
        <v>39</v>
      </c>
      <c r="D903">
        <v>-1.2999999999999999E-2</v>
      </c>
    </row>
    <row r="904" spans="1:4" x14ac:dyDescent="0.2">
      <c r="A904" t="s">
        <v>693</v>
      </c>
      <c r="B904" t="s">
        <v>685</v>
      </c>
      <c r="C904" t="s">
        <v>34</v>
      </c>
      <c r="D904">
        <v>-1.4999999999999999E-2</v>
      </c>
    </row>
    <row r="905" spans="1:4" x14ac:dyDescent="0.2">
      <c r="A905" t="s">
        <v>693</v>
      </c>
      <c r="B905" t="s">
        <v>685</v>
      </c>
      <c r="C905" t="s">
        <v>40</v>
      </c>
      <c r="D905">
        <v>-1.4E-2</v>
      </c>
    </row>
    <row r="906" spans="1:4" x14ac:dyDescent="0.2">
      <c r="A906" t="s">
        <v>693</v>
      </c>
      <c r="B906" t="s">
        <v>685</v>
      </c>
      <c r="C906" t="s">
        <v>41</v>
      </c>
      <c r="D906">
        <v>-1.4999999999999999E-2</v>
      </c>
    </row>
    <row r="907" spans="1:4" x14ac:dyDescent="0.2">
      <c r="A907" t="s">
        <v>693</v>
      </c>
      <c r="B907" t="s">
        <v>685</v>
      </c>
      <c r="C907" t="s">
        <v>42</v>
      </c>
      <c r="D907">
        <v>-1E-3</v>
      </c>
    </row>
    <row r="908" spans="1:4" x14ac:dyDescent="0.2">
      <c r="A908" t="s">
        <v>693</v>
      </c>
      <c r="B908" t="s">
        <v>685</v>
      </c>
      <c r="C908" t="s">
        <v>56</v>
      </c>
      <c r="D908">
        <v>-1.4E-2</v>
      </c>
    </row>
    <row r="909" spans="1:4" x14ac:dyDescent="0.2">
      <c r="A909" t="s">
        <v>693</v>
      </c>
      <c r="B909" t="s">
        <v>685</v>
      </c>
      <c r="C909" t="s">
        <v>57</v>
      </c>
      <c r="D909">
        <v>-1.4999999999999999E-2</v>
      </c>
    </row>
    <row r="910" spans="1:4" x14ac:dyDescent="0.2">
      <c r="A910" t="s">
        <v>693</v>
      </c>
      <c r="B910" t="s">
        <v>685</v>
      </c>
      <c r="C910" t="s">
        <v>58</v>
      </c>
      <c r="D910">
        <v>-1.4E-2</v>
      </c>
    </row>
    <row r="911" spans="1:4" x14ac:dyDescent="0.2">
      <c r="A911" t="s">
        <v>693</v>
      </c>
      <c r="B911" t="s">
        <v>685</v>
      </c>
      <c r="C911" t="s">
        <v>59</v>
      </c>
      <c r="D911">
        <v>-1.2999999999999999E-2</v>
      </c>
    </row>
    <row r="912" spans="1:4" x14ac:dyDescent="0.2">
      <c r="A912" t="s">
        <v>693</v>
      </c>
      <c r="B912" t="s">
        <v>685</v>
      </c>
      <c r="C912" t="s">
        <v>60</v>
      </c>
      <c r="D912">
        <v>6.8000000000000005E-2</v>
      </c>
    </row>
    <row r="913" spans="1:4" x14ac:dyDescent="0.2">
      <c r="A913" t="s">
        <v>693</v>
      </c>
      <c r="B913" t="s">
        <v>685</v>
      </c>
      <c r="C913" t="s">
        <v>61</v>
      </c>
      <c r="D913">
        <v>-1.4E-2</v>
      </c>
    </row>
    <row r="914" spans="1:4" x14ac:dyDescent="0.2">
      <c r="A914" t="s">
        <v>693</v>
      </c>
      <c r="B914" t="s">
        <v>685</v>
      </c>
      <c r="C914" t="s">
        <v>64</v>
      </c>
      <c r="D914">
        <v>-8.9999999999999993E-3</v>
      </c>
    </row>
    <row r="915" spans="1:4" x14ac:dyDescent="0.2">
      <c r="A915" t="s">
        <v>693</v>
      </c>
      <c r="B915" t="s">
        <v>685</v>
      </c>
      <c r="C915" t="s">
        <v>65</v>
      </c>
      <c r="D915">
        <v>8.9999999999999993E-3</v>
      </c>
    </row>
    <row r="916" spans="1:4" x14ac:dyDescent="0.2">
      <c r="A916" t="s">
        <v>693</v>
      </c>
      <c r="B916" t="s">
        <v>685</v>
      </c>
      <c r="C916" t="s">
        <v>66</v>
      </c>
      <c r="D916">
        <v>-1.2E-2</v>
      </c>
    </row>
    <row r="917" spans="1:4" x14ac:dyDescent="0.2">
      <c r="A917" t="s">
        <v>693</v>
      </c>
      <c r="B917" t="s">
        <v>685</v>
      </c>
      <c r="C917" t="s">
        <v>67</v>
      </c>
      <c r="D917">
        <v>-1.4E-2</v>
      </c>
    </row>
    <row r="918" spans="1:4" x14ac:dyDescent="0.2">
      <c r="A918" t="s">
        <v>693</v>
      </c>
      <c r="B918" t="s">
        <v>685</v>
      </c>
      <c r="C918" t="s">
        <v>68</v>
      </c>
      <c r="D918">
        <v>-6.0000000000000001E-3</v>
      </c>
    </row>
    <row r="919" spans="1:4" x14ac:dyDescent="0.2">
      <c r="A919" t="s">
        <v>693</v>
      </c>
      <c r="B919" t="s">
        <v>685</v>
      </c>
      <c r="C919" t="s">
        <v>69</v>
      </c>
      <c r="D919">
        <v>-0.01</v>
      </c>
    </row>
    <row r="920" spans="1:4" x14ac:dyDescent="0.2">
      <c r="A920" t="s">
        <v>693</v>
      </c>
      <c r="B920" t="s">
        <v>685</v>
      </c>
      <c r="C920" t="s">
        <v>681</v>
      </c>
      <c r="D920">
        <v>6.4000000000000001E-2</v>
      </c>
    </row>
    <row r="921" spans="1:4" x14ac:dyDescent="0.2">
      <c r="A921" t="s">
        <v>693</v>
      </c>
      <c r="B921" t="s">
        <v>685</v>
      </c>
      <c r="C921" t="s">
        <v>682</v>
      </c>
      <c r="D921">
        <v>-1.4E-2</v>
      </c>
    </row>
    <row r="922" spans="1:4" x14ac:dyDescent="0.2">
      <c r="A922" t="s">
        <v>693</v>
      </c>
      <c r="B922" t="s">
        <v>685</v>
      </c>
      <c r="C922" t="s">
        <v>683</v>
      </c>
      <c r="D922">
        <v>-1.4999999999999999E-2</v>
      </c>
    </row>
    <row r="923" spans="1:4" x14ac:dyDescent="0.2">
      <c r="A923" t="s">
        <v>693</v>
      </c>
      <c r="B923" t="s">
        <v>685</v>
      </c>
      <c r="C923" t="s">
        <v>79</v>
      </c>
      <c r="D923">
        <v>-5.0000000000000001E-3</v>
      </c>
    </row>
    <row r="924" spans="1:4" x14ac:dyDescent="0.2">
      <c r="A924" t="s">
        <v>693</v>
      </c>
      <c r="B924" t="s">
        <v>685</v>
      </c>
      <c r="C924" t="s">
        <v>80</v>
      </c>
      <c r="D924">
        <v>-1.4999999999999999E-2</v>
      </c>
    </row>
    <row r="925" spans="1:4" x14ac:dyDescent="0.2">
      <c r="A925" t="s">
        <v>693</v>
      </c>
      <c r="B925" t="s">
        <v>685</v>
      </c>
      <c r="C925" t="s">
        <v>81</v>
      </c>
      <c r="D925">
        <v>-1.4999999999999999E-2</v>
      </c>
    </row>
    <row r="926" spans="1:4" x14ac:dyDescent="0.2">
      <c r="A926" t="s">
        <v>694</v>
      </c>
      <c r="B926" t="s">
        <v>685</v>
      </c>
      <c r="C926" t="s">
        <v>193</v>
      </c>
      <c r="D926">
        <v>0.01</v>
      </c>
    </row>
    <row r="927" spans="1:4" x14ac:dyDescent="0.2">
      <c r="A927" t="s">
        <v>694</v>
      </c>
      <c r="B927" t="s">
        <v>685</v>
      </c>
      <c r="C927" t="s">
        <v>194</v>
      </c>
      <c r="D927">
        <v>-1.4E-2</v>
      </c>
    </row>
    <row r="928" spans="1:4" x14ac:dyDescent="0.2">
      <c r="A928" t="s">
        <v>694</v>
      </c>
      <c r="B928" t="s">
        <v>685</v>
      </c>
      <c r="C928" t="s">
        <v>195</v>
      </c>
      <c r="D928">
        <v>-1.2E-2</v>
      </c>
    </row>
    <row r="929" spans="1:4" x14ac:dyDescent="0.2">
      <c r="A929" t="s">
        <v>694</v>
      </c>
      <c r="B929" t="s">
        <v>685</v>
      </c>
      <c r="C929" t="s">
        <v>50</v>
      </c>
      <c r="D929">
        <v>-5.0000000000000001E-3</v>
      </c>
    </row>
    <row r="930" spans="1:4" x14ac:dyDescent="0.2">
      <c r="A930" t="s">
        <v>694</v>
      </c>
      <c r="B930" t="s">
        <v>685</v>
      </c>
      <c r="C930" t="s">
        <v>51</v>
      </c>
      <c r="D930">
        <v>3.0000000000000001E-3</v>
      </c>
    </row>
    <row r="931" spans="1:4" x14ac:dyDescent="0.2">
      <c r="A931" t="s">
        <v>694</v>
      </c>
      <c r="B931" t="s">
        <v>685</v>
      </c>
      <c r="C931" t="s">
        <v>52</v>
      </c>
      <c r="D931">
        <v>-6.0000000000000001E-3</v>
      </c>
    </row>
    <row r="932" spans="1:4" x14ac:dyDescent="0.2">
      <c r="A932" t="s">
        <v>694</v>
      </c>
      <c r="B932" t="s">
        <v>685</v>
      </c>
      <c r="C932" t="s">
        <v>1</v>
      </c>
      <c r="D932">
        <v>6.0000000000000001E-3</v>
      </c>
    </row>
    <row r="933" spans="1:4" x14ac:dyDescent="0.2">
      <c r="A933" t="s">
        <v>694</v>
      </c>
      <c r="B933" t="s">
        <v>685</v>
      </c>
      <c r="C933" t="s">
        <v>2</v>
      </c>
      <c r="D933">
        <v>-4.0000000000000001E-3</v>
      </c>
    </row>
    <row r="934" spans="1:4" x14ac:dyDescent="0.2">
      <c r="A934" t="s">
        <v>694</v>
      </c>
      <c r="B934" t="s">
        <v>685</v>
      </c>
      <c r="C934" t="s">
        <v>3</v>
      </c>
      <c r="D934">
        <v>-8.9999999999999993E-3</v>
      </c>
    </row>
    <row r="935" spans="1:4" x14ac:dyDescent="0.2">
      <c r="A935" t="s">
        <v>694</v>
      </c>
      <c r="B935" t="s">
        <v>685</v>
      </c>
      <c r="C935" t="s">
        <v>4</v>
      </c>
      <c r="D935">
        <v>-1.2999999999999999E-2</v>
      </c>
    </row>
    <row r="936" spans="1:4" x14ac:dyDescent="0.2">
      <c r="A936" t="s">
        <v>694</v>
      </c>
      <c r="B936" t="s">
        <v>685</v>
      </c>
      <c r="C936" t="s">
        <v>5</v>
      </c>
      <c r="D936">
        <v>-1.2999999999999999E-2</v>
      </c>
    </row>
    <row r="937" spans="1:4" x14ac:dyDescent="0.2">
      <c r="A937" t="s">
        <v>694</v>
      </c>
      <c r="B937" t="s">
        <v>685</v>
      </c>
      <c r="C937" t="s">
        <v>6</v>
      </c>
      <c r="D937">
        <v>-1.4999999999999999E-2</v>
      </c>
    </row>
    <row r="938" spans="1:4" x14ac:dyDescent="0.2">
      <c r="A938" t="s">
        <v>694</v>
      </c>
      <c r="B938" t="s">
        <v>685</v>
      </c>
      <c r="C938" t="s">
        <v>13</v>
      </c>
      <c r="D938">
        <v>-1.4E-2</v>
      </c>
    </row>
    <row r="939" spans="1:4" x14ac:dyDescent="0.2">
      <c r="A939" t="s">
        <v>694</v>
      </c>
      <c r="B939" t="s">
        <v>685</v>
      </c>
      <c r="C939" t="s">
        <v>14</v>
      </c>
      <c r="D939">
        <v>-1.4999999999999999E-2</v>
      </c>
    </row>
    <row r="940" spans="1:4" x14ac:dyDescent="0.2">
      <c r="A940" t="s">
        <v>694</v>
      </c>
      <c r="B940" t="s">
        <v>685</v>
      </c>
      <c r="C940" t="s">
        <v>15</v>
      </c>
      <c r="D940">
        <v>2.1999999999999999E-2</v>
      </c>
    </row>
    <row r="941" spans="1:4" x14ac:dyDescent="0.2">
      <c r="A941" t="s">
        <v>694</v>
      </c>
      <c r="B941" t="s">
        <v>685</v>
      </c>
      <c r="C941" t="s">
        <v>16</v>
      </c>
      <c r="D941">
        <v>-1.2999999999999999E-2</v>
      </c>
    </row>
    <row r="942" spans="1:4" x14ac:dyDescent="0.2">
      <c r="A942" t="s">
        <v>694</v>
      </c>
      <c r="B942" t="s">
        <v>685</v>
      </c>
      <c r="C942" t="s">
        <v>17</v>
      </c>
      <c r="D942">
        <v>6.0000000000000001E-3</v>
      </c>
    </row>
    <row r="943" spans="1:4" x14ac:dyDescent="0.2">
      <c r="A943" t="s">
        <v>694</v>
      </c>
      <c r="B943" t="s">
        <v>685</v>
      </c>
      <c r="C943" t="s">
        <v>18</v>
      </c>
      <c r="D943">
        <v>-1.2E-2</v>
      </c>
    </row>
    <row r="944" spans="1:4" x14ac:dyDescent="0.2">
      <c r="A944" t="s">
        <v>694</v>
      </c>
      <c r="B944" t="s">
        <v>685</v>
      </c>
      <c r="C944" t="s">
        <v>38</v>
      </c>
      <c r="D944">
        <v>-1.0999999999999999E-2</v>
      </c>
    </row>
    <row r="945" spans="1:4" x14ac:dyDescent="0.2">
      <c r="A945" t="s">
        <v>694</v>
      </c>
      <c r="B945" t="s">
        <v>685</v>
      </c>
      <c r="C945" t="s">
        <v>39</v>
      </c>
      <c r="D945">
        <v>-1.2999999999999999E-2</v>
      </c>
    </row>
    <row r="946" spans="1:4" x14ac:dyDescent="0.2">
      <c r="A946" t="s">
        <v>694</v>
      </c>
      <c r="B946" t="s">
        <v>685</v>
      </c>
      <c r="C946" t="s">
        <v>34</v>
      </c>
      <c r="D946">
        <v>-1.4999999999999999E-2</v>
      </c>
    </row>
    <row r="947" spans="1:4" x14ac:dyDescent="0.2">
      <c r="A947" t="s">
        <v>694</v>
      </c>
      <c r="B947" t="s">
        <v>685</v>
      </c>
      <c r="C947" t="s">
        <v>40</v>
      </c>
      <c r="D947">
        <v>-1.2999999999999999E-2</v>
      </c>
    </row>
    <row r="948" spans="1:4" x14ac:dyDescent="0.2">
      <c r="A948" t="s">
        <v>694</v>
      </c>
      <c r="B948" t="s">
        <v>685</v>
      </c>
      <c r="C948" t="s">
        <v>41</v>
      </c>
      <c r="D948">
        <v>-1.4999999999999999E-2</v>
      </c>
    </row>
    <row r="949" spans="1:4" x14ac:dyDescent="0.2">
      <c r="A949" t="s">
        <v>694</v>
      </c>
      <c r="B949" t="s">
        <v>685</v>
      </c>
      <c r="C949" t="s">
        <v>42</v>
      </c>
      <c r="D949">
        <v>-1E-3</v>
      </c>
    </row>
    <row r="950" spans="1:4" x14ac:dyDescent="0.2">
      <c r="A950" t="s">
        <v>694</v>
      </c>
      <c r="B950" t="s">
        <v>685</v>
      </c>
      <c r="C950" t="s">
        <v>56</v>
      </c>
      <c r="D950">
        <v>-1.4E-2</v>
      </c>
    </row>
    <row r="951" spans="1:4" x14ac:dyDescent="0.2">
      <c r="A951" t="s">
        <v>694</v>
      </c>
      <c r="B951" t="s">
        <v>685</v>
      </c>
      <c r="C951" t="s">
        <v>57</v>
      </c>
      <c r="D951">
        <v>-1.4E-2</v>
      </c>
    </row>
    <row r="952" spans="1:4" x14ac:dyDescent="0.2">
      <c r="A952" t="s">
        <v>694</v>
      </c>
      <c r="B952" t="s">
        <v>685</v>
      </c>
      <c r="C952" t="s">
        <v>58</v>
      </c>
      <c r="D952">
        <v>-1.4E-2</v>
      </c>
    </row>
    <row r="953" spans="1:4" x14ac:dyDescent="0.2">
      <c r="A953" t="s">
        <v>694</v>
      </c>
      <c r="B953" t="s">
        <v>685</v>
      </c>
      <c r="C953" t="s">
        <v>59</v>
      </c>
      <c r="D953">
        <v>-1.0999999999999999E-2</v>
      </c>
    </row>
    <row r="954" spans="1:4" x14ac:dyDescent="0.2">
      <c r="A954" t="s">
        <v>694</v>
      </c>
      <c r="B954" t="s">
        <v>685</v>
      </c>
      <c r="C954" t="s">
        <v>60</v>
      </c>
      <c r="D954">
        <v>7.0999999999999994E-2</v>
      </c>
    </row>
    <row r="955" spans="1:4" x14ac:dyDescent="0.2">
      <c r="A955" t="s">
        <v>694</v>
      </c>
      <c r="B955" t="s">
        <v>685</v>
      </c>
      <c r="C955" t="s">
        <v>61</v>
      </c>
      <c r="D955">
        <v>-1.4E-2</v>
      </c>
    </row>
    <row r="956" spans="1:4" x14ac:dyDescent="0.2">
      <c r="A956" t="s">
        <v>694</v>
      </c>
      <c r="B956" t="s">
        <v>685</v>
      </c>
      <c r="C956" t="s">
        <v>64</v>
      </c>
      <c r="D956">
        <v>-8.0000000000000002E-3</v>
      </c>
    </row>
    <row r="957" spans="1:4" x14ac:dyDescent="0.2">
      <c r="A957" t="s">
        <v>694</v>
      </c>
      <c r="B957" t="s">
        <v>685</v>
      </c>
      <c r="C957" t="s">
        <v>65</v>
      </c>
      <c r="D957">
        <v>1.7000000000000001E-2</v>
      </c>
    </row>
    <row r="958" spans="1:4" x14ac:dyDescent="0.2">
      <c r="A958" t="s">
        <v>694</v>
      </c>
      <c r="B958" t="s">
        <v>685</v>
      </c>
      <c r="C958" t="s">
        <v>66</v>
      </c>
      <c r="D958">
        <v>-1.2E-2</v>
      </c>
    </row>
    <row r="959" spans="1:4" x14ac:dyDescent="0.2">
      <c r="A959" t="s">
        <v>694</v>
      </c>
      <c r="B959" t="s">
        <v>685</v>
      </c>
      <c r="C959" t="s">
        <v>67</v>
      </c>
      <c r="D959">
        <v>-1.4E-2</v>
      </c>
    </row>
    <row r="960" spans="1:4" x14ac:dyDescent="0.2">
      <c r="A960" t="s">
        <v>694</v>
      </c>
      <c r="B960" t="s">
        <v>685</v>
      </c>
      <c r="C960" t="s">
        <v>68</v>
      </c>
      <c r="D960">
        <v>-2E-3</v>
      </c>
    </row>
    <row r="961" spans="1:4" x14ac:dyDescent="0.2">
      <c r="A961" t="s">
        <v>694</v>
      </c>
      <c r="B961" t="s">
        <v>685</v>
      </c>
      <c r="C961" t="s">
        <v>69</v>
      </c>
      <c r="D961">
        <v>-8.9999999999999993E-3</v>
      </c>
    </row>
    <row r="962" spans="1:4" x14ac:dyDescent="0.2">
      <c r="A962" t="s">
        <v>694</v>
      </c>
      <c r="B962" t="s">
        <v>685</v>
      </c>
      <c r="C962" t="s">
        <v>681</v>
      </c>
      <c r="D962">
        <v>6.3E-2</v>
      </c>
    </row>
    <row r="963" spans="1:4" x14ac:dyDescent="0.2">
      <c r="A963" t="s">
        <v>694</v>
      </c>
      <c r="B963" t="s">
        <v>685</v>
      </c>
      <c r="C963" t="s">
        <v>682</v>
      </c>
      <c r="D963">
        <v>-1.4E-2</v>
      </c>
    </row>
    <row r="964" spans="1:4" x14ac:dyDescent="0.2">
      <c r="A964" t="s">
        <v>694</v>
      </c>
      <c r="B964" t="s">
        <v>685</v>
      </c>
      <c r="C964" t="s">
        <v>683</v>
      </c>
      <c r="D964">
        <v>-1.4999999999999999E-2</v>
      </c>
    </row>
    <row r="965" spans="1:4" x14ac:dyDescent="0.2">
      <c r="A965" t="s">
        <v>694</v>
      </c>
      <c r="B965" t="s">
        <v>685</v>
      </c>
      <c r="C965" t="s">
        <v>79</v>
      </c>
      <c r="D965">
        <v>-5.0000000000000001E-3</v>
      </c>
    </row>
    <row r="966" spans="1:4" x14ac:dyDescent="0.2">
      <c r="A966" t="s">
        <v>694</v>
      </c>
      <c r="B966" t="s">
        <v>685</v>
      </c>
      <c r="C966" t="s">
        <v>80</v>
      </c>
      <c r="D966">
        <v>-1.4999999999999999E-2</v>
      </c>
    </row>
    <row r="967" spans="1:4" x14ac:dyDescent="0.2">
      <c r="A967" t="s">
        <v>694</v>
      </c>
      <c r="B967" t="s">
        <v>685</v>
      </c>
      <c r="C967" t="s">
        <v>81</v>
      </c>
      <c r="D967">
        <v>-1.4999999999999999E-2</v>
      </c>
    </row>
    <row r="968" spans="1:4" x14ac:dyDescent="0.2">
      <c r="A968" t="s">
        <v>695</v>
      </c>
      <c r="B968" t="s">
        <v>685</v>
      </c>
      <c r="C968" t="s">
        <v>193</v>
      </c>
      <c r="D968">
        <v>1.0999999999999999E-2</v>
      </c>
    </row>
    <row r="969" spans="1:4" x14ac:dyDescent="0.2">
      <c r="A969" t="s">
        <v>695</v>
      </c>
      <c r="B969" t="s">
        <v>685</v>
      </c>
      <c r="C969" t="s">
        <v>194</v>
      </c>
      <c r="D969">
        <v>-0.01</v>
      </c>
    </row>
    <row r="970" spans="1:4" x14ac:dyDescent="0.2">
      <c r="A970" t="s">
        <v>695</v>
      </c>
      <c r="B970" t="s">
        <v>685</v>
      </c>
      <c r="C970" t="s">
        <v>195</v>
      </c>
      <c r="D970">
        <v>-8.0000000000000002E-3</v>
      </c>
    </row>
    <row r="971" spans="1:4" x14ac:dyDescent="0.2">
      <c r="A971" t="s">
        <v>695</v>
      </c>
      <c r="B971" t="s">
        <v>685</v>
      </c>
      <c r="C971" t="s">
        <v>50</v>
      </c>
      <c r="D971">
        <v>-2E-3</v>
      </c>
    </row>
    <row r="972" spans="1:4" x14ac:dyDescent="0.2">
      <c r="A972" t="s">
        <v>695</v>
      </c>
      <c r="B972" t="s">
        <v>685</v>
      </c>
      <c r="C972" t="s">
        <v>51</v>
      </c>
      <c r="D972">
        <v>8.9999999999999993E-3</v>
      </c>
    </row>
    <row r="973" spans="1:4" x14ac:dyDescent="0.2">
      <c r="A973" t="s">
        <v>695</v>
      </c>
      <c r="B973" t="s">
        <v>685</v>
      </c>
      <c r="C973" t="s">
        <v>52</v>
      </c>
      <c r="D973">
        <v>3.0000000000000001E-3</v>
      </c>
    </row>
    <row r="974" spans="1:4" x14ac:dyDescent="0.2">
      <c r="A974" t="s">
        <v>695</v>
      </c>
      <c r="B974" t="s">
        <v>685</v>
      </c>
      <c r="C974" t="s">
        <v>1</v>
      </c>
      <c r="D974">
        <v>7.0000000000000001E-3</v>
      </c>
    </row>
    <row r="975" spans="1:4" x14ac:dyDescent="0.2">
      <c r="A975" t="s">
        <v>695</v>
      </c>
      <c r="B975" t="s">
        <v>685</v>
      </c>
      <c r="C975" t="s">
        <v>2</v>
      </c>
      <c r="D975">
        <v>-3.0000000000000001E-3</v>
      </c>
    </row>
    <row r="976" spans="1:4" x14ac:dyDescent="0.2">
      <c r="A976" t="s">
        <v>695</v>
      </c>
      <c r="B976" t="s">
        <v>685</v>
      </c>
      <c r="C976" t="s">
        <v>3</v>
      </c>
      <c r="D976">
        <v>-6.0000000000000001E-3</v>
      </c>
    </row>
    <row r="977" spans="1:4" x14ac:dyDescent="0.2">
      <c r="A977" t="s">
        <v>695</v>
      </c>
      <c r="B977" t="s">
        <v>685</v>
      </c>
      <c r="C977" t="s">
        <v>4</v>
      </c>
      <c r="D977">
        <v>-8.9999999999999993E-3</v>
      </c>
    </row>
    <row r="978" spans="1:4" x14ac:dyDescent="0.2">
      <c r="A978" t="s">
        <v>695</v>
      </c>
      <c r="B978" t="s">
        <v>685</v>
      </c>
      <c r="C978" t="s">
        <v>5</v>
      </c>
      <c r="D978">
        <v>-0.01</v>
      </c>
    </row>
    <row r="979" spans="1:4" x14ac:dyDescent="0.2">
      <c r="A979" t="s">
        <v>695</v>
      </c>
      <c r="B979" t="s">
        <v>685</v>
      </c>
      <c r="C979" t="s">
        <v>6</v>
      </c>
      <c r="D979">
        <v>-1.0999999999999999E-2</v>
      </c>
    </row>
    <row r="980" spans="1:4" x14ac:dyDescent="0.2">
      <c r="A980" t="s">
        <v>695</v>
      </c>
      <c r="B980" t="s">
        <v>685</v>
      </c>
      <c r="C980" t="s">
        <v>13</v>
      </c>
      <c r="D980">
        <v>-1.0999999999999999E-2</v>
      </c>
    </row>
    <row r="981" spans="1:4" x14ac:dyDescent="0.2">
      <c r="A981" t="s">
        <v>695</v>
      </c>
      <c r="B981" t="s">
        <v>685</v>
      </c>
      <c r="C981" t="s">
        <v>14</v>
      </c>
      <c r="D981">
        <v>-1.2E-2</v>
      </c>
    </row>
    <row r="982" spans="1:4" x14ac:dyDescent="0.2">
      <c r="A982" t="s">
        <v>695</v>
      </c>
      <c r="B982" t="s">
        <v>685</v>
      </c>
      <c r="C982" t="s">
        <v>15</v>
      </c>
      <c r="D982">
        <v>2.1000000000000001E-2</v>
      </c>
    </row>
    <row r="983" spans="1:4" x14ac:dyDescent="0.2">
      <c r="A983" t="s">
        <v>695</v>
      </c>
      <c r="B983" t="s">
        <v>685</v>
      </c>
      <c r="C983" t="s">
        <v>16</v>
      </c>
      <c r="D983">
        <v>-0.01</v>
      </c>
    </row>
    <row r="984" spans="1:4" x14ac:dyDescent="0.2">
      <c r="A984" t="s">
        <v>695</v>
      </c>
      <c r="B984" t="s">
        <v>685</v>
      </c>
      <c r="C984" t="s">
        <v>17</v>
      </c>
      <c r="D984">
        <v>8.9999999999999993E-3</v>
      </c>
    </row>
    <row r="985" spans="1:4" x14ac:dyDescent="0.2">
      <c r="A985" t="s">
        <v>695</v>
      </c>
      <c r="B985" t="s">
        <v>685</v>
      </c>
      <c r="C985" t="s">
        <v>18</v>
      </c>
      <c r="D985">
        <v>-0.01</v>
      </c>
    </row>
    <row r="986" spans="1:4" x14ac:dyDescent="0.2">
      <c r="A986" t="s">
        <v>695</v>
      </c>
      <c r="B986" t="s">
        <v>685</v>
      </c>
      <c r="C986" t="s">
        <v>38</v>
      </c>
      <c r="D986">
        <v>-6.0000000000000001E-3</v>
      </c>
    </row>
    <row r="987" spans="1:4" x14ac:dyDescent="0.2">
      <c r="A987" t="s">
        <v>695</v>
      </c>
      <c r="B987" t="s">
        <v>685</v>
      </c>
      <c r="C987" t="s">
        <v>39</v>
      </c>
      <c r="D987">
        <v>-8.9999999999999993E-3</v>
      </c>
    </row>
    <row r="988" spans="1:4" x14ac:dyDescent="0.2">
      <c r="A988" t="s">
        <v>695</v>
      </c>
      <c r="B988" t="s">
        <v>685</v>
      </c>
      <c r="C988" t="s">
        <v>34</v>
      </c>
      <c r="D988">
        <v>-1.2E-2</v>
      </c>
    </row>
    <row r="989" spans="1:4" x14ac:dyDescent="0.2">
      <c r="A989" t="s">
        <v>695</v>
      </c>
      <c r="B989" t="s">
        <v>685</v>
      </c>
      <c r="C989" t="s">
        <v>40</v>
      </c>
      <c r="D989">
        <v>-0.01</v>
      </c>
    </row>
    <row r="990" spans="1:4" x14ac:dyDescent="0.2">
      <c r="A990" t="s">
        <v>695</v>
      </c>
      <c r="B990" t="s">
        <v>685</v>
      </c>
      <c r="C990" t="s">
        <v>41</v>
      </c>
      <c r="D990">
        <v>-1.0999999999999999E-2</v>
      </c>
    </row>
    <row r="991" spans="1:4" x14ac:dyDescent="0.2">
      <c r="A991" t="s">
        <v>695</v>
      </c>
      <c r="B991" t="s">
        <v>685</v>
      </c>
      <c r="C991" t="s">
        <v>42</v>
      </c>
      <c r="D991">
        <v>1E-3</v>
      </c>
    </row>
    <row r="992" spans="1:4" x14ac:dyDescent="0.2">
      <c r="A992" t="s">
        <v>695</v>
      </c>
      <c r="B992" t="s">
        <v>685</v>
      </c>
      <c r="C992" t="s">
        <v>56</v>
      </c>
      <c r="D992">
        <v>-1.0999999999999999E-2</v>
      </c>
    </row>
    <row r="993" spans="1:4" x14ac:dyDescent="0.2">
      <c r="A993" t="s">
        <v>695</v>
      </c>
      <c r="B993" t="s">
        <v>685</v>
      </c>
      <c r="C993" t="s">
        <v>57</v>
      </c>
      <c r="D993">
        <v>-8.0000000000000002E-3</v>
      </c>
    </row>
    <row r="994" spans="1:4" x14ac:dyDescent="0.2">
      <c r="A994" t="s">
        <v>695</v>
      </c>
      <c r="B994" t="s">
        <v>685</v>
      </c>
      <c r="C994" t="s">
        <v>58</v>
      </c>
      <c r="D994">
        <v>-8.9999999999999993E-3</v>
      </c>
    </row>
    <row r="995" spans="1:4" x14ac:dyDescent="0.2">
      <c r="A995" t="s">
        <v>695</v>
      </c>
      <c r="B995" t="s">
        <v>685</v>
      </c>
      <c r="C995" t="s">
        <v>59</v>
      </c>
      <c r="D995">
        <v>-6.0000000000000001E-3</v>
      </c>
    </row>
    <row r="996" spans="1:4" x14ac:dyDescent="0.2">
      <c r="A996" t="s">
        <v>695</v>
      </c>
      <c r="B996" t="s">
        <v>685</v>
      </c>
      <c r="C996" t="s">
        <v>60</v>
      </c>
      <c r="D996">
        <v>7.5999999999999998E-2</v>
      </c>
    </row>
    <row r="997" spans="1:4" x14ac:dyDescent="0.2">
      <c r="A997" t="s">
        <v>695</v>
      </c>
      <c r="B997" t="s">
        <v>685</v>
      </c>
      <c r="C997" t="s">
        <v>61</v>
      </c>
      <c r="D997">
        <v>-0.01</v>
      </c>
    </row>
    <row r="998" spans="1:4" x14ac:dyDescent="0.2">
      <c r="A998" t="s">
        <v>695</v>
      </c>
      <c r="B998" t="s">
        <v>685</v>
      </c>
      <c r="C998" t="s">
        <v>64</v>
      </c>
      <c r="D998">
        <v>-4.0000000000000001E-3</v>
      </c>
    </row>
    <row r="999" spans="1:4" x14ac:dyDescent="0.2">
      <c r="A999" t="s">
        <v>695</v>
      </c>
      <c r="B999" t="s">
        <v>685</v>
      </c>
      <c r="C999" t="s">
        <v>65</v>
      </c>
      <c r="D999">
        <v>1.4E-2</v>
      </c>
    </row>
    <row r="1000" spans="1:4" x14ac:dyDescent="0.2">
      <c r="A1000" t="s">
        <v>695</v>
      </c>
      <c r="B1000" t="s">
        <v>685</v>
      </c>
      <c r="C1000" t="s">
        <v>66</v>
      </c>
      <c r="D1000">
        <v>-7.0000000000000001E-3</v>
      </c>
    </row>
    <row r="1001" spans="1:4" x14ac:dyDescent="0.2">
      <c r="A1001" t="s">
        <v>695</v>
      </c>
      <c r="B1001" t="s">
        <v>685</v>
      </c>
      <c r="C1001" t="s">
        <v>67</v>
      </c>
      <c r="D1001">
        <v>-0.01</v>
      </c>
    </row>
    <row r="1002" spans="1:4" x14ac:dyDescent="0.2">
      <c r="A1002" t="s">
        <v>695</v>
      </c>
      <c r="B1002" t="s">
        <v>685</v>
      </c>
      <c r="C1002" t="s">
        <v>68</v>
      </c>
      <c r="D1002">
        <v>4.0000000000000001E-3</v>
      </c>
    </row>
    <row r="1003" spans="1:4" x14ac:dyDescent="0.2">
      <c r="A1003" t="s">
        <v>695</v>
      </c>
      <c r="B1003" t="s">
        <v>685</v>
      </c>
      <c r="C1003" t="s">
        <v>69</v>
      </c>
      <c r="D1003">
        <v>-5.0000000000000001E-3</v>
      </c>
    </row>
    <row r="1004" spans="1:4" x14ac:dyDescent="0.2">
      <c r="A1004" t="s">
        <v>695</v>
      </c>
      <c r="B1004" t="s">
        <v>685</v>
      </c>
      <c r="C1004" t="s">
        <v>681</v>
      </c>
      <c r="D1004">
        <v>4.7E-2</v>
      </c>
    </row>
    <row r="1005" spans="1:4" x14ac:dyDescent="0.2">
      <c r="A1005" t="s">
        <v>695</v>
      </c>
      <c r="B1005" t="s">
        <v>685</v>
      </c>
      <c r="C1005" t="s">
        <v>682</v>
      </c>
      <c r="D1005">
        <v>-0.01</v>
      </c>
    </row>
    <row r="1006" spans="1:4" x14ac:dyDescent="0.2">
      <c r="A1006" t="s">
        <v>695</v>
      </c>
      <c r="B1006" t="s">
        <v>685</v>
      </c>
      <c r="C1006" t="s">
        <v>683</v>
      </c>
      <c r="D1006">
        <v>-1.0999999999999999E-2</v>
      </c>
    </row>
    <row r="1007" spans="1:4" x14ac:dyDescent="0.2">
      <c r="A1007" t="s">
        <v>695</v>
      </c>
      <c r="B1007" t="s">
        <v>685</v>
      </c>
      <c r="C1007" t="s">
        <v>79</v>
      </c>
      <c r="D1007">
        <v>-2E-3</v>
      </c>
    </row>
    <row r="1008" spans="1:4" x14ac:dyDescent="0.2">
      <c r="A1008" t="s">
        <v>695</v>
      </c>
      <c r="B1008" t="s">
        <v>685</v>
      </c>
      <c r="C1008" t="s">
        <v>80</v>
      </c>
      <c r="D1008">
        <v>-1.0999999999999999E-2</v>
      </c>
    </row>
    <row r="1009" spans="1:4" x14ac:dyDescent="0.2">
      <c r="A1009" t="s">
        <v>695</v>
      </c>
      <c r="B1009" t="s">
        <v>685</v>
      </c>
      <c r="C1009" t="s">
        <v>81</v>
      </c>
      <c r="D1009">
        <v>-1.2E-2</v>
      </c>
    </row>
    <row r="1010" spans="1:4" x14ac:dyDescent="0.2">
      <c r="A1010" t="s">
        <v>696</v>
      </c>
      <c r="B1010" t="s">
        <v>685</v>
      </c>
      <c r="C1010" t="s">
        <v>193</v>
      </c>
      <c r="D1010">
        <v>1.2E-2</v>
      </c>
    </row>
    <row r="1011" spans="1:4" x14ac:dyDescent="0.2">
      <c r="A1011" t="s">
        <v>696</v>
      </c>
      <c r="B1011" t="s">
        <v>685</v>
      </c>
      <c r="C1011" t="s">
        <v>194</v>
      </c>
      <c r="D1011">
        <v>-1.0999999999999999E-2</v>
      </c>
    </row>
    <row r="1012" spans="1:4" x14ac:dyDescent="0.2">
      <c r="A1012" t="s">
        <v>696</v>
      </c>
      <c r="B1012" t="s">
        <v>685</v>
      </c>
      <c r="C1012" t="s">
        <v>195</v>
      </c>
      <c r="D1012">
        <v>-7.0000000000000001E-3</v>
      </c>
    </row>
    <row r="1013" spans="1:4" x14ac:dyDescent="0.2">
      <c r="A1013" t="s">
        <v>696</v>
      </c>
      <c r="B1013" t="s">
        <v>685</v>
      </c>
      <c r="C1013" t="s">
        <v>50</v>
      </c>
      <c r="D1013">
        <v>-2E-3</v>
      </c>
    </row>
    <row r="1014" spans="1:4" x14ac:dyDescent="0.2">
      <c r="A1014" t="s">
        <v>696</v>
      </c>
      <c r="B1014" t="s">
        <v>685</v>
      </c>
      <c r="C1014" t="s">
        <v>51</v>
      </c>
      <c r="D1014">
        <v>0.01</v>
      </c>
    </row>
    <row r="1015" spans="1:4" x14ac:dyDescent="0.2">
      <c r="A1015" t="s">
        <v>696</v>
      </c>
      <c r="B1015" t="s">
        <v>685</v>
      </c>
      <c r="C1015" t="s">
        <v>52</v>
      </c>
      <c r="D1015">
        <v>7.0000000000000001E-3</v>
      </c>
    </row>
    <row r="1016" spans="1:4" x14ac:dyDescent="0.2">
      <c r="A1016" t="s">
        <v>696</v>
      </c>
      <c r="B1016" t="s">
        <v>685</v>
      </c>
      <c r="C1016" t="s">
        <v>1</v>
      </c>
      <c r="D1016">
        <v>5.0000000000000001E-3</v>
      </c>
    </row>
    <row r="1017" spans="1:4" x14ac:dyDescent="0.2">
      <c r="A1017" t="s">
        <v>696</v>
      </c>
      <c r="B1017" t="s">
        <v>685</v>
      </c>
      <c r="C1017" t="s">
        <v>2</v>
      </c>
      <c r="D1017">
        <v>-2E-3</v>
      </c>
    </row>
    <row r="1018" spans="1:4" x14ac:dyDescent="0.2">
      <c r="A1018" t="s">
        <v>696</v>
      </c>
      <c r="B1018" t="s">
        <v>685</v>
      </c>
      <c r="C1018" t="s">
        <v>3</v>
      </c>
      <c r="D1018">
        <v>-6.0000000000000001E-3</v>
      </c>
    </row>
    <row r="1019" spans="1:4" x14ac:dyDescent="0.2">
      <c r="A1019" t="s">
        <v>696</v>
      </c>
      <c r="B1019" t="s">
        <v>685</v>
      </c>
      <c r="C1019" t="s">
        <v>4</v>
      </c>
      <c r="D1019">
        <v>-8.0000000000000002E-3</v>
      </c>
    </row>
    <row r="1020" spans="1:4" x14ac:dyDescent="0.2">
      <c r="A1020" t="s">
        <v>696</v>
      </c>
      <c r="B1020" t="s">
        <v>685</v>
      </c>
      <c r="C1020" t="s">
        <v>5</v>
      </c>
      <c r="D1020">
        <v>-0.01</v>
      </c>
    </row>
    <row r="1021" spans="1:4" x14ac:dyDescent="0.2">
      <c r="A1021" t="s">
        <v>696</v>
      </c>
      <c r="B1021" t="s">
        <v>685</v>
      </c>
      <c r="C1021" t="s">
        <v>6</v>
      </c>
      <c r="D1021">
        <v>-1.2E-2</v>
      </c>
    </row>
    <row r="1022" spans="1:4" x14ac:dyDescent="0.2">
      <c r="A1022" t="s">
        <v>696</v>
      </c>
      <c r="B1022" t="s">
        <v>685</v>
      </c>
      <c r="C1022" t="s">
        <v>13</v>
      </c>
      <c r="D1022">
        <v>-1.0999999999999999E-2</v>
      </c>
    </row>
    <row r="1023" spans="1:4" x14ac:dyDescent="0.2">
      <c r="A1023" t="s">
        <v>696</v>
      </c>
      <c r="B1023" t="s">
        <v>685</v>
      </c>
      <c r="C1023" t="s">
        <v>14</v>
      </c>
      <c r="D1023">
        <v>-1.2E-2</v>
      </c>
    </row>
    <row r="1024" spans="1:4" x14ac:dyDescent="0.2">
      <c r="A1024" t="s">
        <v>696</v>
      </c>
      <c r="B1024" t="s">
        <v>685</v>
      </c>
      <c r="C1024" t="s">
        <v>15</v>
      </c>
      <c r="D1024">
        <v>2.1999999999999999E-2</v>
      </c>
    </row>
    <row r="1025" spans="1:4" x14ac:dyDescent="0.2">
      <c r="A1025" t="s">
        <v>696</v>
      </c>
      <c r="B1025" t="s">
        <v>685</v>
      </c>
      <c r="C1025" t="s">
        <v>16</v>
      </c>
      <c r="D1025">
        <v>-0.01</v>
      </c>
    </row>
    <row r="1026" spans="1:4" x14ac:dyDescent="0.2">
      <c r="A1026" t="s">
        <v>696</v>
      </c>
      <c r="B1026" t="s">
        <v>685</v>
      </c>
      <c r="C1026" t="s">
        <v>17</v>
      </c>
      <c r="D1026">
        <v>8.0000000000000002E-3</v>
      </c>
    </row>
    <row r="1027" spans="1:4" x14ac:dyDescent="0.2">
      <c r="A1027" t="s">
        <v>696</v>
      </c>
      <c r="B1027" t="s">
        <v>685</v>
      </c>
      <c r="C1027" t="s">
        <v>18</v>
      </c>
      <c r="D1027">
        <v>-0.01</v>
      </c>
    </row>
    <row r="1028" spans="1:4" x14ac:dyDescent="0.2">
      <c r="A1028" t="s">
        <v>696</v>
      </c>
      <c r="B1028" t="s">
        <v>685</v>
      </c>
      <c r="C1028" t="s">
        <v>38</v>
      </c>
      <c r="D1028">
        <v>-6.0000000000000001E-3</v>
      </c>
    </row>
    <row r="1029" spans="1:4" x14ac:dyDescent="0.2">
      <c r="A1029" t="s">
        <v>696</v>
      </c>
      <c r="B1029" t="s">
        <v>685</v>
      </c>
      <c r="C1029" t="s">
        <v>39</v>
      </c>
      <c r="D1029">
        <v>-8.9999999999999993E-3</v>
      </c>
    </row>
    <row r="1030" spans="1:4" x14ac:dyDescent="0.2">
      <c r="A1030" t="s">
        <v>696</v>
      </c>
      <c r="B1030" t="s">
        <v>685</v>
      </c>
      <c r="C1030" t="s">
        <v>34</v>
      </c>
      <c r="D1030">
        <v>-1.2E-2</v>
      </c>
    </row>
    <row r="1031" spans="1:4" x14ac:dyDescent="0.2">
      <c r="A1031" t="s">
        <v>696</v>
      </c>
      <c r="B1031" t="s">
        <v>685</v>
      </c>
      <c r="C1031" t="s">
        <v>40</v>
      </c>
      <c r="D1031">
        <v>-1.0999999999999999E-2</v>
      </c>
    </row>
    <row r="1032" spans="1:4" x14ac:dyDescent="0.2">
      <c r="A1032" t="s">
        <v>696</v>
      </c>
      <c r="B1032" t="s">
        <v>685</v>
      </c>
      <c r="C1032" t="s">
        <v>41</v>
      </c>
      <c r="D1032">
        <v>-1.2E-2</v>
      </c>
    </row>
    <row r="1033" spans="1:4" x14ac:dyDescent="0.2">
      <c r="A1033" t="s">
        <v>696</v>
      </c>
      <c r="B1033" t="s">
        <v>685</v>
      </c>
      <c r="C1033" t="s">
        <v>42</v>
      </c>
      <c r="D1033">
        <v>0</v>
      </c>
    </row>
    <row r="1034" spans="1:4" x14ac:dyDescent="0.2">
      <c r="A1034" t="s">
        <v>696</v>
      </c>
      <c r="B1034" t="s">
        <v>685</v>
      </c>
      <c r="C1034" t="s">
        <v>56</v>
      </c>
      <c r="D1034">
        <v>-1.0999999999999999E-2</v>
      </c>
    </row>
    <row r="1035" spans="1:4" x14ac:dyDescent="0.2">
      <c r="A1035" t="s">
        <v>696</v>
      </c>
      <c r="B1035" t="s">
        <v>685</v>
      </c>
      <c r="C1035" t="s">
        <v>57</v>
      </c>
      <c r="D1035">
        <v>-6.0000000000000001E-3</v>
      </c>
    </row>
    <row r="1036" spans="1:4" x14ac:dyDescent="0.2">
      <c r="A1036" t="s">
        <v>696</v>
      </c>
      <c r="B1036" t="s">
        <v>685</v>
      </c>
      <c r="C1036" t="s">
        <v>58</v>
      </c>
      <c r="D1036">
        <v>-8.0000000000000002E-3</v>
      </c>
    </row>
    <row r="1037" spans="1:4" x14ac:dyDescent="0.2">
      <c r="A1037" t="s">
        <v>696</v>
      </c>
      <c r="B1037" t="s">
        <v>685</v>
      </c>
      <c r="C1037" t="s">
        <v>59</v>
      </c>
      <c r="D1037">
        <v>-8.0000000000000002E-3</v>
      </c>
    </row>
    <row r="1038" spans="1:4" x14ac:dyDescent="0.2">
      <c r="A1038" t="s">
        <v>696</v>
      </c>
      <c r="B1038" t="s">
        <v>685</v>
      </c>
      <c r="C1038" t="s">
        <v>60</v>
      </c>
      <c r="D1038">
        <v>0.08</v>
      </c>
    </row>
    <row r="1039" spans="1:4" x14ac:dyDescent="0.2">
      <c r="A1039" t="s">
        <v>696</v>
      </c>
      <c r="B1039" t="s">
        <v>685</v>
      </c>
      <c r="C1039" t="s">
        <v>61</v>
      </c>
      <c r="D1039">
        <v>-0.01</v>
      </c>
    </row>
    <row r="1040" spans="1:4" x14ac:dyDescent="0.2">
      <c r="A1040" t="s">
        <v>696</v>
      </c>
      <c r="B1040" t="s">
        <v>685</v>
      </c>
      <c r="C1040" t="s">
        <v>64</v>
      </c>
      <c r="D1040">
        <v>-3.0000000000000001E-3</v>
      </c>
    </row>
    <row r="1041" spans="1:4" x14ac:dyDescent="0.2">
      <c r="A1041" t="s">
        <v>696</v>
      </c>
      <c r="B1041" t="s">
        <v>685</v>
      </c>
      <c r="C1041" t="s">
        <v>65</v>
      </c>
      <c r="D1041">
        <v>2.1000000000000001E-2</v>
      </c>
    </row>
    <row r="1042" spans="1:4" x14ac:dyDescent="0.2">
      <c r="A1042" t="s">
        <v>696</v>
      </c>
      <c r="B1042" t="s">
        <v>685</v>
      </c>
      <c r="C1042" t="s">
        <v>66</v>
      </c>
      <c r="D1042">
        <v>-7.0000000000000001E-3</v>
      </c>
    </row>
    <row r="1043" spans="1:4" x14ac:dyDescent="0.2">
      <c r="A1043" t="s">
        <v>696</v>
      </c>
      <c r="B1043" t="s">
        <v>685</v>
      </c>
      <c r="C1043" t="s">
        <v>67</v>
      </c>
      <c r="D1043">
        <v>-0.01</v>
      </c>
    </row>
    <row r="1044" spans="1:4" x14ac:dyDescent="0.2">
      <c r="A1044" t="s">
        <v>696</v>
      </c>
      <c r="B1044" t="s">
        <v>685</v>
      </c>
      <c r="C1044" t="s">
        <v>68</v>
      </c>
      <c r="D1044">
        <v>5.0000000000000001E-3</v>
      </c>
    </row>
    <row r="1045" spans="1:4" x14ac:dyDescent="0.2">
      <c r="A1045" t="s">
        <v>696</v>
      </c>
      <c r="B1045" t="s">
        <v>685</v>
      </c>
      <c r="C1045" t="s">
        <v>69</v>
      </c>
      <c r="D1045">
        <v>-4.0000000000000001E-3</v>
      </c>
    </row>
    <row r="1046" spans="1:4" x14ac:dyDescent="0.2">
      <c r="A1046" t="s">
        <v>696</v>
      </c>
      <c r="B1046" t="s">
        <v>685</v>
      </c>
      <c r="C1046" t="s">
        <v>681</v>
      </c>
      <c r="D1046">
        <v>4.9000000000000002E-2</v>
      </c>
    </row>
    <row r="1047" spans="1:4" x14ac:dyDescent="0.2">
      <c r="A1047" t="s">
        <v>696</v>
      </c>
      <c r="B1047" t="s">
        <v>685</v>
      </c>
      <c r="C1047" t="s">
        <v>682</v>
      </c>
      <c r="D1047">
        <v>-1.0999999999999999E-2</v>
      </c>
    </row>
    <row r="1048" spans="1:4" x14ac:dyDescent="0.2">
      <c r="A1048" t="s">
        <v>696</v>
      </c>
      <c r="B1048" t="s">
        <v>685</v>
      </c>
      <c r="C1048" t="s">
        <v>683</v>
      </c>
      <c r="D1048">
        <v>-1.2E-2</v>
      </c>
    </row>
    <row r="1049" spans="1:4" x14ac:dyDescent="0.2">
      <c r="A1049" t="s">
        <v>696</v>
      </c>
      <c r="B1049" t="s">
        <v>685</v>
      </c>
      <c r="C1049" t="s">
        <v>79</v>
      </c>
      <c r="D1049">
        <v>-2E-3</v>
      </c>
    </row>
    <row r="1050" spans="1:4" x14ac:dyDescent="0.2">
      <c r="A1050" t="s">
        <v>696</v>
      </c>
      <c r="B1050" t="s">
        <v>685</v>
      </c>
      <c r="C1050" t="s">
        <v>80</v>
      </c>
      <c r="D1050">
        <v>-1.2E-2</v>
      </c>
    </row>
    <row r="1051" spans="1:4" x14ac:dyDescent="0.2">
      <c r="A1051" t="s">
        <v>696</v>
      </c>
      <c r="B1051" t="s">
        <v>685</v>
      </c>
      <c r="C1051" t="s">
        <v>81</v>
      </c>
      <c r="D1051">
        <v>-1.2E-2</v>
      </c>
    </row>
    <row r="1052" spans="1:4" x14ac:dyDescent="0.2">
      <c r="A1052" t="s">
        <v>697</v>
      </c>
      <c r="B1052" t="s">
        <v>685</v>
      </c>
      <c r="C1052" t="s">
        <v>193</v>
      </c>
      <c r="D1052">
        <v>0.01</v>
      </c>
    </row>
    <row r="1053" spans="1:4" x14ac:dyDescent="0.2">
      <c r="A1053" t="s">
        <v>697</v>
      </c>
      <c r="B1053" t="s">
        <v>685</v>
      </c>
      <c r="C1053" t="s">
        <v>194</v>
      </c>
      <c r="D1053">
        <v>-1.4E-2</v>
      </c>
    </row>
    <row r="1054" spans="1:4" x14ac:dyDescent="0.2">
      <c r="A1054" t="s">
        <v>697</v>
      </c>
      <c r="B1054" t="s">
        <v>685</v>
      </c>
      <c r="C1054" t="s">
        <v>195</v>
      </c>
      <c r="D1054">
        <v>-8.9999999999999993E-3</v>
      </c>
    </row>
    <row r="1055" spans="1:4" x14ac:dyDescent="0.2">
      <c r="A1055" t="s">
        <v>697</v>
      </c>
      <c r="B1055" t="s">
        <v>685</v>
      </c>
      <c r="C1055" t="s">
        <v>50</v>
      </c>
      <c r="D1055">
        <v>-3.0000000000000001E-3</v>
      </c>
    </row>
    <row r="1056" spans="1:4" x14ac:dyDescent="0.2">
      <c r="A1056" t="s">
        <v>697</v>
      </c>
      <c r="B1056" t="s">
        <v>685</v>
      </c>
      <c r="C1056" t="s">
        <v>51</v>
      </c>
      <c r="D1056">
        <v>8.0000000000000002E-3</v>
      </c>
    </row>
    <row r="1057" spans="1:4" x14ac:dyDescent="0.2">
      <c r="A1057" t="s">
        <v>697</v>
      </c>
      <c r="B1057" t="s">
        <v>685</v>
      </c>
      <c r="C1057" t="s">
        <v>52</v>
      </c>
      <c r="D1057">
        <v>6.0000000000000001E-3</v>
      </c>
    </row>
    <row r="1058" spans="1:4" x14ac:dyDescent="0.2">
      <c r="A1058" t="s">
        <v>697</v>
      </c>
      <c r="B1058" t="s">
        <v>685</v>
      </c>
      <c r="C1058" t="s">
        <v>1</v>
      </c>
      <c r="D1058">
        <v>4.0000000000000001E-3</v>
      </c>
    </row>
    <row r="1059" spans="1:4" x14ac:dyDescent="0.2">
      <c r="A1059" t="s">
        <v>697</v>
      </c>
      <c r="B1059" t="s">
        <v>685</v>
      </c>
      <c r="C1059" t="s">
        <v>2</v>
      </c>
      <c r="D1059">
        <v>-5.0000000000000001E-3</v>
      </c>
    </row>
    <row r="1060" spans="1:4" x14ac:dyDescent="0.2">
      <c r="A1060" t="s">
        <v>697</v>
      </c>
      <c r="B1060" t="s">
        <v>685</v>
      </c>
      <c r="C1060" t="s">
        <v>3</v>
      </c>
      <c r="D1060">
        <v>-7.0000000000000001E-3</v>
      </c>
    </row>
    <row r="1061" spans="1:4" x14ac:dyDescent="0.2">
      <c r="A1061" t="s">
        <v>697</v>
      </c>
      <c r="B1061" t="s">
        <v>685</v>
      </c>
      <c r="C1061" t="s">
        <v>4</v>
      </c>
      <c r="D1061">
        <v>-1.0999999999999999E-2</v>
      </c>
    </row>
    <row r="1062" spans="1:4" x14ac:dyDescent="0.2">
      <c r="A1062" t="s">
        <v>697</v>
      </c>
      <c r="B1062" t="s">
        <v>685</v>
      </c>
      <c r="C1062" t="s">
        <v>5</v>
      </c>
      <c r="D1062">
        <v>-1.2E-2</v>
      </c>
    </row>
    <row r="1063" spans="1:4" x14ac:dyDescent="0.2">
      <c r="A1063" t="s">
        <v>697</v>
      </c>
      <c r="B1063" t="s">
        <v>685</v>
      </c>
      <c r="C1063" t="s">
        <v>6</v>
      </c>
      <c r="D1063">
        <v>-1.4E-2</v>
      </c>
    </row>
    <row r="1064" spans="1:4" x14ac:dyDescent="0.2">
      <c r="A1064" t="s">
        <v>697</v>
      </c>
      <c r="B1064" t="s">
        <v>685</v>
      </c>
      <c r="C1064" t="s">
        <v>13</v>
      </c>
      <c r="D1064">
        <v>-0.01</v>
      </c>
    </row>
    <row r="1065" spans="1:4" x14ac:dyDescent="0.2">
      <c r="A1065" t="s">
        <v>697</v>
      </c>
      <c r="B1065" t="s">
        <v>685</v>
      </c>
      <c r="C1065" t="s">
        <v>14</v>
      </c>
      <c r="D1065">
        <v>-1.4999999999999999E-2</v>
      </c>
    </row>
    <row r="1066" spans="1:4" x14ac:dyDescent="0.2">
      <c r="A1066" t="s">
        <v>697</v>
      </c>
      <c r="B1066" t="s">
        <v>685</v>
      </c>
      <c r="C1066" t="s">
        <v>15</v>
      </c>
      <c r="D1066">
        <v>1.9E-2</v>
      </c>
    </row>
    <row r="1067" spans="1:4" x14ac:dyDescent="0.2">
      <c r="A1067" t="s">
        <v>697</v>
      </c>
      <c r="B1067" t="s">
        <v>685</v>
      </c>
      <c r="C1067" t="s">
        <v>16</v>
      </c>
      <c r="D1067">
        <v>-1.2999999999999999E-2</v>
      </c>
    </row>
    <row r="1068" spans="1:4" x14ac:dyDescent="0.2">
      <c r="A1068" t="s">
        <v>697</v>
      </c>
      <c r="B1068" t="s">
        <v>685</v>
      </c>
      <c r="C1068" t="s">
        <v>17</v>
      </c>
      <c r="D1068">
        <v>5.0000000000000001E-3</v>
      </c>
    </row>
    <row r="1069" spans="1:4" x14ac:dyDescent="0.2">
      <c r="A1069" t="s">
        <v>697</v>
      </c>
      <c r="B1069" t="s">
        <v>685</v>
      </c>
      <c r="C1069" t="s">
        <v>18</v>
      </c>
      <c r="D1069">
        <v>-1.2E-2</v>
      </c>
    </row>
    <row r="1070" spans="1:4" x14ac:dyDescent="0.2">
      <c r="A1070" t="s">
        <v>697</v>
      </c>
      <c r="B1070" t="s">
        <v>685</v>
      </c>
      <c r="C1070" t="s">
        <v>38</v>
      </c>
      <c r="D1070">
        <v>-8.0000000000000002E-3</v>
      </c>
    </row>
    <row r="1071" spans="1:4" x14ac:dyDescent="0.2">
      <c r="A1071" t="s">
        <v>697</v>
      </c>
      <c r="B1071" t="s">
        <v>685</v>
      </c>
      <c r="C1071" t="s">
        <v>39</v>
      </c>
      <c r="D1071">
        <v>-1.0999999999999999E-2</v>
      </c>
    </row>
    <row r="1072" spans="1:4" x14ac:dyDescent="0.2">
      <c r="A1072" t="s">
        <v>697</v>
      </c>
      <c r="B1072" t="s">
        <v>685</v>
      </c>
      <c r="C1072" t="s">
        <v>34</v>
      </c>
      <c r="D1072">
        <v>-1.4999999999999999E-2</v>
      </c>
    </row>
    <row r="1073" spans="1:4" x14ac:dyDescent="0.2">
      <c r="A1073" t="s">
        <v>697</v>
      </c>
      <c r="B1073" t="s">
        <v>685</v>
      </c>
      <c r="C1073" t="s">
        <v>40</v>
      </c>
      <c r="D1073">
        <v>-1.2999999999999999E-2</v>
      </c>
    </row>
    <row r="1074" spans="1:4" x14ac:dyDescent="0.2">
      <c r="A1074" t="s">
        <v>697</v>
      </c>
      <c r="B1074" t="s">
        <v>685</v>
      </c>
      <c r="C1074" t="s">
        <v>41</v>
      </c>
      <c r="D1074">
        <v>-1.4E-2</v>
      </c>
    </row>
    <row r="1075" spans="1:4" x14ac:dyDescent="0.2">
      <c r="A1075" t="s">
        <v>697</v>
      </c>
      <c r="B1075" t="s">
        <v>685</v>
      </c>
      <c r="C1075" t="s">
        <v>42</v>
      </c>
      <c r="D1075">
        <v>-4.0000000000000001E-3</v>
      </c>
    </row>
    <row r="1076" spans="1:4" x14ac:dyDescent="0.2">
      <c r="A1076" t="s">
        <v>697</v>
      </c>
      <c r="B1076" t="s">
        <v>685</v>
      </c>
      <c r="C1076" t="s">
        <v>56</v>
      </c>
      <c r="D1076">
        <v>-1.4E-2</v>
      </c>
    </row>
    <row r="1077" spans="1:4" x14ac:dyDescent="0.2">
      <c r="A1077" t="s">
        <v>697</v>
      </c>
      <c r="B1077" t="s">
        <v>685</v>
      </c>
      <c r="C1077" t="s">
        <v>57</v>
      </c>
      <c r="D1077">
        <v>-6.0000000000000001E-3</v>
      </c>
    </row>
    <row r="1078" spans="1:4" x14ac:dyDescent="0.2">
      <c r="A1078" t="s">
        <v>697</v>
      </c>
      <c r="B1078" t="s">
        <v>685</v>
      </c>
      <c r="C1078" t="s">
        <v>58</v>
      </c>
      <c r="D1078">
        <v>-8.0000000000000002E-3</v>
      </c>
    </row>
    <row r="1079" spans="1:4" x14ac:dyDescent="0.2">
      <c r="A1079" t="s">
        <v>697</v>
      </c>
      <c r="B1079" t="s">
        <v>685</v>
      </c>
      <c r="C1079" t="s">
        <v>59</v>
      </c>
      <c r="D1079">
        <v>-0.01</v>
      </c>
    </row>
    <row r="1080" spans="1:4" x14ac:dyDescent="0.2">
      <c r="A1080" t="s">
        <v>697</v>
      </c>
      <c r="B1080" t="s">
        <v>685</v>
      </c>
      <c r="C1080" t="s">
        <v>60</v>
      </c>
      <c r="D1080">
        <v>7.8E-2</v>
      </c>
    </row>
    <row r="1081" spans="1:4" x14ac:dyDescent="0.2">
      <c r="A1081" t="s">
        <v>697</v>
      </c>
      <c r="B1081" t="s">
        <v>685</v>
      </c>
      <c r="C1081" t="s">
        <v>61</v>
      </c>
      <c r="D1081">
        <v>-1.2E-2</v>
      </c>
    </row>
    <row r="1082" spans="1:4" x14ac:dyDescent="0.2">
      <c r="A1082" t="s">
        <v>697</v>
      </c>
      <c r="B1082" t="s">
        <v>685</v>
      </c>
      <c r="C1082" t="s">
        <v>64</v>
      </c>
      <c r="D1082">
        <v>-5.0000000000000001E-3</v>
      </c>
    </row>
    <row r="1083" spans="1:4" x14ac:dyDescent="0.2">
      <c r="A1083" t="s">
        <v>697</v>
      </c>
      <c r="B1083" t="s">
        <v>685</v>
      </c>
      <c r="C1083" t="s">
        <v>65</v>
      </c>
      <c r="D1083">
        <v>1.2999999999999999E-2</v>
      </c>
    </row>
    <row r="1084" spans="1:4" x14ac:dyDescent="0.2">
      <c r="A1084" t="s">
        <v>697</v>
      </c>
      <c r="B1084" t="s">
        <v>685</v>
      </c>
      <c r="C1084" t="s">
        <v>66</v>
      </c>
      <c r="D1084">
        <v>-8.9999999999999993E-3</v>
      </c>
    </row>
    <row r="1085" spans="1:4" x14ac:dyDescent="0.2">
      <c r="A1085" t="s">
        <v>697</v>
      </c>
      <c r="B1085" t="s">
        <v>685</v>
      </c>
      <c r="C1085" t="s">
        <v>67</v>
      </c>
      <c r="D1085">
        <v>-1.2999999999999999E-2</v>
      </c>
    </row>
    <row r="1086" spans="1:4" x14ac:dyDescent="0.2">
      <c r="A1086" t="s">
        <v>697</v>
      </c>
      <c r="B1086" t="s">
        <v>685</v>
      </c>
      <c r="C1086" t="s">
        <v>68</v>
      </c>
      <c r="D1086">
        <v>3.0000000000000001E-3</v>
      </c>
    </row>
    <row r="1087" spans="1:4" x14ac:dyDescent="0.2">
      <c r="A1087" t="s">
        <v>697</v>
      </c>
      <c r="B1087" t="s">
        <v>685</v>
      </c>
      <c r="C1087" t="s">
        <v>69</v>
      </c>
      <c r="D1087">
        <v>-5.0000000000000001E-3</v>
      </c>
    </row>
    <row r="1088" spans="1:4" x14ac:dyDescent="0.2">
      <c r="A1088" t="s">
        <v>697</v>
      </c>
      <c r="B1088" t="s">
        <v>685</v>
      </c>
      <c r="C1088" t="s">
        <v>681</v>
      </c>
      <c r="D1088">
        <v>6.0999999999999999E-2</v>
      </c>
    </row>
    <row r="1089" spans="1:4" x14ac:dyDescent="0.2">
      <c r="A1089" t="s">
        <v>697</v>
      </c>
      <c r="B1089" t="s">
        <v>685</v>
      </c>
      <c r="C1089" t="s">
        <v>682</v>
      </c>
      <c r="D1089">
        <v>-1.2999999999999999E-2</v>
      </c>
    </row>
    <row r="1090" spans="1:4" x14ac:dyDescent="0.2">
      <c r="A1090" t="s">
        <v>697</v>
      </c>
      <c r="B1090" t="s">
        <v>685</v>
      </c>
      <c r="C1090" t="s">
        <v>683</v>
      </c>
      <c r="D1090">
        <v>-1.4E-2</v>
      </c>
    </row>
    <row r="1091" spans="1:4" x14ac:dyDescent="0.2">
      <c r="A1091" t="s">
        <v>697</v>
      </c>
      <c r="B1091" t="s">
        <v>685</v>
      </c>
      <c r="C1091" t="s">
        <v>79</v>
      </c>
      <c r="D1091">
        <v>-5.0000000000000001E-3</v>
      </c>
    </row>
    <row r="1092" spans="1:4" x14ac:dyDescent="0.2">
      <c r="A1092" t="s">
        <v>697</v>
      </c>
      <c r="B1092" t="s">
        <v>685</v>
      </c>
      <c r="C1092" t="s">
        <v>80</v>
      </c>
      <c r="D1092">
        <v>-1.4E-2</v>
      </c>
    </row>
    <row r="1093" spans="1:4" x14ac:dyDescent="0.2">
      <c r="A1093" t="s">
        <v>697</v>
      </c>
      <c r="B1093" t="s">
        <v>685</v>
      </c>
      <c r="C1093" t="s">
        <v>81</v>
      </c>
      <c r="D1093">
        <v>-1.4999999999999999E-2</v>
      </c>
    </row>
    <row r="1094" spans="1:4" x14ac:dyDescent="0.2">
      <c r="A1094" t="s">
        <v>698</v>
      </c>
      <c r="B1094" t="s">
        <v>685</v>
      </c>
      <c r="C1094" t="s">
        <v>193</v>
      </c>
      <c r="D1094">
        <v>8.0000000000000002E-3</v>
      </c>
    </row>
    <row r="1095" spans="1:4" x14ac:dyDescent="0.2">
      <c r="A1095" t="s">
        <v>698</v>
      </c>
      <c r="B1095" t="s">
        <v>685</v>
      </c>
      <c r="C1095" t="s">
        <v>194</v>
      </c>
      <c r="D1095">
        <v>-1.4999999999999999E-2</v>
      </c>
    </row>
    <row r="1096" spans="1:4" x14ac:dyDescent="0.2">
      <c r="A1096" t="s">
        <v>698</v>
      </c>
      <c r="B1096" t="s">
        <v>685</v>
      </c>
      <c r="C1096" t="s">
        <v>195</v>
      </c>
      <c r="D1096">
        <v>-8.9999999999999993E-3</v>
      </c>
    </row>
    <row r="1097" spans="1:4" x14ac:dyDescent="0.2">
      <c r="A1097" t="s">
        <v>698</v>
      </c>
      <c r="B1097" t="s">
        <v>685</v>
      </c>
      <c r="C1097" t="s">
        <v>50</v>
      </c>
      <c r="D1097">
        <v>-3.0000000000000001E-3</v>
      </c>
    </row>
    <row r="1098" spans="1:4" x14ac:dyDescent="0.2">
      <c r="A1098" t="s">
        <v>698</v>
      </c>
      <c r="B1098" t="s">
        <v>685</v>
      </c>
      <c r="C1098" t="s">
        <v>51</v>
      </c>
      <c r="D1098">
        <v>4.0000000000000001E-3</v>
      </c>
    </row>
    <row r="1099" spans="1:4" x14ac:dyDescent="0.2">
      <c r="A1099" t="s">
        <v>698</v>
      </c>
      <c r="B1099" t="s">
        <v>685</v>
      </c>
      <c r="C1099" t="s">
        <v>52</v>
      </c>
      <c r="D1099">
        <v>6.0000000000000001E-3</v>
      </c>
    </row>
    <row r="1100" spans="1:4" x14ac:dyDescent="0.2">
      <c r="A1100" t="s">
        <v>698</v>
      </c>
      <c r="B1100" t="s">
        <v>685</v>
      </c>
      <c r="C1100" t="s">
        <v>1</v>
      </c>
      <c r="D1100">
        <v>0.01</v>
      </c>
    </row>
    <row r="1101" spans="1:4" x14ac:dyDescent="0.2">
      <c r="A1101" t="s">
        <v>698</v>
      </c>
      <c r="B1101" t="s">
        <v>685</v>
      </c>
      <c r="C1101" t="s">
        <v>2</v>
      </c>
      <c r="D1101">
        <v>2E-3</v>
      </c>
    </row>
    <row r="1102" spans="1:4" x14ac:dyDescent="0.2">
      <c r="A1102" t="s">
        <v>698</v>
      </c>
      <c r="B1102" t="s">
        <v>685</v>
      </c>
      <c r="C1102" t="s">
        <v>3</v>
      </c>
      <c r="D1102">
        <v>-6.0000000000000001E-3</v>
      </c>
    </row>
    <row r="1103" spans="1:4" x14ac:dyDescent="0.2">
      <c r="A1103" t="s">
        <v>698</v>
      </c>
      <c r="B1103" t="s">
        <v>685</v>
      </c>
      <c r="C1103" t="s">
        <v>4</v>
      </c>
      <c r="D1103">
        <v>-1.2E-2</v>
      </c>
    </row>
    <row r="1104" spans="1:4" x14ac:dyDescent="0.2">
      <c r="A1104" t="s">
        <v>698</v>
      </c>
      <c r="B1104" t="s">
        <v>685</v>
      </c>
      <c r="C1104" t="s">
        <v>5</v>
      </c>
      <c r="D1104">
        <v>-1.2999999999999999E-2</v>
      </c>
    </row>
    <row r="1105" spans="1:4" x14ac:dyDescent="0.2">
      <c r="A1105" t="s">
        <v>698</v>
      </c>
      <c r="B1105" t="s">
        <v>685</v>
      </c>
      <c r="C1105" t="s">
        <v>6</v>
      </c>
      <c r="D1105">
        <v>-1.2999999999999999E-2</v>
      </c>
    </row>
    <row r="1106" spans="1:4" x14ac:dyDescent="0.2">
      <c r="A1106" t="s">
        <v>698</v>
      </c>
      <c r="B1106" t="s">
        <v>685</v>
      </c>
      <c r="C1106" t="s">
        <v>13</v>
      </c>
      <c r="D1106">
        <v>-8.9999999999999993E-3</v>
      </c>
    </row>
    <row r="1107" spans="1:4" x14ac:dyDescent="0.2">
      <c r="A1107" t="s">
        <v>698</v>
      </c>
      <c r="B1107" t="s">
        <v>685</v>
      </c>
      <c r="C1107" t="s">
        <v>14</v>
      </c>
      <c r="D1107">
        <v>-1.6E-2</v>
      </c>
    </row>
    <row r="1108" spans="1:4" x14ac:dyDescent="0.2">
      <c r="A1108" t="s">
        <v>698</v>
      </c>
      <c r="B1108" t="s">
        <v>685</v>
      </c>
      <c r="C1108" t="s">
        <v>15</v>
      </c>
      <c r="D1108">
        <v>1.4999999999999999E-2</v>
      </c>
    </row>
    <row r="1109" spans="1:4" x14ac:dyDescent="0.2">
      <c r="A1109" t="s">
        <v>698</v>
      </c>
      <c r="B1109" t="s">
        <v>685</v>
      </c>
      <c r="C1109" t="s">
        <v>16</v>
      </c>
      <c r="D1109">
        <v>-1.4E-2</v>
      </c>
    </row>
    <row r="1110" spans="1:4" x14ac:dyDescent="0.2">
      <c r="A1110" t="s">
        <v>698</v>
      </c>
      <c r="B1110" t="s">
        <v>685</v>
      </c>
      <c r="C1110" t="s">
        <v>17</v>
      </c>
      <c r="D1110">
        <v>4.0000000000000001E-3</v>
      </c>
    </row>
    <row r="1111" spans="1:4" x14ac:dyDescent="0.2">
      <c r="A1111" t="s">
        <v>698</v>
      </c>
      <c r="B1111" t="s">
        <v>685</v>
      </c>
      <c r="C1111" t="s">
        <v>18</v>
      </c>
      <c r="D1111">
        <v>-1.2999999999999999E-2</v>
      </c>
    </row>
    <row r="1112" spans="1:4" x14ac:dyDescent="0.2">
      <c r="A1112" t="s">
        <v>698</v>
      </c>
      <c r="B1112" t="s">
        <v>685</v>
      </c>
      <c r="C1112" t="s">
        <v>38</v>
      </c>
      <c r="D1112">
        <v>-8.0000000000000002E-3</v>
      </c>
    </row>
    <row r="1113" spans="1:4" x14ac:dyDescent="0.2">
      <c r="A1113" t="s">
        <v>698</v>
      </c>
      <c r="B1113" t="s">
        <v>685</v>
      </c>
      <c r="C1113" t="s">
        <v>39</v>
      </c>
      <c r="D1113">
        <v>-1.2E-2</v>
      </c>
    </row>
    <row r="1114" spans="1:4" x14ac:dyDescent="0.2">
      <c r="A1114" t="s">
        <v>698</v>
      </c>
      <c r="B1114" t="s">
        <v>685</v>
      </c>
      <c r="C1114" t="s">
        <v>34</v>
      </c>
      <c r="D1114">
        <v>-1.4999999999999999E-2</v>
      </c>
    </row>
    <row r="1115" spans="1:4" x14ac:dyDescent="0.2">
      <c r="A1115" t="s">
        <v>698</v>
      </c>
      <c r="B1115" t="s">
        <v>685</v>
      </c>
      <c r="C1115" t="s">
        <v>40</v>
      </c>
      <c r="D1115">
        <v>-1.4E-2</v>
      </c>
    </row>
    <row r="1116" spans="1:4" x14ac:dyDescent="0.2">
      <c r="A1116" t="s">
        <v>698</v>
      </c>
      <c r="B1116" t="s">
        <v>685</v>
      </c>
      <c r="C1116" t="s">
        <v>41</v>
      </c>
      <c r="D1116">
        <v>-1.4999999999999999E-2</v>
      </c>
    </row>
    <row r="1117" spans="1:4" x14ac:dyDescent="0.2">
      <c r="A1117" t="s">
        <v>698</v>
      </c>
      <c r="B1117" t="s">
        <v>685</v>
      </c>
      <c r="C1117" t="s">
        <v>42</v>
      </c>
      <c r="D1117">
        <v>-5.0000000000000001E-3</v>
      </c>
    </row>
    <row r="1118" spans="1:4" x14ac:dyDescent="0.2">
      <c r="A1118" t="s">
        <v>698</v>
      </c>
      <c r="B1118" t="s">
        <v>685</v>
      </c>
      <c r="C1118" t="s">
        <v>56</v>
      </c>
      <c r="D1118">
        <v>-1.4E-2</v>
      </c>
    </row>
    <row r="1119" spans="1:4" x14ac:dyDescent="0.2">
      <c r="A1119" t="s">
        <v>698</v>
      </c>
      <c r="B1119" t="s">
        <v>685</v>
      </c>
      <c r="C1119" t="s">
        <v>57</v>
      </c>
      <c r="D1119">
        <v>-4.0000000000000001E-3</v>
      </c>
    </row>
    <row r="1120" spans="1:4" x14ac:dyDescent="0.2">
      <c r="A1120" t="s">
        <v>698</v>
      </c>
      <c r="B1120" t="s">
        <v>685</v>
      </c>
      <c r="C1120" t="s">
        <v>58</v>
      </c>
      <c r="D1120">
        <v>-8.0000000000000002E-3</v>
      </c>
    </row>
    <row r="1121" spans="1:4" x14ac:dyDescent="0.2">
      <c r="A1121" t="s">
        <v>698</v>
      </c>
      <c r="B1121" t="s">
        <v>685</v>
      </c>
      <c r="C1121" t="s">
        <v>59</v>
      </c>
      <c r="D1121">
        <v>-8.9999999999999993E-3</v>
      </c>
    </row>
    <row r="1122" spans="1:4" x14ac:dyDescent="0.2">
      <c r="A1122" t="s">
        <v>698</v>
      </c>
      <c r="B1122" t="s">
        <v>685</v>
      </c>
      <c r="C1122" t="s">
        <v>60</v>
      </c>
      <c r="D1122">
        <v>0.08</v>
      </c>
    </row>
    <row r="1123" spans="1:4" x14ac:dyDescent="0.2">
      <c r="A1123" t="s">
        <v>698</v>
      </c>
      <c r="B1123" t="s">
        <v>685</v>
      </c>
      <c r="C1123" t="s">
        <v>61</v>
      </c>
      <c r="D1123">
        <v>-1.2999999999999999E-2</v>
      </c>
    </row>
    <row r="1124" spans="1:4" x14ac:dyDescent="0.2">
      <c r="A1124" t="s">
        <v>698</v>
      </c>
      <c r="B1124" t="s">
        <v>685</v>
      </c>
      <c r="C1124" t="s">
        <v>64</v>
      </c>
      <c r="D1124">
        <v>-5.0000000000000001E-3</v>
      </c>
    </row>
    <row r="1125" spans="1:4" x14ac:dyDescent="0.2">
      <c r="A1125" t="s">
        <v>698</v>
      </c>
      <c r="B1125" t="s">
        <v>685</v>
      </c>
      <c r="C1125" t="s">
        <v>65</v>
      </c>
      <c r="D1125">
        <v>0.02</v>
      </c>
    </row>
    <row r="1126" spans="1:4" x14ac:dyDescent="0.2">
      <c r="A1126" t="s">
        <v>698</v>
      </c>
      <c r="B1126" t="s">
        <v>685</v>
      </c>
      <c r="C1126" t="s">
        <v>66</v>
      </c>
      <c r="D1126">
        <v>-1.0999999999999999E-2</v>
      </c>
    </row>
    <row r="1127" spans="1:4" x14ac:dyDescent="0.2">
      <c r="A1127" t="s">
        <v>698</v>
      </c>
      <c r="B1127" t="s">
        <v>685</v>
      </c>
      <c r="C1127" t="s">
        <v>67</v>
      </c>
      <c r="D1127">
        <v>-1.4E-2</v>
      </c>
    </row>
    <row r="1128" spans="1:4" x14ac:dyDescent="0.2">
      <c r="A1128" t="s">
        <v>698</v>
      </c>
      <c r="B1128" t="s">
        <v>685</v>
      </c>
      <c r="C1128" t="s">
        <v>68</v>
      </c>
      <c r="D1128">
        <v>3.0000000000000001E-3</v>
      </c>
    </row>
    <row r="1129" spans="1:4" x14ac:dyDescent="0.2">
      <c r="A1129" t="s">
        <v>698</v>
      </c>
      <c r="B1129" t="s">
        <v>685</v>
      </c>
      <c r="C1129" t="s">
        <v>69</v>
      </c>
      <c r="D1129">
        <v>-5.0000000000000001E-3</v>
      </c>
    </row>
    <row r="1130" spans="1:4" x14ac:dyDescent="0.2">
      <c r="A1130" t="s">
        <v>698</v>
      </c>
      <c r="B1130" t="s">
        <v>685</v>
      </c>
      <c r="C1130" t="s">
        <v>681</v>
      </c>
      <c r="D1130">
        <v>6.6000000000000003E-2</v>
      </c>
    </row>
    <row r="1131" spans="1:4" x14ac:dyDescent="0.2">
      <c r="A1131" t="s">
        <v>698</v>
      </c>
      <c r="B1131" t="s">
        <v>685</v>
      </c>
      <c r="C1131" t="s">
        <v>682</v>
      </c>
      <c r="D1131">
        <v>-1.4E-2</v>
      </c>
    </row>
    <row r="1132" spans="1:4" x14ac:dyDescent="0.2">
      <c r="A1132" t="s">
        <v>698</v>
      </c>
      <c r="B1132" t="s">
        <v>685</v>
      </c>
      <c r="C1132" t="s">
        <v>683</v>
      </c>
      <c r="D1132">
        <v>-1.4999999999999999E-2</v>
      </c>
    </row>
    <row r="1133" spans="1:4" x14ac:dyDescent="0.2">
      <c r="A1133" t="s">
        <v>698</v>
      </c>
      <c r="B1133" t="s">
        <v>685</v>
      </c>
      <c r="C1133" t="s">
        <v>79</v>
      </c>
      <c r="D1133">
        <v>-6.0000000000000001E-3</v>
      </c>
    </row>
    <row r="1134" spans="1:4" x14ac:dyDescent="0.2">
      <c r="A1134" t="s">
        <v>698</v>
      </c>
      <c r="B1134" t="s">
        <v>685</v>
      </c>
      <c r="C1134" t="s">
        <v>80</v>
      </c>
      <c r="D1134">
        <v>-1.4999999999999999E-2</v>
      </c>
    </row>
    <row r="1135" spans="1:4" x14ac:dyDescent="0.2">
      <c r="A1135" t="s">
        <v>698</v>
      </c>
      <c r="B1135" t="s">
        <v>685</v>
      </c>
      <c r="C1135" t="s">
        <v>81</v>
      </c>
      <c r="D1135">
        <v>-1.4999999999999999E-2</v>
      </c>
    </row>
    <row r="1136" spans="1:4" x14ac:dyDescent="0.2">
      <c r="A1136" t="s">
        <v>699</v>
      </c>
      <c r="B1136" t="s">
        <v>685</v>
      </c>
      <c r="C1136" t="s">
        <v>193</v>
      </c>
      <c r="D1136">
        <v>1E-3</v>
      </c>
    </row>
    <row r="1137" spans="1:4" x14ac:dyDescent="0.2">
      <c r="A1137" t="s">
        <v>699</v>
      </c>
      <c r="B1137" t="s">
        <v>685</v>
      </c>
      <c r="C1137" t="s">
        <v>194</v>
      </c>
      <c r="D1137">
        <v>-1.7999999999999999E-2</v>
      </c>
    </row>
    <row r="1138" spans="1:4" x14ac:dyDescent="0.2">
      <c r="A1138" t="s">
        <v>699</v>
      </c>
      <c r="B1138" t="s">
        <v>685</v>
      </c>
      <c r="C1138" t="s">
        <v>195</v>
      </c>
      <c r="D1138">
        <v>-1.2E-2</v>
      </c>
    </row>
    <row r="1139" spans="1:4" x14ac:dyDescent="0.2">
      <c r="A1139" t="s">
        <v>699</v>
      </c>
      <c r="B1139" t="s">
        <v>685</v>
      </c>
      <c r="C1139" t="s">
        <v>50</v>
      </c>
      <c r="D1139">
        <v>-8.0000000000000002E-3</v>
      </c>
    </row>
    <row r="1140" spans="1:4" x14ac:dyDescent="0.2">
      <c r="A1140" t="s">
        <v>699</v>
      </c>
      <c r="B1140" t="s">
        <v>685</v>
      </c>
      <c r="C1140" t="s">
        <v>51</v>
      </c>
      <c r="D1140">
        <v>-0.01</v>
      </c>
    </row>
    <row r="1141" spans="1:4" x14ac:dyDescent="0.2">
      <c r="A1141" t="s">
        <v>699</v>
      </c>
      <c r="B1141" t="s">
        <v>685</v>
      </c>
      <c r="C1141" t="s">
        <v>52</v>
      </c>
      <c r="D1141">
        <v>5.0000000000000001E-3</v>
      </c>
    </row>
    <row r="1142" spans="1:4" x14ac:dyDescent="0.2">
      <c r="A1142" t="s">
        <v>699</v>
      </c>
      <c r="B1142" t="s">
        <v>685</v>
      </c>
      <c r="C1142" t="s">
        <v>1</v>
      </c>
      <c r="D1142">
        <v>1.2999999999999999E-2</v>
      </c>
    </row>
    <row r="1143" spans="1:4" x14ac:dyDescent="0.2">
      <c r="A1143" t="s">
        <v>699</v>
      </c>
      <c r="B1143" t="s">
        <v>685</v>
      </c>
      <c r="C1143" t="s">
        <v>2</v>
      </c>
      <c r="D1143">
        <v>-7.0000000000000001E-3</v>
      </c>
    </row>
    <row r="1144" spans="1:4" x14ac:dyDescent="0.2">
      <c r="A1144" t="s">
        <v>699</v>
      </c>
      <c r="B1144" t="s">
        <v>685</v>
      </c>
      <c r="C1144" t="s">
        <v>3</v>
      </c>
      <c r="D1144">
        <v>-6.0000000000000001E-3</v>
      </c>
    </row>
    <row r="1145" spans="1:4" x14ac:dyDescent="0.2">
      <c r="A1145" t="s">
        <v>699</v>
      </c>
      <c r="B1145" t="s">
        <v>685</v>
      </c>
      <c r="C1145" t="s">
        <v>4</v>
      </c>
      <c r="D1145">
        <v>-1.4999999999999999E-2</v>
      </c>
    </row>
    <row r="1146" spans="1:4" x14ac:dyDescent="0.2">
      <c r="A1146" t="s">
        <v>699</v>
      </c>
      <c r="B1146" t="s">
        <v>685</v>
      </c>
      <c r="C1146" t="s">
        <v>5</v>
      </c>
      <c r="D1146">
        <v>-1.4999999999999999E-2</v>
      </c>
    </row>
    <row r="1147" spans="1:4" x14ac:dyDescent="0.2">
      <c r="A1147" t="s">
        <v>699</v>
      </c>
      <c r="B1147" t="s">
        <v>685</v>
      </c>
      <c r="C1147" t="s">
        <v>6</v>
      </c>
      <c r="D1147">
        <v>-1.6E-2</v>
      </c>
    </row>
    <row r="1148" spans="1:4" x14ac:dyDescent="0.2">
      <c r="A1148" t="s">
        <v>699</v>
      </c>
      <c r="B1148" t="s">
        <v>685</v>
      </c>
      <c r="C1148" t="s">
        <v>13</v>
      </c>
      <c r="D1148">
        <v>-0.01</v>
      </c>
    </row>
    <row r="1149" spans="1:4" x14ac:dyDescent="0.2">
      <c r="A1149" t="s">
        <v>699</v>
      </c>
      <c r="B1149" t="s">
        <v>685</v>
      </c>
      <c r="C1149" t="s">
        <v>14</v>
      </c>
      <c r="D1149">
        <v>-1.9E-2</v>
      </c>
    </row>
    <row r="1150" spans="1:4" x14ac:dyDescent="0.2">
      <c r="A1150" t="s">
        <v>699</v>
      </c>
      <c r="B1150" t="s">
        <v>685</v>
      </c>
      <c r="C1150" t="s">
        <v>15</v>
      </c>
      <c r="D1150">
        <v>1.2E-2</v>
      </c>
    </row>
    <row r="1151" spans="1:4" x14ac:dyDescent="0.2">
      <c r="A1151" t="s">
        <v>699</v>
      </c>
      <c r="B1151" t="s">
        <v>685</v>
      </c>
      <c r="C1151" t="s">
        <v>16</v>
      </c>
      <c r="D1151">
        <v>-1.7000000000000001E-2</v>
      </c>
    </row>
    <row r="1152" spans="1:4" x14ac:dyDescent="0.2">
      <c r="A1152" t="s">
        <v>699</v>
      </c>
      <c r="B1152" t="s">
        <v>685</v>
      </c>
      <c r="C1152" t="s">
        <v>17</v>
      </c>
      <c r="D1152">
        <v>4.0000000000000001E-3</v>
      </c>
    </row>
    <row r="1153" spans="1:4" x14ac:dyDescent="0.2">
      <c r="A1153" t="s">
        <v>699</v>
      </c>
      <c r="B1153" t="s">
        <v>685</v>
      </c>
      <c r="C1153" t="s">
        <v>18</v>
      </c>
      <c r="D1153">
        <v>-0.02</v>
      </c>
    </row>
    <row r="1154" spans="1:4" x14ac:dyDescent="0.2">
      <c r="A1154" t="s">
        <v>699</v>
      </c>
      <c r="B1154" t="s">
        <v>685</v>
      </c>
      <c r="C1154" t="s">
        <v>38</v>
      </c>
      <c r="D1154">
        <v>-0.01</v>
      </c>
    </row>
    <row r="1155" spans="1:4" x14ac:dyDescent="0.2">
      <c r="A1155" t="s">
        <v>699</v>
      </c>
      <c r="B1155" t="s">
        <v>685</v>
      </c>
      <c r="C1155" t="s">
        <v>39</v>
      </c>
      <c r="D1155">
        <v>-1.4E-2</v>
      </c>
    </row>
    <row r="1156" spans="1:4" x14ac:dyDescent="0.2">
      <c r="A1156" t="s">
        <v>699</v>
      </c>
      <c r="B1156" t="s">
        <v>685</v>
      </c>
      <c r="C1156" t="s">
        <v>34</v>
      </c>
      <c r="D1156">
        <v>-1.9E-2</v>
      </c>
    </row>
    <row r="1157" spans="1:4" x14ac:dyDescent="0.2">
      <c r="A1157" t="s">
        <v>699</v>
      </c>
      <c r="B1157" t="s">
        <v>685</v>
      </c>
      <c r="C1157" t="s">
        <v>40</v>
      </c>
      <c r="D1157">
        <v>-1.7000000000000001E-2</v>
      </c>
    </row>
    <row r="1158" spans="1:4" x14ac:dyDescent="0.2">
      <c r="A1158" t="s">
        <v>699</v>
      </c>
      <c r="B1158" t="s">
        <v>685</v>
      </c>
      <c r="C1158" t="s">
        <v>41</v>
      </c>
      <c r="D1158">
        <v>-1.7999999999999999E-2</v>
      </c>
    </row>
    <row r="1159" spans="1:4" x14ac:dyDescent="0.2">
      <c r="A1159" t="s">
        <v>699</v>
      </c>
      <c r="B1159" t="s">
        <v>685</v>
      </c>
      <c r="C1159" t="s">
        <v>42</v>
      </c>
      <c r="D1159">
        <v>-8.0000000000000002E-3</v>
      </c>
    </row>
    <row r="1160" spans="1:4" x14ac:dyDescent="0.2">
      <c r="A1160" t="s">
        <v>699</v>
      </c>
      <c r="B1160" t="s">
        <v>685</v>
      </c>
      <c r="C1160" t="s">
        <v>56</v>
      </c>
      <c r="D1160">
        <v>-1.7000000000000001E-2</v>
      </c>
    </row>
    <row r="1161" spans="1:4" x14ac:dyDescent="0.2">
      <c r="A1161" t="s">
        <v>699</v>
      </c>
      <c r="B1161" t="s">
        <v>685</v>
      </c>
      <c r="C1161" t="s">
        <v>57</v>
      </c>
      <c r="D1161">
        <v>-4.0000000000000001E-3</v>
      </c>
    </row>
    <row r="1162" spans="1:4" x14ac:dyDescent="0.2">
      <c r="A1162" t="s">
        <v>699</v>
      </c>
      <c r="B1162" t="s">
        <v>685</v>
      </c>
      <c r="C1162" t="s">
        <v>58</v>
      </c>
      <c r="D1162">
        <v>-8.9999999999999993E-3</v>
      </c>
    </row>
    <row r="1163" spans="1:4" x14ac:dyDescent="0.2">
      <c r="A1163" t="s">
        <v>699</v>
      </c>
      <c r="B1163" t="s">
        <v>685</v>
      </c>
      <c r="C1163" t="s">
        <v>59</v>
      </c>
      <c r="D1163">
        <v>-1.2999999999999999E-2</v>
      </c>
    </row>
    <row r="1164" spans="1:4" x14ac:dyDescent="0.2">
      <c r="A1164" t="s">
        <v>699</v>
      </c>
      <c r="B1164" t="s">
        <v>685</v>
      </c>
      <c r="C1164" t="s">
        <v>60</v>
      </c>
      <c r="D1164">
        <v>5.8000000000000003E-2</v>
      </c>
    </row>
    <row r="1165" spans="1:4" x14ac:dyDescent="0.2">
      <c r="A1165" t="s">
        <v>699</v>
      </c>
      <c r="B1165" t="s">
        <v>685</v>
      </c>
      <c r="C1165" t="s">
        <v>61</v>
      </c>
      <c r="D1165">
        <v>-1.4999999999999999E-2</v>
      </c>
    </row>
    <row r="1166" spans="1:4" x14ac:dyDescent="0.2">
      <c r="A1166" t="s">
        <v>699</v>
      </c>
      <c r="B1166" t="s">
        <v>685</v>
      </c>
      <c r="C1166" t="s">
        <v>64</v>
      </c>
      <c r="D1166">
        <v>-7.0000000000000001E-3</v>
      </c>
    </row>
    <row r="1167" spans="1:4" x14ac:dyDescent="0.2">
      <c r="A1167" t="s">
        <v>699</v>
      </c>
      <c r="B1167" t="s">
        <v>685</v>
      </c>
      <c r="C1167" t="s">
        <v>65</v>
      </c>
      <c r="D1167">
        <v>0.01</v>
      </c>
    </row>
    <row r="1168" spans="1:4" x14ac:dyDescent="0.2">
      <c r="A1168" t="s">
        <v>699</v>
      </c>
      <c r="B1168" t="s">
        <v>685</v>
      </c>
      <c r="C1168" t="s">
        <v>66</v>
      </c>
      <c r="D1168">
        <v>-1.4E-2</v>
      </c>
    </row>
    <row r="1169" spans="1:4" x14ac:dyDescent="0.2">
      <c r="A1169" t="s">
        <v>699</v>
      </c>
      <c r="B1169" t="s">
        <v>685</v>
      </c>
      <c r="C1169" t="s">
        <v>67</v>
      </c>
      <c r="D1169">
        <v>-1.7000000000000001E-2</v>
      </c>
    </row>
    <row r="1170" spans="1:4" x14ac:dyDescent="0.2">
      <c r="A1170" t="s">
        <v>699</v>
      </c>
      <c r="B1170" t="s">
        <v>685</v>
      </c>
      <c r="C1170" t="s">
        <v>68</v>
      </c>
      <c r="D1170">
        <v>1E-3</v>
      </c>
    </row>
    <row r="1171" spans="1:4" x14ac:dyDescent="0.2">
      <c r="A1171" t="s">
        <v>699</v>
      </c>
      <c r="B1171" t="s">
        <v>685</v>
      </c>
      <c r="C1171" t="s">
        <v>69</v>
      </c>
      <c r="D1171">
        <v>-7.0000000000000001E-3</v>
      </c>
    </row>
    <row r="1172" spans="1:4" x14ac:dyDescent="0.2">
      <c r="A1172" t="s">
        <v>699</v>
      </c>
      <c r="B1172" t="s">
        <v>685</v>
      </c>
      <c r="C1172" t="s">
        <v>681</v>
      </c>
      <c r="D1172">
        <v>8.1000000000000003E-2</v>
      </c>
    </row>
    <row r="1173" spans="1:4" x14ac:dyDescent="0.2">
      <c r="A1173" t="s">
        <v>699</v>
      </c>
      <c r="B1173" t="s">
        <v>685</v>
      </c>
      <c r="C1173" t="s">
        <v>682</v>
      </c>
      <c r="D1173">
        <v>-1.7000000000000001E-2</v>
      </c>
    </row>
    <row r="1174" spans="1:4" x14ac:dyDescent="0.2">
      <c r="A1174" t="s">
        <v>699</v>
      </c>
      <c r="B1174" t="s">
        <v>685</v>
      </c>
      <c r="C1174" t="s">
        <v>683</v>
      </c>
      <c r="D1174">
        <v>-1.7999999999999999E-2</v>
      </c>
    </row>
    <row r="1175" spans="1:4" x14ac:dyDescent="0.2">
      <c r="A1175" t="s">
        <v>699</v>
      </c>
      <c r="B1175" t="s">
        <v>685</v>
      </c>
      <c r="C1175" t="s">
        <v>79</v>
      </c>
      <c r="D1175">
        <v>-8.9999999999999993E-3</v>
      </c>
    </row>
    <row r="1176" spans="1:4" x14ac:dyDescent="0.2">
      <c r="A1176" t="s">
        <v>699</v>
      </c>
      <c r="B1176" t="s">
        <v>685</v>
      </c>
      <c r="C1176" t="s">
        <v>80</v>
      </c>
      <c r="D1176">
        <v>-1.7999999999999999E-2</v>
      </c>
    </row>
    <row r="1177" spans="1:4" x14ac:dyDescent="0.2">
      <c r="A1177" t="s">
        <v>699</v>
      </c>
      <c r="B1177" t="s">
        <v>685</v>
      </c>
      <c r="C1177" t="s">
        <v>81</v>
      </c>
      <c r="D1177">
        <v>-1.9E-2</v>
      </c>
    </row>
    <row r="1178" spans="1:4" x14ac:dyDescent="0.2">
      <c r="A1178" t="s">
        <v>700</v>
      </c>
      <c r="B1178" t="s">
        <v>685</v>
      </c>
      <c r="C1178" t="s">
        <v>193</v>
      </c>
      <c r="D1178">
        <v>-6.0000000000000001E-3</v>
      </c>
    </row>
    <row r="1179" spans="1:4" x14ac:dyDescent="0.2">
      <c r="A1179" t="s">
        <v>700</v>
      </c>
      <c r="B1179" t="s">
        <v>685</v>
      </c>
      <c r="C1179" t="s">
        <v>194</v>
      </c>
      <c r="D1179">
        <v>-0.02</v>
      </c>
    </row>
    <row r="1180" spans="1:4" x14ac:dyDescent="0.2">
      <c r="A1180" t="s">
        <v>700</v>
      </c>
      <c r="B1180" t="s">
        <v>685</v>
      </c>
      <c r="C1180" t="s">
        <v>195</v>
      </c>
      <c r="D1180">
        <v>-1.2999999999999999E-2</v>
      </c>
    </row>
    <row r="1181" spans="1:4" x14ac:dyDescent="0.2">
      <c r="A1181" t="s">
        <v>700</v>
      </c>
      <c r="B1181" t="s">
        <v>685</v>
      </c>
      <c r="C1181" t="s">
        <v>50</v>
      </c>
      <c r="D1181">
        <v>-1.2E-2</v>
      </c>
    </row>
    <row r="1182" spans="1:4" x14ac:dyDescent="0.2">
      <c r="A1182" t="s">
        <v>700</v>
      </c>
      <c r="B1182" t="s">
        <v>685</v>
      </c>
      <c r="C1182" t="s">
        <v>51</v>
      </c>
      <c r="D1182">
        <v>-0.01</v>
      </c>
    </row>
    <row r="1183" spans="1:4" x14ac:dyDescent="0.2">
      <c r="A1183" t="s">
        <v>700</v>
      </c>
      <c r="B1183" t="s">
        <v>685</v>
      </c>
      <c r="C1183" t="s">
        <v>52</v>
      </c>
      <c r="D1183">
        <v>2E-3</v>
      </c>
    </row>
    <row r="1184" spans="1:4" x14ac:dyDescent="0.2">
      <c r="A1184" t="s">
        <v>700</v>
      </c>
      <c r="B1184" t="s">
        <v>685</v>
      </c>
      <c r="C1184" t="s">
        <v>1</v>
      </c>
      <c r="D1184">
        <v>1.4999999999999999E-2</v>
      </c>
    </row>
    <row r="1185" spans="1:4" x14ac:dyDescent="0.2">
      <c r="A1185" t="s">
        <v>700</v>
      </c>
      <c r="B1185" t="s">
        <v>685</v>
      </c>
      <c r="C1185" t="s">
        <v>2</v>
      </c>
      <c r="D1185">
        <v>-6.0000000000000001E-3</v>
      </c>
    </row>
    <row r="1186" spans="1:4" x14ac:dyDescent="0.2">
      <c r="A1186" t="s">
        <v>700</v>
      </c>
      <c r="B1186" t="s">
        <v>685</v>
      </c>
      <c r="C1186" t="s">
        <v>3</v>
      </c>
      <c r="D1186">
        <v>-5.0000000000000001E-3</v>
      </c>
    </row>
    <row r="1187" spans="1:4" x14ac:dyDescent="0.2">
      <c r="A1187" t="s">
        <v>700</v>
      </c>
      <c r="B1187" t="s">
        <v>685</v>
      </c>
      <c r="C1187" t="s">
        <v>4</v>
      </c>
      <c r="D1187">
        <v>-1.6E-2</v>
      </c>
    </row>
    <row r="1188" spans="1:4" x14ac:dyDescent="0.2">
      <c r="A1188" t="s">
        <v>700</v>
      </c>
      <c r="B1188" t="s">
        <v>685</v>
      </c>
      <c r="C1188" t="s">
        <v>5</v>
      </c>
      <c r="D1188">
        <v>-1.6E-2</v>
      </c>
    </row>
    <row r="1189" spans="1:4" x14ac:dyDescent="0.2">
      <c r="A1189" t="s">
        <v>700</v>
      </c>
      <c r="B1189" t="s">
        <v>685</v>
      </c>
      <c r="C1189" t="s">
        <v>6</v>
      </c>
      <c r="D1189">
        <v>-1.7999999999999999E-2</v>
      </c>
    </row>
    <row r="1190" spans="1:4" x14ac:dyDescent="0.2">
      <c r="A1190" t="s">
        <v>700</v>
      </c>
      <c r="B1190" t="s">
        <v>685</v>
      </c>
      <c r="C1190" t="s">
        <v>13</v>
      </c>
      <c r="D1190">
        <v>-1.2E-2</v>
      </c>
    </row>
    <row r="1191" spans="1:4" x14ac:dyDescent="0.2">
      <c r="A1191" t="s">
        <v>700</v>
      </c>
      <c r="B1191" t="s">
        <v>685</v>
      </c>
      <c r="C1191" t="s">
        <v>14</v>
      </c>
      <c r="D1191">
        <v>-2.1000000000000001E-2</v>
      </c>
    </row>
    <row r="1192" spans="1:4" x14ac:dyDescent="0.2">
      <c r="A1192" t="s">
        <v>700</v>
      </c>
      <c r="B1192" t="s">
        <v>685</v>
      </c>
      <c r="C1192" t="s">
        <v>15</v>
      </c>
      <c r="D1192">
        <v>1.6E-2</v>
      </c>
    </row>
    <row r="1193" spans="1:4" x14ac:dyDescent="0.2">
      <c r="A1193" t="s">
        <v>700</v>
      </c>
      <c r="B1193" t="s">
        <v>685</v>
      </c>
      <c r="C1193" t="s">
        <v>16</v>
      </c>
      <c r="D1193">
        <v>-1.9E-2</v>
      </c>
    </row>
    <row r="1194" spans="1:4" x14ac:dyDescent="0.2">
      <c r="A1194" t="s">
        <v>700</v>
      </c>
      <c r="B1194" t="s">
        <v>685</v>
      </c>
      <c r="C1194" t="s">
        <v>17</v>
      </c>
      <c r="D1194">
        <v>6.0000000000000001E-3</v>
      </c>
    </row>
    <row r="1195" spans="1:4" x14ac:dyDescent="0.2">
      <c r="A1195" t="s">
        <v>700</v>
      </c>
      <c r="B1195" t="s">
        <v>685</v>
      </c>
      <c r="C1195" t="s">
        <v>18</v>
      </c>
      <c r="D1195">
        <v>-1.4E-2</v>
      </c>
    </row>
    <row r="1196" spans="1:4" x14ac:dyDescent="0.2">
      <c r="A1196" t="s">
        <v>700</v>
      </c>
      <c r="B1196" t="s">
        <v>685</v>
      </c>
      <c r="C1196" t="s">
        <v>38</v>
      </c>
      <c r="D1196">
        <v>-1.0999999999999999E-2</v>
      </c>
    </row>
    <row r="1197" spans="1:4" x14ac:dyDescent="0.2">
      <c r="A1197" t="s">
        <v>700</v>
      </c>
      <c r="B1197" t="s">
        <v>685</v>
      </c>
      <c r="C1197" t="s">
        <v>39</v>
      </c>
      <c r="D1197">
        <v>-1.4E-2</v>
      </c>
    </row>
    <row r="1198" spans="1:4" x14ac:dyDescent="0.2">
      <c r="A1198" t="s">
        <v>700</v>
      </c>
      <c r="B1198" t="s">
        <v>685</v>
      </c>
      <c r="C1198" t="s">
        <v>34</v>
      </c>
      <c r="D1198">
        <v>-0.02</v>
      </c>
    </row>
    <row r="1199" spans="1:4" x14ac:dyDescent="0.2">
      <c r="A1199" t="s">
        <v>700</v>
      </c>
      <c r="B1199" t="s">
        <v>685</v>
      </c>
      <c r="C1199" t="s">
        <v>40</v>
      </c>
      <c r="D1199">
        <v>-1.9E-2</v>
      </c>
    </row>
    <row r="1200" spans="1:4" x14ac:dyDescent="0.2">
      <c r="A1200" t="s">
        <v>700</v>
      </c>
      <c r="B1200" t="s">
        <v>685</v>
      </c>
      <c r="C1200" t="s">
        <v>41</v>
      </c>
      <c r="D1200">
        <v>-0.02</v>
      </c>
    </row>
    <row r="1201" spans="1:4" x14ac:dyDescent="0.2">
      <c r="A1201" t="s">
        <v>700</v>
      </c>
      <c r="B1201" t="s">
        <v>685</v>
      </c>
      <c r="C1201" t="s">
        <v>42</v>
      </c>
      <c r="D1201">
        <v>-0.01</v>
      </c>
    </row>
    <row r="1202" spans="1:4" x14ac:dyDescent="0.2">
      <c r="A1202" t="s">
        <v>700</v>
      </c>
      <c r="B1202" t="s">
        <v>685</v>
      </c>
      <c r="C1202" t="s">
        <v>56</v>
      </c>
      <c r="D1202">
        <v>-1.9E-2</v>
      </c>
    </row>
    <row r="1203" spans="1:4" x14ac:dyDescent="0.2">
      <c r="A1203" t="s">
        <v>700</v>
      </c>
      <c r="B1203" t="s">
        <v>685</v>
      </c>
      <c r="C1203" t="s">
        <v>57</v>
      </c>
      <c r="D1203">
        <v>-3.0000000000000001E-3</v>
      </c>
    </row>
    <row r="1204" spans="1:4" x14ac:dyDescent="0.2">
      <c r="A1204" t="s">
        <v>700</v>
      </c>
      <c r="B1204" t="s">
        <v>685</v>
      </c>
      <c r="C1204" t="s">
        <v>58</v>
      </c>
      <c r="D1204">
        <v>-0.01</v>
      </c>
    </row>
    <row r="1205" spans="1:4" x14ac:dyDescent="0.2">
      <c r="A1205" t="s">
        <v>700</v>
      </c>
      <c r="B1205" t="s">
        <v>685</v>
      </c>
      <c r="C1205" t="s">
        <v>59</v>
      </c>
      <c r="D1205">
        <v>-1.7000000000000001E-2</v>
      </c>
    </row>
    <row r="1206" spans="1:4" x14ac:dyDescent="0.2">
      <c r="A1206" t="s">
        <v>700</v>
      </c>
      <c r="B1206" t="s">
        <v>685</v>
      </c>
      <c r="C1206" t="s">
        <v>60</v>
      </c>
      <c r="D1206">
        <v>6.3E-2</v>
      </c>
    </row>
    <row r="1207" spans="1:4" x14ac:dyDescent="0.2">
      <c r="A1207" t="s">
        <v>700</v>
      </c>
      <c r="B1207" t="s">
        <v>685</v>
      </c>
      <c r="C1207" t="s">
        <v>61</v>
      </c>
      <c r="D1207">
        <v>-1.7000000000000001E-2</v>
      </c>
    </row>
    <row r="1208" spans="1:4" x14ac:dyDescent="0.2">
      <c r="A1208" t="s">
        <v>700</v>
      </c>
      <c r="B1208" t="s">
        <v>685</v>
      </c>
      <c r="C1208" t="s">
        <v>64</v>
      </c>
      <c r="D1208">
        <v>-8.0000000000000002E-3</v>
      </c>
    </row>
    <row r="1209" spans="1:4" x14ac:dyDescent="0.2">
      <c r="A1209" t="s">
        <v>700</v>
      </c>
      <c r="B1209" t="s">
        <v>685</v>
      </c>
      <c r="C1209" t="s">
        <v>65</v>
      </c>
      <c r="D1209">
        <v>1.7000000000000001E-2</v>
      </c>
    </row>
    <row r="1210" spans="1:4" x14ac:dyDescent="0.2">
      <c r="A1210" t="s">
        <v>700</v>
      </c>
      <c r="B1210" t="s">
        <v>685</v>
      </c>
      <c r="C1210" t="s">
        <v>66</v>
      </c>
      <c r="D1210">
        <v>-1.4999999999999999E-2</v>
      </c>
    </row>
    <row r="1211" spans="1:4" x14ac:dyDescent="0.2">
      <c r="A1211" t="s">
        <v>700</v>
      </c>
      <c r="B1211" t="s">
        <v>685</v>
      </c>
      <c r="C1211" t="s">
        <v>67</v>
      </c>
      <c r="D1211">
        <v>-1.9E-2</v>
      </c>
    </row>
    <row r="1212" spans="1:4" x14ac:dyDescent="0.2">
      <c r="A1212" t="s">
        <v>700</v>
      </c>
      <c r="B1212" t="s">
        <v>685</v>
      </c>
      <c r="C1212" t="s">
        <v>68</v>
      </c>
      <c r="D1212">
        <v>1E-3</v>
      </c>
    </row>
    <row r="1213" spans="1:4" x14ac:dyDescent="0.2">
      <c r="A1213" t="s">
        <v>700</v>
      </c>
      <c r="B1213" t="s">
        <v>685</v>
      </c>
      <c r="C1213" t="s">
        <v>69</v>
      </c>
      <c r="D1213">
        <v>-7.0000000000000001E-3</v>
      </c>
    </row>
    <row r="1214" spans="1:4" x14ac:dyDescent="0.2">
      <c r="A1214" t="s">
        <v>700</v>
      </c>
      <c r="B1214" t="s">
        <v>685</v>
      </c>
      <c r="C1214" t="s">
        <v>681</v>
      </c>
      <c r="D1214">
        <v>0.09</v>
      </c>
    </row>
    <row r="1215" spans="1:4" x14ac:dyDescent="0.2">
      <c r="A1215" t="s">
        <v>700</v>
      </c>
      <c r="B1215" t="s">
        <v>685</v>
      </c>
      <c r="C1215" t="s">
        <v>682</v>
      </c>
      <c r="D1215">
        <v>-1.9E-2</v>
      </c>
    </row>
    <row r="1216" spans="1:4" x14ac:dyDescent="0.2">
      <c r="A1216" t="s">
        <v>700</v>
      </c>
      <c r="B1216" t="s">
        <v>685</v>
      </c>
      <c r="C1216" t="s">
        <v>683</v>
      </c>
      <c r="D1216">
        <v>-0.02</v>
      </c>
    </row>
    <row r="1217" spans="1:4" x14ac:dyDescent="0.2">
      <c r="A1217" t="s">
        <v>700</v>
      </c>
      <c r="B1217" t="s">
        <v>685</v>
      </c>
      <c r="C1217" t="s">
        <v>79</v>
      </c>
      <c r="D1217">
        <v>-0.01</v>
      </c>
    </row>
    <row r="1218" spans="1:4" x14ac:dyDescent="0.2">
      <c r="A1218" t="s">
        <v>700</v>
      </c>
      <c r="B1218" t="s">
        <v>685</v>
      </c>
      <c r="C1218" t="s">
        <v>80</v>
      </c>
      <c r="D1218">
        <v>-0.02</v>
      </c>
    </row>
    <row r="1219" spans="1:4" x14ac:dyDescent="0.2">
      <c r="A1219" t="s">
        <v>700</v>
      </c>
      <c r="B1219" t="s">
        <v>685</v>
      </c>
      <c r="C1219" t="s">
        <v>81</v>
      </c>
      <c r="D1219">
        <v>-0.02</v>
      </c>
    </row>
    <row r="1220" spans="1:4" x14ac:dyDescent="0.2">
      <c r="A1220" t="s">
        <v>701</v>
      </c>
      <c r="B1220" t="s">
        <v>685</v>
      </c>
      <c r="C1220" t="s">
        <v>193</v>
      </c>
      <c r="D1220">
        <v>-3.0000000000000001E-3</v>
      </c>
    </row>
    <row r="1221" spans="1:4" x14ac:dyDescent="0.2">
      <c r="A1221" t="s">
        <v>701</v>
      </c>
      <c r="B1221" t="s">
        <v>685</v>
      </c>
      <c r="C1221" t="s">
        <v>194</v>
      </c>
      <c r="D1221">
        <v>-1.4999999999999999E-2</v>
      </c>
    </row>
    <row r="1222" spans="1:4" x14ac:dyDescent="0.2">
      <c r="A1222" t="s">
        <v>701</v>
      </c>
      <c r="B1222" t="s">
        <v>685</v>
      </c>
      <c r="C1222" t="s">
        <v>195</v>
      </c>
      <c r="D1222">
        <v>-8.0000000000000002E-3</v>
      </c>
    </row>
    <row r="1223" spans="1:4" x14ac:dyDescent="0.2">
      <c r="A1223" t="s">
        <v>701</v>
      </c>
      <c r="B1223" t="s">
        <v>685</v>
      </c>
      <c r="C1223" t="s">
        <v>50</v>
      </c>
      <c r="D1223">
        <v>-8.9999999999999993E-3</v>
      </c>
    </row>
    <row r="1224" spans="1:4" x14ac:dyDescent="0.2">
      <c r="A1224" t="s">
        <v>701</v>
      </c>
      <c r="B1224" t="s">
        <v>685</v>
      </c>
      <c r="C1224" t="s">
        <v>51</v>
      </c>
      <c r="D1224">
        <v>5.0000000000000001E-3</v>
      </c>
    </row>
    <row r="1225" spans="1:4" x14ac:dyDescent="0.2">
      <c r="A1225" t="s">
        <v>701</v>
      </c>
      <c r="B1225" t="s">
        <v>685</v>
      </c>
      <c r="C1225" t="s">
        <v>52</v>
      </c>
      <c r="D1225">
        <v>6.0000000000000001E-3</v>
      </c>
    </row>
    <row r="1226" spans="1:4" x14ac:dyDescent="0.2">
      <c r="A1226" t="s">
        <v>701</v>
      </c>
      <c r="B1226" t="s">
        <v>685</v>
      </c>
      <c r="C1226" t="s">
        <v>1</v>
      </c>
      <c r="D1226">
        <v>1.7000000000000001E-2</v>
      </c>
    </row>
    <row r="1227" spans="1:4" x14ac:dyDescent="0.2">
      <c r="A1227" t="s">
        <v>701</v>
      </c>
      <c r="B1227" t="s">
        <v>685</v>
      </c>
      <c r="C1227" t="s">
        <v>2</v>
      </c>
      <c r="D1227">
        <v>-1E-3</v>
      </c>
    </row>
    <row r="1228" spans="1:4" x14ac:dyDescent="0.2">
      <c r="A1228" t="s">
        <v>701</v>
      </c>
      <c r="B1228" t="s">
        <v>685</v>
      </c>
      <c r="C1228" t="s">
        <v>3</v>
      </c>
      <c r="D1228">
        <v>2E-3</v>
      </c>
    </row>
    <row r="1229" spans="1:4" x14ac:dyDescent="0.2">
      <c r="A1229" t="s">
        <v>701</v>
      </c>
      <c r="B1229" t="s">
        <v>685</v>
      </c>
      <c r="C1229" t="s">
        <v>4</v>
      </c>
      <c r="D1229">
        <v>-1.0999999999999999E-2</v>
      </c>
    </row>
    <row r="1230" spans="1:4" x14ac:dyDescent="0.2">
      <c r="A1230" t="s">
        <v>701</v>
      </c>
      <c r="B1230" t="s">
        <v>685</v>
      </c>
      <c r="C1230" t="s">
        <v>5</v>
      </c>
      <c r="D1230">
        <v>-1.2E-2</v>
      </c>
    </row>
    <row r="1231" spans="1:4" x14ac:dyDescent="0.2">
      <c r="A1231" t="s">
        <v>701</v>
      </c>
      <c r="B1231" t="s">
        <v>685</v>
      </c>
      <c r="C1231" t="s">
        <v>6</v>
      </c>
      <c r="D1231">
        <v>-1.4E-2</v>
      </c>
    </row>
    <row r="1232" spans="1:4" x14ac:dyDescent="0.2">
      <c r="A1232" t="s">
        <v>701</v>
      </c>
      <c r="B1232" t="s">
        <v>685</v>
      </c>
      <c r="C1232" t="s">
        <v>13</v>
      </c>
      <c r="D1232">
        <v>-7.0000000000000001E-3</v>
      </c>
    </row>
    <row r="1233" spans="1:4" x14ac:dyDescent="0.2">
      <c r="A1233" t="s">
        <v>701</v>
      </c>
      <c r="B1233" t="s">
        <v>685</v>
      </c>
      <c r="C1233" t="s">
        <v>14</v>
      </c>
      <c r="D1233">
        <v>-1.6E-2</v>
      </c>
    </row>
    <row r="1234" spans="1:4" x14ac:dyDescent="0.2">
      <c r="A1234" t="s">
        <v>701</v>
      </c>
      <c r="B1234" t="s">
        <v>685</v>
      </c>
      <c r="C1234" t="s">
        <v>15</v>
      </c>
      <c r="D1234">
        <v>2.5999999999999999E-2</v>
      </c>
    </row>
    <row r="1235" spans="1:4" x14ac:dyDescent="0.2">
      <c r="A1235" t="s">
        <v>701</v>
      </c>
      <c r="B1235" t="s">
        <v>685</v>
      </c>
      <c r="C1235" t="s">
        <v>16</v>
      </c>
      <c r="D1235">
        <v>-1.4999999999999999E-2</v>
      </c>
    </row>
    <row r="1236" spans="1:4" x14ac:dyDescent="0.2">
      <c r="A1236" t="s">
        <v>701</v>
      </c>
      <c r="B1236" t="s">
        <v>685</v>
      </c>
      <c r="C1236" t="s">
        <v>17</v>
      </c>
      <c r="D1236">
        <v>1.2999999999999999E-2</v>
      </c>
    </row>
    <row r="1237" spans="1:4" x14ac:dyDescent="0.2">
      <c r="A1237" t="s">
        <v>701</v>
      </c>
      <c r="B1237" t="s">
        <v>685</v>
      </c>
      <c r="C1237" t="s">
        <v>18</v>
      </c>
      <c r="D1237">
        <v>-1.0999999999999999E-2</v>
      </c>
    </row>
    <row r="1238" spans="1:4" x14ac:dyDescent="0.2">
      <c r="A1238" t="s">
        <v>701</v>
      </c>
      <c r="B1238" t="s">
        <v>685</v>
      </c>
      <c r="C1238" t="s">
        <v>38</v>
      </c>
      <c r="D1238">
        <v>-6.0000000000000001E-3</v>
      </c>
    </row>
    <row r="1239" spans="1:4" x14ac:dyDescent="0.2">
      <c r="A1239" t="s">
        <v>701</v>
      </c>
      <c r="B1239" t="s">
        <v>685</v>
      </c>
      <c r="C1239" t="s">
        <v>39</v>
      </c>
      <c r="D1239">
        <v>-6.0000000000000001E-3</v>
      </c>
    </row>
    <row r="1240" spans="1:4" x14ac:dyDescent="0.2">
      <c r="A1240" t="s">
        <v>701</v>
      </c>
      <c r="B1240" t="s">
        <v>685</v>
      </c>
      <c r="C1240" t="s">
        <v>34</v>
      </c>
      <c r="D1240">
        <v>-1.6E-2</v>
      </c>
    </row>
    <row r="1241" spans="1:4" x14ac:dyDescent="0.2">
      <c r="A1241" t="s">
        <v>701</v>
      </c>
      <c r="B1241" t="s">
        <v>685</v>
      </c>
      <c r="C1241" t="s">
        <v>40</v>
      </c>
      <c r="D1241">
        <v>-1.4999999999999999E-2</v>
      </c>
    </row>
    <row r="1242" spans="1:4" x14ac:dyDescent="0.2">
      <c r="A1242" t="s">
        <v>701</v>
      </c>
      <c r="B1242" t="s">
        <v>685</v>
      </c>
      <c r="C1242" t="s">
        <v>41</v>
      </c>
      <c r="D1242">
        <v>-1.4999999999999999E-2</v>
      </c>
    </row>
    <row r="1243" spans="1:4" x14ac:dyDescent="0.2">
      <c r="A1243" t="s">
        <v>701</v>
      </c>
      <c r="B1243" t="s">
        <v>685</v>
      </c>
      <c r="C1243" t="s">
        <v>42</v>
      </c>
      <c r="D1243">
        <v>-5.0000000000000001E-3</v>
      </c>
    </row>
    <row r="1244" spans="1:4" x14ac:dyDescent="0.2">
      <c r="A1244" t="s">
        <v>701</v>
      </c>
      <c r="B1244" t="s">
        <v>685</v>
      </c>
      <c r="C1244" t="s">
        <v>56</v>
      </c>
      <c r="D1244">
        <v>-1.4E-2</v>
      </c>
    </row>
    <row r="1245" spans="1:4" x14ac:dyDescent="0.2">
      <c r="A1245" t="s">
        <v>701</v>
      </c>
      <c r="B1245" t="s">
        <v>685</v>
      </c>
      <c r="C1245" t="s">
        <v>57</v>
      </c>
      <c r="D1245">
        <v>3.0000000000000001E-3</v>
      </c>
    </row>
    <row r="1246" spans="1:4" x14ac:dyDescent="0.2">
      <c r="A1246" t="s">
        <v>701</v>
      </c>
      <c r="B1246" t="s">
        <v>685</v>
      </c>
      <c r="C1246" t="s">
        <v>58</v>
      </c>
      <c r="D1246">
        <v>-5.0000000000000001E-3</v>
      </c>
    </row>
    <row r="1247" spans="1:4" x14ac:dyDescent="0.2">
      <c r="A1247" t="s">
        <v>701</v>
      </c>
      <c r="B1247" t="s">
        <v>685</v>
      </c>
      <c r="C1247" t="s">
        <v>59</v>
      </c>
      <c r="D1247">
        <v>-1.4E-2</v>
      </c>
    </row>
    <row r="1248" spans="1:4" x14ac:dyDescent="0.2">
      <c r="A1248" t="s">
        <v>701</v>
      </c>
      <c r="B1248" t="s">
        <v>685</v>
      </c>
      <c r="C1248" t="s">
        <v>60</v>
      </c>
      <c r="D1248">
        <v>6.8000000000000005E-2</v>
      </c>
    </row>
    <row r="1249" spans="1:4" x14ac:dyDescent="0.2">
      <c r="A1249" t="s">
        <v>701</v>
      </c>
      <c r="B1249" t="s">
        <v>685</v>
      </c>
      <c r="C1249" t="s">
        <v>61</v>
      </c>
      <c r="D1249">
        <v>-1.2E-2</v>
      </c>
    </row>
    <row r="1250" spans="1:4" x14ac:dyDescent="0.2">
      <c r="A1250" t="s">
        <v>701</v>
      </c>
      <c r="B1250" t="s">
        <v>685</v>
      </c>
      <c r="C1250" t="s">
        <v>64</v>
      </c>
      <c r="D1250">
        <v>-3.0000000000000001E-3</v>
      </c>
    </row>
    <row r="1251" spans="1:4" x14ac:dyDescent="0.2">
      <c r="A1251" t="s">
        <v>701</v>
      </c>
      <c r="B1251" t="s">
        <v>685</v>
      </c>
      <c r="C1251" t="s">
        <v>65</v>
      </c>
      <c r="D1251">
        <v>1.4999999999999999E-2</v>
      </c>
    </row>
    <row r="1252" spans="1:4" x14ac:dyDescent="0.2">
      <c r="A1252" t="s">
        <v>701</v>
      </c>
      <c r="B1252" t="s">
        <v>685</v>
      </c>
      <c r="C1252" t="s">
        <v>66</v>
      </c>
      <c r="D1252">
        <v>-0.01</v>
      </c>
    </row>
    <row r="1253" spans="1:4" x14ac:dyDescent="0.2">
      <c r="A1253" t="s">
        <v>701</v>
      </c>
      <c r="B1253" t="s">
        <v>685</v>
      </c>
      <c r="C1253" t="s">
        <v>67</v>
      </c>
      <c r="D1253">
        <v>-1.4999999999999999E-2</v>
      </c>
    </row>
    <row r="1254" spans="1:4" x14ac:dyDescent="0.2">
      <c r="A1254" t="s">
        <v>701</v>
      </c>
      <c r="B1254" t="s">
        <v>685</v>
      </c>
      <c r="C1254" t="s">
        <v>68</v>
      </c>
      <c r="D1254">
        <v>7.0000000000000001E-3</v>
      </c>
    </row>
    <row r="1255" spans="1:4" x14ac:dyDescent="0.2">
      <c r="A1255" t="s">
        <v>701</v>
      </c>
      <c r="B1255" t="s">
        <v>685</v>
      </c>
      <c r="C1255" t="s">
        <v>69</v>
      </c>
      <c r="D1255">
        <v>-2E-3</v>
      </c>
    </row>
    <row r="1256" spans="1:4" x14ac:dyDescent="0.2">
      <c r="A1256" t="s">
        <v>701</v>
      </c>
      <c r="B1256" t="s">
        <v>685</v>
      </c>
      <c r="C1256" t="s">
        <v>681</v>
      </c>
      <c r="D1256">
        <v>6.7000000000000004E-2</v>
      </c>
    </row>
    <row r="1257" spans="1:4" x14ac:dyDescent="0.2">
      <c r="A1257" t="s">
        <v>701</v>
      </c>
      <c r="B1257" t="s">
        <v>685</v>
      </c>
      <c r="C1257" t="s">
        <v>682</v>
      </c>
      <c r="D1257">
        <v>-1.4999999999999999E-2</v>
      </c>
    </row>
    <row r="1258" spans="1:4" x14ac:dyDescent="0.2">
      <c r="A1258" t="s">
        <v>701</v>
      </c>
      <c r="B1258" t="s">
        <v>685</v>
      </c>
      <c r="C1258" t="s">
        <v>683</v>
      </c>
      <c r="D1258">
        <v>-1.6E-2</v>
      </c>
    </row>
    <row r="1259" spans="1:4" x14ac:dyDescent="0.2">
      <c r="A1259" t="s">
        <v>701</v>
      </c>
      <c r="B1259" t="s">
        <v>685</v>
      </c>
      <c r="C1259" t="s">
        <v>79</v>
      </c>
      <c r="D1259">
        <v>-4.0000000000000001E-3</v>
      </c>
    </row>
    <row r="1260" spans="1:4" x14ac:dyDescent="0.2">
      <c r="A1260" t="s">
        <v>701</v>
      </c>
      <c r="B1260" t="s">
        <v>685</v>
      </c>
      <c r="C1260" t="s">
        <v>80</v>
      </c>
      <c r="D1260">
        <v>-1.6E-2</v>
      </c>
    </row>
    <row r="1261" spans="1:4" x14ac:dyDescent="0.2">
      <c r="A1261" t="s">
        <v>701</v>
      </c>
      <c r="B1261" t="s">
        <v>685</v>
      </c>
      <c r="C1261" t="s">
        <v>81</v>
      </c>
      <c r="D1261">
        <v>-1.6E-2</v>
      </c>
    </row>
    <row r="1262" spans="1:4" x14ac:dyDescent="0.2">
      <c r="A1262" t="s">
        <v>702</v>
      </c>
      <c r="B1262" t="s">
        <v>685</v>
      </c>
      <c r="C1262" t="s">
        <v>193</v>
      </c>
      <c r="D1262">
        <v>1E-3</v>
      </c>
    </row>
    <row r="1263" spans="1:4" x14ac:dyDescent="0.2">
      <c r="A1263" t="s">
        <v>702</v>
      </c>
      <c r="B1263" t="s">
        <v>685</v>
      </c>
      <c r="C1263" t="s">
        <v>194</v>
      </c>
      <c r="D1263">
        <v>-1.7000000000000001E-2</v>
      </c>
    </row>
    <row r="1264" spans="1:4" x14ac:dyDescent="0.2">
      <c r="A1264" t="s">
        <v>702</v>
      </c>
      <c r="B1264" t="s">
        <v>685</v>
      </c>
      <c r="C1264" t="s">
        <v>195</v>
      </c>
      <c r="D1264">
        <v>-8.9999999999999993E-3</v>
      </c>
    </row>
    <row r="1265" spans="1:4" x14ac:dyDescent="0.2">
      <c r="A1265" t="s">
        <v>702</v>
      </c>
      <c r="B1265" t="s">
        <v>685</v>
      </c>
      <c r="C1265" t="s">
        <v>50</v>
      </c>
      <c r="D1265">
        <v>-8.9999999999999993E-3</v>
      </c>
    </row>
    <row r="1266" spans="1:4" x14ac:dyDescent="0.2">
      <c r="A1266" t="s">
        <v>702</v>
      </c>
      <c r="B1266" t="s">
        <v>685</v>
      </c>
      <c r="C1266" t="s">
        <v>51</v>
      </c>
      <c r="D1266">
        <v>5.0000000000000001E-3</v>
      </c>
    </row>
    <row r="1267" spans="1:4" x14ac:dyDescent="0.2">
      <c r="A1267" t="s">
        <v>702</v>
      </c>
      <c r="B1267" t="s">
        <v>685</v>
      </c>
      <c r="C1267" t="s">
        <v>52</v>
      </c>
      <c r="D1267">
        <v>6.0000000000000001E-3</v>
      </c>
    </row>
    <row r="1268" spans="1:4" x14ac:dyDescent="0.2">
      <c r="A1268" t="s">
        <v>702</v>
      </c>
      <c r="B1268" t="s">
        <v>685</v>
      </c>
      <c r="C1268" t="s">
        <v>1</v>
      </c>
      <c r="D1268">
        <v>1.2E-2</v>
      </c>
    </row>
    <row r="1269" spans="1:4" x14ac:dyDescent="0.2">
      <c r="A1269" t="s">
        <v>702</v>
      </c>
      <c r="B1269" t="s">
        <v>685</v>
      </c>
      <c r="C1269" t="s">
        <v>2</v>
      </c>
      <c r="D1269">
        <v>0</v>
      </c>
    </row>
    <row r="1270" spans="1:4" x14ac:dyDescent="0.2">
      <c r="A1270" t="s">
        <v>702</v>
      </c>
      <c r="B1270" t="s">
        <v>685</v>
      </c>
      <c r="C1270" t="s">
        <v>3</v>
      </c>
      <c r="D1270">
        <v>4.0000000000000001E-3</v>
      </c>
    </row>
    <row r="1271" spans="1:4" x14ac:dyDescent="0.2">
      <c r="A1271" t="s">
        <v>702</v>
      </c>
      <c r="B1271" t="s">
        <v>685</v>
      </c>
      <c r="C1271" t="s">
        <v>4</v>
      </c>
      <c r="D1271">
        <v>-1.2E-2</v>
      </c>
    </row>
    <row r="1272" spans="1:4" x14ac:dyDescent="0.2">
      <c r="A1272" t="s">
        <v>702</v>
      </c>
      <c r="B1272" t="s">
        <v>685</v>
      </c>
      <c r="C1272" t="s">
        <v>5</v>
      </c>
      <c r="D1272">
        <v>-1.2E-2</v>
      </c>
    </row>
    <row r="1273" spans="1:4" x14ac:dyDescent="0.2">
      <c r="A1273" t="s">
        <v>702</v>
      </c>
      <c r="B1273" t="s">
        <v>685</v>
      </c>
      <c r="C1273" t="s">
        <v>6</v>
      </c>
      <c r="D1273">
        <v>-1.4999999999999999E-2</v>
      </c>
    </row>
    <row r="1274" spans="1:4" x14ac:dyDescent="0.2">
      <c r="A1274" t="s">
        <v>702</v>
      </c>
      <c r="B1274" t="s">
        <v>685</v>
      </c>
      <c r="C1274" t="s">
        <v>13</v>
      </c>
      <c r="D1274">
        <v>-8.0000000000000002E-3</v>
      </c>
    </row>
    <row r="1275" spans="1:4" x14ac:dyDescent="0.2">
      <c r="A1275" t="s">
        <v>702</v>
      </c>
      <c r="B1275" t="s">
        <v>685</v>
      </c>
      <c r="C1275" t="s">
        <v>14</v>
      </c>
      <c r="D1275">
        <v>-1.7000000000000001E-2</v>
      </c>
    </row>
    <row r="1276" spans="1:4" x14ac:dyDescent="0.2">
      <c r="A1276" t="s">
        <v>702</v>
      </c>
      <c r="B1276" t="s">
        <v>685</v>
      </c>
      <c r="C1276" t="s">
        <v>15</v>
      </c>
      <c r="D1276">
        <v>3.5999999999999997E-2</v>
      </c>
    </row>
    <row r="1277" spans="1:4" x14ac:dyDescent="0.2">
      <c r="A1277" t="s">
        <v>702</v>
      </c>
      <c r="B1277" t="s">
        <v>685</v>
      </c>
      <c r="C1277" t="s">
        <v>16</v>
      </c>
      <c r="D1277">
        <v>-1.6E-2</v>
      </c>
    </row>
    <row r="1278" spans="1:4" x14ac:dyDescent="0.2">
      <c r="A1278" t="s">
        <v>702</v>
      </c>
      <c r="B1278" t="s">
        <v>685</v>
      </c>
      <c r="C1278" t="s">
        <v>17</v>
      </c>
      <c r="D1278">
        <v>1.2999999999999999E-2</v>
      </c>
    </row>
    <row r="1279" spans="1:4" x14ac:dyDescent="0.2">
      <c r="A1279" t="s">
        <v>702</v>
      </c>
      <c r="B1279" t="s">
        <v>685</v>
      </c>
      <c r="C1279" t="s">
        <v>18</v>
      </c>
      <c r="D1279">
        <v>-8.9999999999999993E-3</v>
      </c>
    </row>
    <row r="1280" spans="1:4" x14ac:dyDescent="0.2">
      <c r="A1280" t="s">
        <v>702</v>
      </c>
      <c r="B1280" t="s">
        <v>685</v>
      </c>
      <c r="C1280" t="s">
        <v>38</v>
      </c>
      <c r="D1280">
        <v>-6.0000000000000001E-3</v>
      </c>
    </row>
    <row r="1281" spans="1:4" x14ac:dyDescent="0.2">
      <c r="A1281" t="s">
        <v>702</v>
      </c>
      <c r="B1281" t="s">
        <v>685</v>
      </c>
      <c r="C1281" t="s">
        <v>39</v>
      </c>
      <c r="D1281">
        <v>-4.0000000000000001E-3</v>
      </c>
    </row>
    <row r="1282" spans="1:4" x14ac:dyDescent="0.2">
      <c r="A1282" t="s">
        <v>702</v>
      </c>
      <c r="B1282" t="s">
        <v>685</v>
      </c>
      <c r="C1282" t="s">
        <v>34</v>
      </c>
      <c r="D1282">
        <v>-1.7000000000000001E-2</v>
      </c>
    </row>
    <row r="1283" spans="1:4" x14ac:dyDescent="0.2">
      <c r="A1283" t="s">
        <v>702</v>
      </c>
      <c r="B1283" t="s">
        <v>685</v>
      </c>
      <c r="C1283" t="s">
        <v>40</v>
      </c>
      <c r="D1283">
        <v>-1.4999999999999999E-2</v>
      </c>
    </row>
    <row r="1284" spans="1:4" x14ac:dyDescent="0.2">
      <c r="A1284" t="s">
        <v>702</v>
      </c>
      <c r="B1284" t="s">
        <v>685</v>
      </c>
      <c r="C1284" t="s">
        <v>41</v>
      </c>
      <c r="D1284">
        <v>-1.6E-2</v>
      </c>
    </row>
    <row r="1285" spans="1:4" x14ac:dyDescent="0.2">
      <c r="A1285" t="s">
        <v>702</v>
      </c>
      <c r="B1285" t="s">
        <v>685</v>
      </c>
      <c r="C1285" t="s">
        <v>42</v>
      </c>
      <c r="D1285">
        <v>-6.0000000000000001E-3</v>
      </c>
    </row>
    <row r="1286" spans="1:4" x14ac:dyDescent="0.2">
      <c r="A1286" t="s">
        <v>702</v>
      </c>
      <c r="B1286" t="s">
        <v>685</v>
      </c>
      <c r="C1286" t="s">
        <v>56</v>
      </c>
      <c r="D1286">
        <v>-1.6E-2</v>
      </c>
    </row>
    <row r="1287" spans="1:4" x14ac:dyDescent="0.2">
      <c r="A1287" t="s">
        <v>702</v>
      </c>
      <c r="B1287" t="s">
        <v>685</v>
      </c>
      <c r="C1287" t="s">
        <v>57</v>
      </c>
      <c r="D1287">
        <v>3.0000000000000001E-3</v>
      </c>
    </row>
    <row r="1288" spans="1:4" x14ac:dyDescent="0.2">
      <c r="A1288" t="s">
        <v>702</v>
      </c>
      <c r="B1288" t="s">
        <v>685</v>
      </c>
      <c r="C1288" t="s">
        <v>58</v>
      </c>
      <c r="D1288">
        <v>-5.0000000000000001E-3</v>
      </c>
    </row>
    <row r="1289" spans="1:4" x14ac:dyDescent="0.2">
      <c r="A1289" t="s">
        <v>702</v>
      </c>
      <c r="B1289" t="s">
        <v>685</v>
      </c>
      <c r="C1289" t="s">
        <v>59</v>
      </c>
      <c r="D1289">
        <v>-1.2999999999999999E-2</v>
      </c>
    </row>
    <row r="1290" spans="1:4" x14ac:dyDescent="0.2">
      <c r="A1290" t="s">
        <v>702</v>
      </c>
      <c r="B1290" t="s">
        <v>685</v>
      </c>
      <c r="C1290" t="s">
        <v>60</v>
      </c>
      <c r="D1290">
        <v>6.5000000000000002E-2</v>
      </c>
    </row>
    <row r="1291" spans="1:4" x14ac:dyDescent="0.2">
      <c r="A1291" t="s">
        <v>702</v>
      </c>
      <c r="B1291" t="s">
        <v>685</v>
      </c>
      <c r="C1291" t="s">
        <v>61</v>
      </c>
      <c r="D1291">
        <v>-1.2999999999999999E-2</v>
      </c>
    </row>
    <row r="1292" spans="1:4" x14ac:dyDescent="0.2">
      <c r="A1292" t="s">
        <v>702</v>
      </c>
      <c r="B1292" t="s">
        <v>685</v>
      </c>
      <c r="C1292" t="s">
        <v>64</v>
      </c>
      <c r="D1292">
        <v>-3.0000000000000001E-3</v>
      </c>
    </row>
    <row r="1293" spans="1:4" x14ac:dyDescent="0.2">
      <c r="A1293" t="s">
        <v>702</v>
      </c>
      <c r="B1293" t="s">
        <v>685</v>
      </c>
      <c r="C1293" t="s">
        <v>65</v>
      </c>
      <c r="D1293">
        <v>2.1000000000000001E-2</v>
      </c>
    </row>
    <row r="1294" spans="1:4" x14ac:dyDescent="0.2">
      <c r="A1294" t="s">
        <v>702</v>
      </c>
      <c r="B1294" t="s">
        <v>685</v>
      </c>
      <c r="C1294" t="s">
        <v>66</v>
      </c>
      <c r="D1294">
        <v>-1.0999999999999999E-2</v>
      </c>
    </row>
    <row r="1295" spans="1:4" x14ac:dyDescent="0.2">
      <c r="A1295" t="s">
        <v>702</v>
      </c>
      <c r="B1295" t="s">
        <v>685</v>
      </c>
      <c r="C1295" t="s">
        <v>67</v>
      </c>
      <c r="D1295">
        <v>-1.6E-2</v>
      </c>
    </row>
    <row r="1296" spans="1:4" x14ac:dyDescent="0.2">
      <c r="A1296" t="s">
        <v>702</v>
      </c>
      <c r="B1296" t="s">
        <v>685</v>
      </c>
      <c r="C1296" t="s">
        <v>68</v>
      </c>
      <c r="D1296">
        <v>8.0000000000000002E-3</v>
      </c>
    </row>
    <row r="1297" spans="1:4" x14ac:dyDescent="0.2">
      <c r="A1297" t="s">
        <v>702</v>
      </c>
      <c r="B1297" t="s">
        <v>685</v>
      </c>
      <c r="C1297" t="s">
        <v>69</v>
      </c>
      <c r="D1297">
        <v>-2E-3</v>
      </c>
    </row>
    <row r="1298" spans="1:4" x14ac:dyDescent="0.2">
      <c r="A1298" t="s">
        <v>702</v>
      </c>
      <c r="B1298" t="s">
        <v>685</v>
      </c>
      <c r="C1298" t="s">
        <v>681</v>
      </c>
      <c r="D1298">
        <v>7.1999999999999995E-2</v>
      </c>
    </row>
    <row r="1299" spans="1:4" x14ac:dyDescent="0.2">
      <c r="A1299" t="s">
        <v>702</v>
      </c>
      <c r="B1299" t="s">
        <v>685</v>
      </c>
      <c r="C1299" t="s">
        <v>682</v>
      </c>
      <c r="D1299">
        <v>-1.6E-2</v>
      </c>
    </row>
    <row r="1300" spans="1:4" x14ac:dyDescent="0.2">
      <c r="A1300" t="s">
        <v>702</v>
      </c>
      <c r="B1300" t="s">
        <v>685</v>
      </c>
      <c r="C1300" t="s">
        <v>683</v>
      </c>
      <c r="D1300">
        <v>-1.7000000000000001E-2</v>
      </c>
    </row>
    <row r="1301" spans="1:4" x14ac:dyDescent="0.2">
      <c r="A1301" t="s">
        <v>702</v>
      </c>
      <c r="B1301" t="s">
        <v>685</v>
      </c>
      <c r="C1301" t="s">
        <v>79</v>
      </c>
      <c r="D1301">
        <v>-5.0000000000000001E-3</v>
      </c>
    </row>
    <row r="1302" spans="1:4" x14ac:dyDescent="0.2">
      <c r="A1302" t="s">
        <v>702</v>
      </c>
      <c r="B1302" t="s">
        <v>685</v>
      </c>
      <c r="C1302" t="s">
        <v>80</v>
      </c>
      <c r="D1302">
        <v>-1.7000000000000001E-2</v>
      </c>
    </row>
    <row r="1303" spans="1:4" x14ac:dyDescent="0.2">
      <c r="A1303" t="s">
        <v>702</v>
      </c>
      <c r="B1303" t="s">
        <v>685</v>
      </c>
      <c r="C1303" t="s">
        <v>81</v>
      </c>
      <c r="D1303">
        <v>-1.7999999999999999E-2</v>
      </c>
    </row>
    <row r="1304" spans="1:4" x14ac:dyDescent="0.2">
      <c r="A1304" t="s">
        <v>703</v>
      </c>
      <c r="B1304" t="s">
        <v>685</v>
      </c>
      <c r="C1304" t="s">
        <v>193</v>
      </c>
      <c r="D1304">
        <v>4.0000000000000001E-3</v>
      </c>
    </row>
    <row r="1305" spans="1:4" x14ac:dyDescent="0.2">
      <c r="A1305" t="s">
        <v>703</v>
      </c>
      <c r="B1305" t="s">
        <v>685</v>
      </c>
      <c r="C1305" t="s">
        <v>194</v>
      </c>
      <c r="D1305">
        <v>-1.4999999999999999E-2</v>
      </c>
    </row>
    <row r="1306" spans="1:4" x14ac:dyDescent="0.2">
      <c r="A1306" t="s">
        <v>703</v>
      </c>
      <c r="B1306" t="s">
        <v>685</v>
      </c>
      <c r="C1306" t="s">
        <v>195</v>
      </c>
      <c r="D1306">
        <v>-8.0000000000000002E-3</v>
      </c>
    </row>
    <row r="1307" spans="1:4" x14ac:dyDescent="0.2">
      <c r="A1307" t="s">
        <v>703</v>
      </c>
      <c r="B1307" t="s">
        <v>685</v>
      </c>
      <c r="C1307" t="s">
        <v>50</v>
      </c>
      <c r="D1307">
        <v>-7.0000000000000001E-3</v>
      </c>
    </row>
    <row r="1308" spans="1:4" x14ac:dyDescent="0.2">
      <c r="A1308" t="s">
        <v>703</v>
      </c>
      <c r="B1308" t="s">
        <v>685</v>
      </c>
      <c r="C1308" t="s">
        <v>51</v>
      </c>
      <c r="D1308">
        <v>3.0000000000000001E-3</v>
      </c>
    </row>
    <row r="1309" spans="1:4" x14ac:dyDescent="0.2">
      <c r="A1309" t="s">
        <v>703</v>
      </c>
      <c r="B1309" t="s">
        <v>685</v>
      </c>
      <c r="C1309" t="s">
        <v>52</v>
      </c>
      <c r="D1309">
        <v>8.9999999999999993E-3</v>
      </c>
    </row>
    <row r="1310" spans="1:4" x14ac:dyDescent="0.2">
      <c r="A1310" t="s">
        <v>703</v>
      </c>
      <c r="B1310" t="s">
        <v>685</v>
      </c>
      <c r="C1310" t="s">
        <v>1</v>
      </c>
      <c r="D1310">
        <v>1.0999999999999999E-2</v>
      </c>
    </row>
    <row r="1311" spans="1:4" x14ac:dyDescent="0.2">
      <c r="A1311" t="s">
        <v>703</v>
      </c>
      <c r="B1311" t="s">
        <v>685</v>
      </c>
      <c r="C1311" t="s">
        <v>2</v>
      </c>
      <c r="D1311">
        <v>1E-3</v>
      </c>
    </row>
    <row r="1312" spans="1:4" x14ac:dyDescent="0.2">
      <c r="A1312" t="s">
        <v>703</v>
      </c>
      <c r="B1312" t="s">
        <v>685</v>
      </c>
      <c r="C1312" t="s">
        <v>3</v>
      </c>
      <c r="D1312">
        <v>7.0000000000000001E-3</v>
      </c>
    </row>
    <row r="1313" spans="1:4" x14ac:dyDescent="0.2">
      <c r="A1313" t="s">
        <v>703</v>
      </c>
      <c r="B1313" t="s">
        <v>685</v>
      </c>
      <c r="C1313" t="s">
        <v>4</v>
      </c>
      <c r="D1313">
        <v>-1.0999999999999999E-2</v>
      </c>
    </row>
    <row r="1314" spans="1:4" x14ac:dyDescent="0.2">
      <c r="A1314" t="s">
        <v>703</v>
      </c>
      <c r="B1314" t="s">
        <v>685</v>
      </c>
      <c r="C1314" t="s">
        <v>5</v>
      </c>
      <c r="D1314">
        <v>-1.0999999999999999E-2</v>
      </c>
    </row>
    <row r="1315" spans="1:4" x14ac:dyDescent="0.2">
      <c r="A1315" t="s">
        <v>703</v>
      </c>
      <c r="B1315" t="s">
        <v>685</v>
      </c>
      <c r="C1315" t="s">
        <v>6</v>
      </c>
      <c r="D1315">
        <v>-1.4E-2</v>
      </c>
    </row>
    <row r="1316" spans="1:4" x14ac:dyDescent="0.2">
      <c r="A1316" t="s">
        <v>703</v>
      </c>
      <c r="B1316" t="s">
        <v>685</v>
      </c>
      <c r="C1316" t="s">
        <v>13</v>
      </c>
      <c r="D1316">
        <v>-7.0000000000000001E-3</v>
      </c>
    </row>
    <row r="1317" spans="1:4" x14ac:dyDescent="0.2">
      <c r="A1317" t="s">
        <v>703</v>
      </c>
      <c r="B1317" t="s">
        <v>685</v>
      </c>
      <c r="C1317" t="s">
        <v>14</v>
      </c>
      <c r="D1317">
        <v>-1.6E-2</v>
      </c>
    </row>
    <row r="1318" spans="1:4" x14ac:dyDescent="0.2">
      <c r="A1318" t="s">
        <v>703</v>
      </c>
      <c r="B1318" t="s">
        <v>685</v>
      </c>
      <c r="C1318" t="s">
        <v>15</v>
      </c>
      <c r="D1318">
        <v>4.8000000000000001E-2</v>
      </c>
    </row>
    <row r="1319" spans="1:4" x14ac:dyDescent="0.2">
      <c r="A1319" t="s">
        <v>703</v>
      </c>
      <c r="B1319" t="s">
        <v>685</v>
      </c>
      <c r="C1319" t="s">
        <v>16</v>
      </c>
      <c r="D1319">
        <v>-1.4999999999999999E-2</v>
      </c>
    </row>
    <row r="1320" spans="1:4" x14ac:dyDescent="0.2">
      <c r="A1320" t="s">
        <v>703</v>
      </c>
      <c r="B1320" t="s">
        <v>685</v>
      </c>
      <c r="C1320" t="s">
        <v>17</v>
      </c>
      <c r="D1320">
        <v>1.6E-2</v>
      </c>
    </row>
    <row r="1321" spans="1:4" x14ac:dyDescent="0.2">
      <c r="A1321" t="s">
        <v>703</v>
      </c>
      <c r="B1321" t="s">
        <v>685</v>
      </c>
      <c r="C1321" t="s">
        <v>18</v>
      </c>
      <c r="D1321">
        <v>-6.0000000000000001E-3</v>
      </c>
    </row>
    <row r="1322" spans="1:4" x14ac:dyDescent="0.2">
      <c r="A1322" t="s">
        <v>703</v>
      </c>
      <c r="B1322" t="s">
        <v>685</v>
      </c>
      <c r="C1322" t="s">
        <v>38</v>
      </c>
      <c r="D1322">
        <v>-2E-3</v>
      </c>
    </row>
    <row r="1323" spans="1:4" x14ac:dyDescent="0.2">
      <c r="A1323" t="s">
        <v>703</v>
      </c>
      <c r="B1323" t="s">
        <v>685</v>
      </c>
      <c r="C1323" t="s">
        <v>39</v>
      </c>
      <c r="D1323">
        <v>-2E-3</v>
      </c>
    </row>
    <row r="1324" spans="1:4" x14ac:dyDescent="0.2">
      <c r="A1324" t="s">
        <v>703</v>
      </c>
      <c r="B1324" t="s">
        <v>685</v>
      </c>
      <c r="C1324" t="s">
        <v>34</v>
      </c>
      <c r="D1324">
        <v>-1.6E-2</v>
      </c>
    </row>
    <row r="1325" spans="1:4" x14ac:dyDescent="0.2">
      <c r="A1325" t="s">
        <v>703</v>
      </c>
      <c r="B1325" t="s">
        <v>685</v>
      </c>
      <c r="C1325" t="s">
        <v>40</v>
      </c>
      <c r="D1325">
        <v>-1.4999999999999999E-2</v>
      </c>
    </row>
    <row r="1326" spans="1:4" x14ac:dyDescent="0.2">
      <c r="A1326" t="s">
        <v>703</v>
      </c>
      <c r="B1326" t="s">
        <v>685</v>
      </c>
      <c r="C1326" t="s">
        <v>41</v>
      </c>
      <c r="D1326">
        <v>-1.4999999999999999E-2</v>
      </c>
    </row>
    <row r="1327" spans="1:4" x14ac:dyDescent="0.2">
      <c r="A1327" t="s">
        <v>703</v>
      </c>
      <c r="B1327" t="s">
        <v>685</v>
      </c>
      <c r="C1327" t="s">
        <v>42</v>
      </c>
      <c r="D1327">
        <v>-4.0000000000000001E-3</v>
      </c>
    </row>
    <row r="1328" spans="1:4" x14ac:dyDescent="0.2">
      <c r="A1328" t="s">
        <v>703</v>
      </c>
      <c r="B1328" t="s">
        <v>685</v>
      </c>
      <c r="C1328" t="s">
        <v>56</v>
      </c>
      <c r="D1328">
        <v>-1.4E-2</v>
      </c>
    </row>
    <row r="1329" spans="1:4" x14ac:dyDescent="0.2">
      <c r="A1329" t="s">
        <v>703</v>
      </c>
      <c r="B1329" t="s">
        <v>685</v>
      </c>
      <c r="C1329" t="s">
        <v>57</v>
      </c>
      <c r="D1329">
        <v>6.0000000000000001E-3</v>
      </c>
    </row>
    <row r="1330" spans="1:4" x14ac:dyDescent="0.2">
      <c r="A1330" t="s">
        <v>703</v>
      </c>
      <c r="B1330" t="s">
        <v>685</v>
      </c>
      <c r="C1330" t="s">
        <v>58</v>
      </c>
      <c r="D1330">
        <v>-2E-3</v>
      </c>
    </row>
    <row r="1331" spans="1:4" x14ac:dyDescent="0.2">
      <c r="A1331" t="s">
        <v>703</v>
      </c>
      <c r="B1331" t="s">
        <v>685</v>
      </c>
      <c r="C1331" t="s">
        <v>59</v>
      </c>
      <c r="D1331">
        <v>-1.0999999999999999E-2</v>
      </c>
    </row>
    <row r="1332" spans="1:4" x14ac:dyDescent="0.2">
      <c r="A1332" t="s">
        <v>703</v>
      </c>
      <c r="B1332" t="s">
        <v>685</v>
      </c>
      <c r="C1332" t="s">
        <v>60</v>
      </c>
      <c r="D1332">
        <v>6.2E-2</v>
      </c>
    </row>
    <row r="1333" spans="1:4" x14ac:dyDescent="0.2">
      <c r="A1333" t="s">
        <v>703</v>
      </c>
      <c r="B1333" t="s">
        <v>685</v>
      </c>
      <c r="C1333" t="s">
        <v>61</v>
      </c>
      <c r="D1333">
        <v>-1.0999999999999999E-2</v>
      </c>
    </row>
    <row r="1334" spans="1:4" x14ac:dyDescent="0.2">
      <c r="A1334" t="s">
        <v>703</v>
      </c>
      <c r="B1334" t="s">
        <v>685</v>
      </c>
      <c r="C1334" t="s">
        <v>64</v>
      </c>
      <c r="D1334">
        <v>-1E-3</v>
      </c>
    </row>
    <row r="1335" spans="1:4" x14ac:dyDescent="0.2">
      <c r="A1335" t="s">
        <v>703</v>
      </c>
      <c r="B1335" t="s">
        <v>685</v>
      </c>
      <c r="C1335" t="s">
        <v>65</v>
      </c>
      <c r="D1335">
        <v>1.6E-2</v>
      </c>
    </row>
    <row r="1336" spans="1:4" x14ac:dyDescent="0.2">
      <c r="A1336" t="s">
        <v>703</v>
      </c>
      <c r="B1336" t="s">
        <v>685</v>
      </c>
      <c r="C1336" t="s">
        <v>66</v>
      </c>
      <c r="D1336">
        <v>-0.01</v>
      </c>
    </row>
    <row r="1337" spans="1:4" x14ac:dyDescent="0.2">
      <c r="A1337" t="s">
        <v>703</v>
      </c>
      <c r="B1337" t="s">
        <v>685</v>
      </c>
      <c r="C1337" t="s">
        <v>67</v>
      </c>
      <c r="D1337">
        <v>-1.4999999999999999E-2</v>
      </c>
    </row>
    <row r="1338" spans="1:4" x14ac:dyDescent="0.2">
      <c r="A1338" t="s">
        <v>703</v>
      </c>
      <c r="B1338" t="s">
        <v>685</v>
      </c>
      <c r="C1338" t="s">
        <v>68</v>
      </c>
      <c r="D1338">
        <v>1.0999999999999999E-2</v>
      </c>
    </row>
    <row r="1339" spans="1:4" x14ac:dyDescent="0.2">
      <c r="A1339" t="s">
        <v>703</v>
      </c>
      <c r="B1339" t="s">
        <v>685</v>
      </c>
      <c r="C1339" t="s">
        <v>69</v>
      </c>
      <c r="D1339">
        <v>1E-3</v>
      </c>
    </row>
    <row r="1340" spans="1:4" x14ac:dyDescent="0.2">
      <c r="A1340" t="s">
        <v>703</v>
      </c>
      <c r="B1340" t="s">
        <v>685</v>
      </c>
      <c r="C1340" t="s">
        <v>681</v>
      </c>
      <c r="D1340">
        <v>6.6000000000000003E-2</v>
      </c>
    </row>
    <row r="1341" spans="1:4" x14ac:dyDescent="0.2">
      <c r="A1341" t="s">
        <v>703</v>
      </c>
      <c r="B1341" t="s">
        <v>685</v>
      </c>
      <c r="C1341" t="s">
        <v>682</v>
      </c>
      <c r="D1341">
        <v>-1.4999999999999999E-2</v>
      </c>
    </row>
    <row r="1342" spans="1:4" x14ac:dyDescent="0.2">
      <c r="A1342" t="s">
        <v>703</v>
      </c>
      <c r="B1342" t="s">
        <v>685</v>
      </c>
      <c r="C1342" t="s">
        <v>683</v>
      </c>
      <c r="D1342">
        <v>-1.6E-2</v>
      </c>
    </row>
    <row r="1343" spans="1:4" x14ac:dyDescent="0.2">
      <c r="A1343" t="s">
        <v>703</v>
      </c>
      <c r="B1343" t="s">
        <v>685</v>
      </c>
      <c r="C1343" t="s">
        <v>79</v>
      </c>
      <c r="D1343">
        <v>-2E-3</v>
      </c>
    </row>
    <row r="1344" spans="1:4" x14ac:dyDescent="0.2">
      <c r="A1344" t="s">
        <v>703</v>
      </c>
      <c r="B1344" t="s">
        <v>685</v>
      </c>
      <c r="C1344" t="s">
        <v>80</v>
      </c>
      <c r="D1344">
        <v>-1.6E-2</v>
      </c>
    </row>
    <row r="1345" spans="1:4" x14ac:dyDescent="0.2">
      <c r="A1345" t="s">
        <v>703</v>
      </c>
      <c r="B1345" t="s">
        <v>685</v>
      </c>
      <c r="C1345" t="s">
        <v>81</v>
      </c>
      <c r="D1345">
        <v>-1.7000000000000001E-2</v>
      </c>
    </row>
    <row r="1346" spans="1:4" x14ac:dyDescent="0.2">
      <c r="A1346" t="s">
        <v>687</v>
      </c>
      <c r="B1346" t="s">
        <v>686</v>
      </c>
      <c r="C1346" t="s">
        <v>193</v>
      </c>
      <c r="D1346">
        <v>-6.0000000000000001E-3</v>
      </c>
    </row>
    <row r="1347" spans="1:4" x14ac:dyDescent="0.2">
      <c r="A1347" t="s">
        <v>687</v>
      </c>
      <c r="B1347" t="s">
        <v>686</v>
      </c>
      <c r="C1347" t="s">
        <v>194</v>
      </c>
      <c r="D1347">
        <v>-1E-3</v>
      </c>
    </row>
    <row r="1348" spans="1:4" x14ac:dyDescent="0.2">
      <c r="A1348" t="s">
        <v>687</v>
      </c>
      <c r="B1348" t="s">
        <v>686</v>
      </c>
      <c r="C1348" t="s">
        <v>195</v>
      </c>
      <c r="D1348">
        <v>-6.0000000000000001E-3</v>
      </c>
    </row>
    <row r="1349" spans="1:4" x14ac:dyDescent="0.2">
      <c r="A1349" t="s">
        <v>687</v>
      </c>
      <c r="B1349" t="s">
        <v>686</v>
      </c>
      <c r="C1349" t="s">
        <v>50</v>
      </c>
      <c r="D1349">
        <v>-5.0000000000000001E-3</v>
      </c>
    </row>
    <row r="1350" spans="1:4" x14ac:dyDescent="0.2">
      <c r="A1350" t="s">
        <v>687</v>
      </c>
      <c r="B1350" t="s">
        <v>686</v>
      </c>
      <c r="C1350" t="s">
        <v>51</v>
      </c>
      <c r="D1350">
        <v>-4.0000000000000001E-3</v>
      </c>
    </row>
    <row r="1351" spans="1:4" x14ac:dyDescent="0.2">
      <c r="A1351" t="s">
        <v>687</v>
      </c>
      <c r="B1351" t="s">
        <v>686</v>
      </c>
      <c r="C1351" t="s">
        <v>52</v>
      </c>
      <c r="D1351">
        <v>-5.0000000000000001E-3</v>
      </c>
    </row>
    <row r="1352" spans="1:4" x14ac:dyDescent="0.2">
      <c r="A1352" t="s">
        <v>687</v>
      </c>
      <c r="B1352" t="s">
        <v>686</v>
      </c>
      <c r="C1352" t="s">
        <v>1</v>
      </c>
      <c r="D1352">
        <v>-6.0000000000000001E-3</v>
      </c>
    </row>
    <row r="1353" spans="1:4" x14ac:dyDescent="0.2">
      <c r="A1353" t="s">
        <v>687</v>
      </c>
      <c r="B1353" t="s">
        <v>686</v>
      </c>
      <c r="C1353" t="s">
        <v>2</v>
      </c>
      <c r="D1353">
        <v>-6.0000000000000001E-3</v>
      </c>
    </row>
    <row r="1354" spans="1:4" x14ac:dyDescent="0.2">
      <c r="A1354" t="s">
        <v>687</v>
      </c>
      <c r="B1354" t="s">
        <v>686</v>
      </c>
      <c r="C1354" t="s">
        <v>3</v>
      </c>
      <c r="D1354">
        <v>-5.0000000000000001E-3</v>
      </c>
    </row>
    <row r="1355" spans="1:4" x14ac:dyDescent="0.2">
      <c r="A1355" t="s">
        <v>687</v>
      </c>
      <c r="B1355" t="s">
        <v>686</v>
      </c>
      <c r="C1355" t="s">
        <v>4</v>
      </c>
      <c r="D1355">
        <v>-6.0000000000000001E-3</v>
      </c>
    </row>
    <row r="1356" spans="1:4" x14ac:dyDescent="0.2">
      <c r="A1356" t="s">
        <v>687</v>
      </c>
      <c r="B1356" t="s">
        <v>686</v>
      </c>
      <c r="C1356" t="s">
        <v>5</v>
      </c>
      <c r="D1356">
        <v>-1E-3</v>
      </c>
    </row>
    <row r="1357" spans="1:4" x14ac:dyDescent="0.2">
      <c r="A1357" t="s">
        <v>687</v>
      </c>
      <c r="B1357" t="s">
        <v>686</v>
      </c>
      <c r="C1357" t="s">
        <v>6</v>
      </c>
      <c r="D1357">
        <v>-6.0000000000000001E-3</v>
      </c>
    </row>
    <row r="1358" spans="1:4" x14ac:dyDescent="0.2">
      <c r="A1358" t="s">
        <v>687</v>
      </c>
      <c r="B1358" t="s">
        <v>686</v>
      </c>
      <c r="C1358" t="s">
        <v>13</v>
      </c>
      <c r="D1358">
        <v>-6.0000000000000001E-3</v>
      </c>
    </row>
    <row r="1359" spans="1:4" x14ac:dyDescent="0.2">
      <c r="A1359" t="s">
        <v>687</v>
      </c>
      <c r="B1359" t="s">
        <v>686</v>
      </c>
      <c r="C1359" t="s">
        <v>14</v>
      </c>
      <c r="D1359">
        <v>-6.0000000000000001E-3</v>
      </c>
    </row>
    <row r="1360" spans="1:4" x14ac:dyDescent="0.2">
      <c r="A1360" t="s">
        <v>687</v>
      </c>
      <c r="B1360" t="s">
        <v>686</v>
      </c>
      <c r="C1360" t="s">
        <v>15</v>
      </c>
      <c r="D1360">
        <v>-6.0000000000000001E-3</v>
      </c>
    </row>
    <row r="1361" spans="1:4" x14ac:dyDescent="0.2">
      <c r="A1361" t="s">
        <v>687</v>
      </c>
      <c r="B1361" t="s">
        <v>686</v>
      </c>
      <c r="C1361" t="s">
        <v>16</v>
      </c>
      <c r="D1361">
        <v>-6.0000000000000001E-3</v>
      </c>
    </row>
    <row r="1362" spans="1:4" x14ac:dyDescent="0.2">
      <c r="A1362" t="s">
        <v>687</v>
      </c>
      <c r="B1362" t="s">
        <v>686</v>
      </c>
      <c r="C1362" t="s">
        <v>17</v>
      </c>
      <c r="D1362">
        <v>-5.0000000000000001E-3</v>
      </c>
    </row>
    <row r="1363" spans="1:4" x14ac:dyDescent="0.2">
      <c r="A1363" t="s">
        <v>687</v>
      </c>
      <c r="B1363" t="s">
        <v>686</v>
      </c>
      <c r="C1363" t="s">
        <v>18</v>
      </c>
      <c r="D1363">
        <v>-6.0000000000000001E-3</v>
      </c>
    </row>
    <row r="1364" spans="1:4" x14ac:dyDescent="0.2">
      <c r="A1364" t="s">
        <v>687</v>
      </c>
      <c r="B1364" t="s">
        <v>686</v>
      </c>
      <c r="C1364" t="s">
        <v>38</v>
      </c>
      <c r="D1364">
        <v>-6.0000000000000001E-3</v>
      </c>
    </row>
    <row r="1365" spans="1:4" x14ac:dyDescent="0.2">
      <c r="A1365" t="s">
        <v>687</v>
      </c>
      <c r="B1365" t="s">
        <v>686</v>
      </c>
      <c r="C1365" t="s">
        <v>39</v>
      </c>
      <c r="D1365">
        <v>-6.0000000000000001E-3</v>
      </c>
    </row>
    <row r="1366" spans="1:4" x14ac:dyDescent="0.2">
      <c r="A1366" t="s">
        <v>687</v>
      </c>
      <c r="B1366" t="s">
        <v>686</v>
      </c>
      <c r="C1366" t="s">
        <v>34</v>
      </c>
      <c r="D1366">
        <v>-5.0000000000000001E-3</v>
      </c>
    </row>
    <row r="1367" spans="1:4" x14ac:dyDescent="0.2">
      <c r="A1367" t="s">
        <v>687</v>
      </c>
      <c r="B1367" t="s">
        <v>686</v>
      </c>
      <c r="C1367" t="s">
        <v>40</v>
      </c>
      <c r="D1367">
        <v>-5.0000000000000001E-3</v>
      </c>
    </row>
    <row r="1368" spans="1:4" x14ac:dyDescent="0.2">
      <c r="A1368" t="s">
        <v>687</v>
      </c>
      <c r="B1368" t="s">
        <v>686</v>
      </c>
      <c r="C1368" t="s">
        <v>41</v>
      </c>
      <c r="D1368">
        <v>-5.0000000000000001E-3</v>
      </c>
    </row>
    <row r="1369" spans="1:4" x14ac:dyDescent="0.2">
      <c r="A1369" t="s">
        <v>687</v>
      </c>
      <c r="B1369" t="s">
        <v>686</v>
      </c>
      <c r="C1369" t="s">
        <v>42</v>
      </c>
      <c r="D1369">
        <v>-4.0000000000000001E-3</v>
      </c>
    </row>
    <row r="1370" spans="1:4" x14ac:dyDescent="0.2">
      <c r="A1370" t="s">
        <v>687</v>
      </c>
      <c r="B1370" t="s">
        <v>686</v>
      </c>
      <c r="C1370" t="s">
        <v>56</v>
      </c>
      <c r="D1370">
        <v>7.9000000000000001E-2</v>
      </c>
    </row>
    <row r="1371" spans="1:4" x14ac:dyDescent="0.2">
      <c r="A1371" t="s">
        <v>687</v>
      </c>
      <c r="B1371" t="s">
        <v>686</v>
      </c>
      <c r="C1371" t="s">
        <v>57</v>
      </c>
      <c r="D1371">
        <v>2.1999999999999999E-2</v>
      </c>
    </row>
    <row r="1372" spans="1:4" x14ac:dyDescent="0.2">
      <c r="A1372" t="s">
        <v>687</v>
      </c>
      <c r="B1372" t="s">
        <v>686</v>
      </c>
      <c r="C1372" t="s">
        <v>58</v>
      </c>
      <c r="D1372">
        <v>1.0999999999999999E-2</v>
      </c>
    </row>
    <row r="1373" spans="1:4" x14ac:dyDescent="0.2">
      <c r="A1373" t="s">
        <v>687</v>
      </c>
      <c r="B1373" t="s">
        <v>686</v>
      </c>
      <c r="C1373" t="s">
        <v>59</v>
      </c>
      <c r="D1373">
        <v>7.0000000000000001E-3</v>
      </c>
    </row>
    <row r="1374" spans="1:4" x14ac:dyDescent="0.2">
      <c r="A1374" t="s">
        <v>687</v>
      </c>
      <c r="B1374" t="s">
        <v>686</v>
      </c>
      <c r="C1374" t="s">
        <v>60</v>
      </c>
      <c r="D1374">
        <v>2E-3</v>
      </c>
    </row>
    <row r="1375" spans="1:4" x14ac:dyDescent="0.2">
      <c r="A1375" t="s">
        <v>687</v>
      </c>
      <c r="B1375" t="s">
        <v>686</v>
      </c>
      <c r="C1375" t="s">
        <v>61</v>
      </c>
      <c r="D1375">
        <v>2E-3</v>
      </c>
    </row>
    <row r="1376" spans="1:4" x14ac:dyDescent="0.2">
      <c r="A1376" t="s">
        <v>687</v>
      </c>
      <c r="B1376" t="s">
        <v>686</v>
      </c>
      <c r="C1376" t="s">
        <v>64</v>
      </c>
      <c r="D1376">
        <v>0.35399999999999998</v>
      </c>
    </row>
    <row r="1377" spans="1:4" x14ac:dyDescent="0.2">
      <c r="A1377" t="s">
        <v>687</v>
      </c>
      <c r="B1377" t="s">
        <v>686</v>
      </c>
      <c r="C1377" t="s">
        <v>65</v>
      </c>
      <c r="D1377">
        <v>5.8000000000000003E-2</v>
      </c>
    </row>
    <row r="1378" spans="1:4" x14ac:dyDescent="0.2">
      <c r="A1378" t="s">
        <v>687</v>
      </c>
      <c r="B1378" t="s">
        <v>686</v>
      </c>
      <c r="C1378" t="s">
        <v>66</v>
      </c>
      <c r="D1378">
        <v>1.9E-2</v>
      </c>
    </row>
    <row r="1379" spans="1:4" x14ac:dyDescent="0.2">
      <c r="A1379" t="s">
        <v>687</v>
      </c>
      <c r="B1379" t="s">
        <v>686</v>
      </c>
      <c r="C1379" t="s">
        <v>67</v>
      </c>
      <c r="D1379">
        <v>2.5000000000000001E-2</v>
      </c>
    </row>
    <row r="1380" spans="1:4" x14ac:dyDescent="0.2">
      <c r="A1380" t="s">
        <v>687</v>
      </c>
      <c r="B1380" t="s">
        <v>686</v>
      </c>
      <c r="C1380" t="s">
        <v>68</v>
      </c>
      <c r="D1380">
        <v>1.2E-2</v>
      </c>
    </row>
    <row r="1381" spans="1:4" x14ac:dyDescent="0.2">
      <c r="A1381" t="s">
        <v>687</v>
      </c>
      <c r="B1381" t="s">
        <v>686</v>
      </c>
      <c r="C1381" t="s">
        <v>69</v>
      </c>
      <c r="D1381">
        <v>0.03</v>
      </c>
    </row>
    <row r="1382" spans="1:4" x14ac:dyDescent="0.2">
      <c r="A1382" t="s">
        <v>687</v>
      </c>
      <c r="B1382" t="s">
        <v>686</v>
      </c>
      <c r="C1382" t="s">
        <v>681</v>
      </c>
      <c r="D1382">
        <v>-1E-3</v>
      </c>
    </row>
    <row r="1383" spans="1:4" x14ac:dyDescent="0.2">
      <c r="A1383" t="s">
        <v>687</v>
      </c>
      <c r="B1383" t="s">
        <v>686</v>
      </c>
      <c r="C1383" t="s">
        <v>682</v>
      </c>
      <c r="D1383">
        <v>6.0000000000000001E-3</v>
      </c>
    </row>
    <row r="1384" spans="1:4" x14ac:dyDescent="0.2">
      <c r="A1384" t="s">
        <v>687</v>
      </c>
      <c r="B1384" t="s">
        <v>686</v>
      </c>
      <c r="C1384" t="s">
        <v>683</v>
      </c>
      <c r="D1384">
        <v>-1E-3</v>
      </c>
    </row>
    <row r="1385" spans="1:4" x14ac:dyDescent="0.2">
      <c r="A1385" t="s">
        <v>687</v>
      </c>
      <c r="B1385" t="s">
        <v>686</v>
      </c>
      <c r="C1385" t="s">
        <v>79</v>
      </c>
      <c r="D1385">
        <v>-1E-3</v>
      </c>
    </row>
    <row r="1386" spans="1:4" x14ac:dyDescent="0.2">
      <c r="A1386" t="s">
        <v>687</v>
      </c>
      <c r="B1386" t="s">
        <v>686</v>
      </c>
      <c r="C1386" t="s">
        <v>80</v>
      </c>
      <c r="D1386">
        <v>-1E-3</v>
      </c>
    </row>
    <row r="1387" spans="1:4" x14ac:dyDescent="0.2">
      <c r="A1387" t="s">
        <v>687</v>
      </c>
      <c r="B1387" t="s">
        <v>686</v>
      </c>
      <c r="C1387" t="s">
        <v>81</v>
      </c>
      <c r="D1387">
        <v>-1E-3</v>
      </c>
    </row>
    <row r="1388" spans="1:4" x14ac:dyDescent="0.2">
      <c r="A1388" t="s">
        <v>689</v>
      </c>
      <c r="B1388" t="s">
        <v>686</v>
      </c>
      <c r="C1388" t="s">
        <v>193</v>
      </c>
      <c r="D1388">
        <v>-6.0000000000000001E-3</v>
      </c>
    </row>
    <row r="1389" spans="1:4" x14ac:dyDescent="0.2">
      <c r="A1389" t="s">
        <v>689</v>
      </c>
      <c r="B1389" t="s">
        <v>686</v>
      </c>
      <c r="C1389" t="s">
        <v>194</v>
      </c>
      <c r="D1389">
        <v>4.0000000000000001E-3</v>
      </c>
    </row>
    <row r="1390" spans="1:4" x14ac:dyDescent="0.2">
      <c r="A1390" t="s">
        <v>689</v>
      </c>
      <c r="B1390" t="s">
        <v>686</v>
      </c>
      <c r="C1390" t="s">
        <v>195</v>
      </c>
      <c r="D1390">
        <v>-6.0000000000000001E-3</v>
      </c>
    </row>
    <row r="1391" spans="1:4" x14ac:dyDescent="0.2">
      <c r="A1391" t="s">
        <v>689</v>
      </c>
      <c r="B1391" t="s">
        <v>686</v>
      </c>
      <c r="C1391" t="s">
        <v>50</v>
      </c>
      <c r="D1391">
        <v>-5.0000000000000001E-3</v>
      </c>
    </row>
    <row r="1392" spans="1:4" x14ac:dyDescent="0.2">
      <c r="A1392" t="s">
        <v>689</v>
      </c>
      <c r="B1392" t="s">
        <v>686</v>
      </c>
      <c r="C1392" t="s">
        <v>51</v>
      </c>
      <c r="D1392">
        <v>-3.0000000000000001E-3</v>
      </c>
    </row>
    <row r="1393" spans="1:4" x14ac:dyDescent="0.2">
      <c r="A1393" t="s">
        <v>689</v>
      </c>
      <c r="B1393" t="s">
        <v>686</v>
      </c>
      <c r="C1393" t="s">
        <v>52</v>
      </c>
      <c r="D1393">
        <v>-5.0000000000000001E-3</v>
      </c>
    </row>
    <row r="1394" spans="1:4" x14ac:dyDescent="0.2">
      <c r="A1394" t="s">
        <v>689</v>
      </c>
      <c r="B1394" t="s">
        <v>686</v>
      </c>
      <c r="C1394" t="s">
        <v>1</v>
      </c>
      <c r="D1394">
        <v>-5.0000000000000001E-3</v>
      </c>
    </row>
    <row r="1395" spans="1:4" x14ac:dyDescent="0.2">
      <c r="A1395" t="s">
        <v>689</v>
      </c>
      <c r="B1395" t="s">
        <v>686</v>
      </c>
      <c r="C1395" t="s">
        <v>2</v>
      </c>
      <c r="D1395">
        <v>-6.0000000000000001E-3</v>
      </c>
    </row>
    <row r="1396" spans="1:4" x14ac:dyDescent="0.2">
      <c r="A1396" t="s">
        <v>689</v>
      </c>
      <c r="B1396" t="s">
        <v>686</v>
      </c>
      <c r="C1396" t="s">
        <v>3</v>
      </c>
      <c r="D1396">
        <v>-5.0000000000000001E-3</v>
      </c>
    </row>
    <row r="1397" spans="1:4" x14ac:dyDescent="0.2">
      <c r="A1397" t="s">
        <v>689</v>
      </c>
      <c r="B1397" t="s">
        <v>686</v>
      </c>
      <c r="C1397" t="s">
        <v>4</v>
      </c>
      <c r="D1397">
        <v>-6.0000000000000001E-3</v>
      </c>
    </row>
    <row r="1398" spans="1:4" x14ac:dyDescent="0.2">
      <c r="A1398" t="s">
        <v>689</v>
      </c>
      <c r="B1398" t="s">
        <v>686</v>
      </c>
      <c r="C1398" t="s">
        <v>5</v>
      </c>
      <c r="D1398">
        <v>0</v>
      </c>
    </row>
    <row r="1399" spans="1:4" x14ac:dyDescent="0.2">
      <c r="A1399" t="s">
        <v>689</v>
      </c>
      <c r="B1399" t="s">
        <v>686</v>
      </c>
      <c r="C1399" t="s">
        <v>6</v>
      </c>
      <c r="D1399">
        <v>-6.0000000000000001E-3</v>
      </c>
    </row>
    <row r="1400" spans="1:4" x14ac:dyDescent="0.2">
      <c r="A1400" t="s">
        <v>689</v>
      </c>
      <c r="B1400" t="s">
        <v>686</v>
      </c>
      <c r="C1400" t="s">
        <v>13</v>
      </c>
      <c r="D1400">
        <v>-6.0000000000000001E-3</v>
      </c>
    </row>
    <row r="1401" spans="1:4" x14ac:dyDescent="0.2">
      <c r="A1401" t="s">
        <v>689</v>
      </c>
      <c r="B1401" t="s">
        <v>686</v>
      </c>
      <c r="C1401" t="s">
        <v>14</v>
      </c>
      <c r="D1401">
        <v>-6.0000000000000001E-3</v>
      </c>
    </row>
    <row r="1402" spans="1:4" x14ac:dyDescent="0.2">
      <c r="A1402" t="s">
        <v>689</v>
      </c>
      <c r="B1402" t="s">
        <v>686</v>
      </c>
      <c r="C1402" t="s">
        <v>15</v>
      </c>
      <c r="D1402">
        <v>-6.0000000000000001E-3</v>
      </c>
    </row>
    <row r="1403" spans="1:4" x14ac:dyDescent="0.2">
      <c r="A1403" t="s">
        <v>689</v>
      </c>
      <c r="B1403" t="s">
        <v>686</v>
      </c>
      <c r="C1403" t="s">
        <v>16</v>
      </c>
      <c r="D1403">
        <v>-6.0000000000000001E-3</v>
      </c>
    </row>
    <row r="1404" spans="1:4" x14ac:dyDescent="0.2">
      <c r="A1404" t="s">
        <v>689</v>
      </c>
      <c r="B1404" t="s">
        <v>686</v>
      </c>
      <c r="C1404" t="s">
        <v>17</v>
      </c>
      <c r="D1404">
        <v>-6.0000000000000001E-3</v>
      </c>
    </row>
    <row r="1405" spans="1:4" x14ac:dyDescent="0.2">
      <c r="A1405" t="s">
        <v>689</v>
      </c>
      <c r="B1405" t="s">
        <v>686</v>
      </c>
      <c r="C1405" t="s">
        <v>18</v>
      </c>
      <c r="D1405">
        <v>-1E-3</v>
      </c>
    </row>
    <row r="1406" spans="1:4" x14ac:dyDescent="0.2">
      <c r="A1406" t="s">
        <v>689</v>
      </c>
      <c r="B1406" t="s">
        <v>686</v>
      </c>
      <c r="C1406" t="s">
        <v>38</v>
      </c>
      <c r="D1406">
        <v>-6.0000000000000001E-3</v>
      </c>
    </row>
    <row r="1407" spans="1:4" x14ac:dyDescent="0.2">
      <c r="A1407" t="s">
        <v>689</v>
      </c>
      <c r="B1407" t="s">
        <v>686</v>
      </c>
      <c r="C1407" t="s">
        <v>39</v>
      </c>
      <c r="D1407">
        <v>-6.0000000000000001E-3</v>
      </c>
    </row>
    <row r="1408" spans="1:4" x14ac:dyDescent="0.2">
      <c r="A1408" t="s">
        <v>689</v>
      </c>
      <c r="B1408" t="s">
        <v>686</v>
      </c>
      <c r="C1408" t="s">
        <v>34</v>
      </c>
      <c r="D1408">
        <v>-5.0000000000000001E-3</v>
      </c>
    </row>
    <row r="1409" spans="1:4" x14ac:dyDescent="0.2">
      <c r="A1409" t="s">
        <v>689</v>
      </c>
      <c r="B1409" t="s">
        <v>686</v>
      </c>
      <c r="C1409" t="s">
        <v>40</v>
      </c>
      <c r="D1409">
        <v>-5.0000000000000001E-3</v>
      </c>
    </row>
    <row r="1410" spans="1:4" x14ac:dyDescent="0.2">
      <c r="A1410" t="s">
        <v>689</v>
      </c>
      <c r="B1410" t="s">
        <v>686</v>
      </c>
      <c r="C1410" t="s">
        <v>41</v>
      </c>
      <c r="D1410">
        <v>-6.0000000000000001E-3</v>
      </c>
    </row>
    <row r="1411" spans="1:4" x14ac:dyDescent="0.2">
      <c r="A1411" t="s">
        <v>689</v>
      </c>
      <c r="B1411" t="s">
        <v>686</v>
      </c>
      <c r="C1411" t="s">
        <v>42</v>
      </c>
      <c r="D1411">
        <v>-3.0000000000000001E-3</v>
      </c>
    </row>
    <row r="1412" spans="1:4" x14ac:dyDescent="0.2">
      <c r="A1412" t="s">
        <v>689</v>
      </c>
      <c r="B1412" t="s">
        <v>686</v>
      </c>
      <c r="C1412" t="s">
        <v>56</v>
      </c>
      <c r="D1412">
        <v>0.10299999999999999</v>
      </c>
    </row>
    <row r="1413" spans="1:4" x14ac:dyDescent="0.2">
      <c r="A1413" t="s">
        <v>689</v>
      </c>
      <c r="B1413" t="s">
        <v>686</v>
      </c>
      <c r="C1413" t="s">
        <v>57</v>
      </c>
      <c r="D1413">
        <v>2.9000000000000001E-2</v>
      </c>
    </row>
    <row r="1414" spans="1:4" x14ac:dyDescent="0.2">
      <c r="A1414" t="s">
        <v>689</v>
      </c>
      <c r="B1414" t="s">
        <v>686</v>
      </c>
      <c r="C1414" t="s">
        <v>58</v>
      </c>
      <c r="D1414">
        <v>1.7000000000000001E-2</v>
      </c>
    </row>
    <row r="1415" spans="1:4" x14ac:dyDescent="0.2">
      <c r="A1415" t="s">
        <v>689</v>
      </c>
      <c r="B1415" t="s">
        <v>686</v>
      </c>
      <c r="C1415" t="s">
        <v>59</v>
      </c>
      <c r="D1415">
        <v>1.2E-2</v>
      </c>
    </row>
    <row r="1416" spans="1:4" x14ac:dyDescent="0.2">
      <c r="A1416" t="s">
        <v>689</v>
      </c>
      <c r="B1416" t="s">
        <v>686</v>
      </c>
      <c r="C1416" t="s">
        <v>60</v>
      </c>
      <c r="D1416">
        <v>6.0000000000000001E-3</v>
      </c>
    </row>
    <row r="1417" spans="1:4" x14ac:dyDescent="0.2">
      <c r="A1417" t="s">
        <v>689</v>
      </c>
      <c r="B1417" t="s">
        <v>686</v>
      </c>
      <c r="C1417" t="s">
        <v>61</v>
      </c>
      <c r="D1417">
        <v>6.0000000000000001E-3</v>
      </c>
    </row>
    <row r="1418" spans="1:4" x14ac:dyDescent="0.2">
      <c r="A1418" t="s">
        <v>689</v>
      </c>
      <c r="B1418" t="s">
        <v>686</v>
      </c>
      <c r="C1418" t="s">
        <v>64</v>
      </c>
      <c r="D1418">
        <v>0.45400000000000001</v>
      </c>
    </row>
    <row r="1419" spans="1:4" x14ac:dyDescent="0.2">
      <c r="A1419" t="s">
        <v>689</v>
      </c>
      <c r="B1419" t="s">
        <v>686</v>
      </c>
      <c r="C1419" t="s">
        <v>65</v>
      </c>
      <c r="D1419">
        <v>7.6999999999999999E-2</v>
      </c>
    </row>
    <row r="1420" spans="1:4" x14ac:dyDescent="0.2">
      <c r="A1420" t="s">
        <v>689</v>
      </c>
      <c r="B1420" t="s">
        <v>686</v>
      </c>
      <c r="C1420" t="s">
        <v>66</v>
      </c>
      <c r="D1420">
        <v>2.7E-2</v>
      </c>
    </row>
    <row r="1421" spans="1:4" x14ac:dyDescent="0.2">
      <c r="A1421" t="s">
        <v>689</v>
      </c>
      <c r="B1421" t="s">
        <v>686</v>
      </c>
      <c r="C1421" t="s">
        <v>67</v>
      </c>
      <c r="D1421">
        <v>3.5999999999999997E-2</v>
      </c>
    </row>
    <row r="1422" spans="1:4" x14ac:dyDescent="0.2">
      <c r="A1422" t="s">
        <v>689</v>
      </c>
      <c r="B1422" t="s">
        <v>686</v>
      </c>
      <c r="C1422" t="s">
        <v>68</v>
      </c>
      <c r="D1422">
        <v>0.02</v>
      </c>
    </row>
    <row r="1423" spans="1:4" x14ac:dyDescent="0.2">
      <c r="A1423" t="s">
        <v>689</v>
      </c>
      <c r="B1423" t="s">
        <v>686</v>
      </c>
      <c r="C1423" t="s">
        <v>69</v>
      </c>
      <c r="D1423">
        <v>4.1000000000000002E-2</v>
      </c>
    </row>
    <row r="1424" spans="1:4" x14ac:dyDescent="0.2">
      <c r="A1424" t="s">
        <v>689</v>
      </c>
      <c r="B1424" t="s">
        <v>686</v>
      </c>
      <c r="C1424" t="s">
        <v>681</v>
      </c>
      <c r="D1424">
        <v>-1E-3</v>
      </c>
    </row>
    <row r="1425" spans="1:4" x14ac:dyDescent="0.2">
      <c r="A1425" t="s">
        <v>689</v>
      </c>
      <c r="B1425" t="s">
        <v>686</v>
      </c>
      <c r="C1425" t="s">
        <v>682</v>
      </c>
      <c r="D1425">
        <v>6.0000000000000001E-3</v>
      </c>
    </row>
    <row r="1426" spans="1:4" x14ac:dyDescent="0.2">
      <c r="A1426" t="s">
        <v>689</v>
      </c>
      <c r="B1426" t="s">
        <v>686</v>
      </c>
      <c r="C1426" t="s">
        <v>683</v>
      </c>
      <c r="D1426">
        <v>-1E-3</v>
      </c>
    </row>
    <row r="1427" spans="1:4" x14ac:dyDescent="0.2">
      <c r="A1427" t="s">
        <v>689</v>
      </c>
      <c r="B1427" t="s">
        <v>686</v>
      </c>
      <c r="C1427" t="s">
        <v>79</v>
      </c>
      <c r="D1427">
        <v>-1E-3</v>
      </c>
    </row>
    <row r="1428" spans="1:4" x14ac:dyDescent="0.2">
      <c r="A1428" t="s">
        <v>689</v>
      </c>
      <c r="B1428" t="s">
        <v>686</v>
      </c>
      <c r="C1428" t="s">
        <v>80</v>
      </c>
      <c r="D1428">
        <v>-1E-3</v>
      </c>
    </row>
    <row r="1429" spans="1:4" x14ac:dyDescent="0.2">
      <c r="A1429" t="s">
        <v>689</v>
      </c>
      <c r="B1429" t="s">
        <v>686</v>
      </c>
      <c r="C1429" t="s">
        <v>81</v>
      </c>
      <c r="D1429">
        <v>-1E-3</v>
      </c>
    </row>
    <row r="1430" spans="1:4" x14ac:dyDescent="0.2">
      <c r="A1430" t="s">
        <v>690</v>
      </c>
      <c r="B1430" t="s">
        <v>686</v>
      </c>
      <c r="C1430" t="s">
        <v>193</v>
      </c>
      <c r="D1430">
        <v>-6.0000000000000001E-3</v>
      </c>
    </row>
    <row r="1431" spans="1:4" x14ac:dyDescent="0.2">
      <c r="A1431" t="s">
        <v>690</v>
      </c>
      <c r="B1431" t="s">
        <v>686</v>
      </c>
      <c r="C1431" t="s">
        <v>194</v>
      </c>
      <c r="D1431">
        <v>7.0000000000000001E-3</v>
      </c>
    </row>
    <row r="1432" spans="1:4" x14ac:dyDescent="0.2">
      <c r="A1432" t="s">
        <v>690</v>
      </c>
      <c r="B1432" t="s">
        <v>686</v>
      </c>
      <c r="C1432" t="s">
        <v>195</v>
      </c>
      <c r="D1432">
        <v>-6.0000000000000001E-3</v>
      </c>
    </row>
    <row r="1433" spans="1:4" x14ac:dyDescent="0.2">
      <c r="A1433" t="s">
        <v>690</v>
      </c>
      <c r="B1433" t="s">
        <v>686</v>
      </c>
      <c r="C1433" t="s">
        <v>50</v>
      </c>
      <c r="D1433">
        <v>-3.0000000000000001E-3</v>
      </c>
    </row>
    <row r="1434" spans="1:4" x14ac:dyDescent="0.2">
      <c r="A1434" t="s">
        <v>690</v>
      </c>
      <c r="B1434" t="s">
        <v>686</v>
      </c>
      <c r="C1434" t="s">
        <v>51</v>
      </c>
      <c r="D1434">
        <v>-3.0000000000000001E-3</v>
      </c>
    </row>
    <row r="1435" spans="1:4" x14ac:dyDescent="0.2">
      <c r="A1435" t="s">
        <v>690</v>
      </c>
      <c r="B1435" t="s">
        <v>686</v>
      </c>
      <c r="C1435" t="s">
        <v>52</v>
      </c>
      <c r="D1435">
        <v>-5.0000000000000001E-3</v>
      </c>
    </row>
    <row r="1436" spans="1:4" x14ac:dyDescent="0.2">
      <c r="A1436" t="s">
        <v>690</v>
      </c>
      <c r="B1436" t="s">
        <v>686</v>
      </c>
      <c r="C1436" t="s">
        <v>1</v>
      </c>
      <c r="D1436">
        <v>3.0000000000000001E-3</v>
      </c>
    </row>
    <row r="1437" spans="1:4" x14ac:dyDescent="0.2">
      <c r="A1437" t="s">
        <v>690</v>
      </c>
      <c r="B1437" t="s">
        <v>686</v>
      </c>
      <c r="C1437" t="s">
        <v>2</v>
      </c>
      <c r="D1437">
        <v>-6.0000000000000001E-3</v>
      </c>
    </row>
    <row r="1438" spans="1:4" x14ac:dyDescent="0.2">
      <c r="A1438" t="s">
        <v>690</v>
      </c>
      <c r="B1438" t="s">
        <v>686</v>
      </c>
      <c r="C1438" t="s">
        <v>3</v>
      </c>
      <c r="D1438">
        <v>-6.0000000000000001E-3</v>
      </c>
    </row>
    <row r="1439" spans="1:4" x14ac:dyDescent="0.2">
      <c r="A1439" t="s">
        <v>690</v>
      </c>
      <c r="B1439" t="s">
        <v>686</v>
      </c>
      <c r="C1439" t="s">
        <v>4</v>
      </c>
      <c r="D1439">
        <v>-2E-3</v>
      </c>
    </row>
    <row r="1440" spans="1:4" x14ac:dyDescent="0.2">
      <c r="A1440" t="s">
        <v>690</v>
      </c>
      <c r="B1440" t="s">
        <v>686</v>
      </c>
      <c r="C1440" t="s">
        <v>5</v>
      </c>
      <c r="D1440">
        <v>-1E-3</v>
      </c>
    </row>
    <row r="1441" spans="1:4" x14ac:dyDescent="0.2">
      <c r="A1441" t="s">
        <v>690</v>
      </c>
      <c r="B1441" t="s">
        <v>686</v>
      </c>
      <c r="C1441" t="s">
        <v>6</v>
      </c>
      <c r="D1441">
        <v>-6.0000000000000001E-3</v>
      </c>
    </row>
    <row r="1442" spans="1:4" x14ac:dyDescent="0.2">
      <c r="A1442" t="s">
        <v>690</v>
      </c>
      <c r="B1442" t="s">
        <v>686</v>
      </c>
      <c r="C1442" t="s">
        <v>13</v>
      </c>
      <c r="D1442">
        <v>-7.0000000000000001E-3</v>
      </c>
    </row>
    <row r="1443" spans="1:4" x14ac:dyDescent="0.2">
      <c r="A1443" t="s">
        <v>690</v>
      </c>
      <c r="B1443" t="s">
        <v>686</v>
      </c>
      <c r="C1443" t="s">
        <v>14</v>
      </c>
      <c r="D1443">
        <v>-6.0000000000000001E-3</v>
      </c>
    </row>
    <row r="1444" spans="1:4" x14ac:dyDescent="0.2">
      <c r="A1444" t="s">
        <v>690</v>
      </c>
      <c r="B1444" t="s">
        <v>686</v>
      </c>
      <c r="C1444" t="s">
        <v>15</v>
      </c>
      <c r="D1444">
        <v>-6.0000000000000001E-3</v>
      </c>
    </row>
    <row r="1445" spans="1:4" x14ac:dyDescent="0.2">
      <c r="A1445" t="s">
        <v>690</v>
      </c>
      <c r="B1445" t="s">
        <v>686</v>
      </c>
      <c r="C1445" t="s">
        <v>16</v>
      </c>
      <c r="D1445">
        <v>-6.0000000000000001E-3</v>
      </c>
    </row>
    <row r="1446" spans="1:4" x14ac:dyDescent="0.2">
      <c r="A1446" t="s">
        <v>690</v>
      </c>
      <c r="B1446" t="s">
        <v>686</v>
      </c>
      <c r="C1446" t="s">
        <v>17</v>
      </c>
      <c r="D1446">
        <v>-6.0000000000000001E-3</v>
      </c>
    </row>
    <row r="1447" spans="1:4" x14ac:dyDescent="0.2">
      <c r="A1447" t="s">
        <v>690</v>
      </c>
      <c r="B1447" t="s">
        <v>686</v>
      </c>
      <c r="C1447" t="s">
        <v>18</v>
      </c>
      <c r="D1447">
        <v>4.0000000000000001E-3</v>
      </c>
    </row>
    <row r="1448" spans="1:4" x14ac:dyDescent="0.2">
      <c r="A1448" t="s">
        <v>690</v>
      </c>
      <c r="B1448" t="s">
        <v>686</v>
      </c>
      <c r="C1448" t="s">
        <v>38</v>
      </c>
      <c r="D1448">
        <v>-6.0000000000000001E-3</v>
      </c>
    </row>
    <row r="1449" spans="1:4" x14ac:dyDescent="0.2">
      <c r="A1449" t="s">
        <v>690</v>
      </c>
      <c r="B1449" t="s">
        <v>686</v>
      </c>
      <c r="C1449" t="s">
        <v>39</v>
      </c>
      <c r="D1449">
        <v>-4.0000000000000001E-3</v>
      </c>
    </row>
    <row r="1450" spans="1:4" x14ac:dyDescent="0.2">
      <c r="A1450" t="s">
        <v>690</v>
      </c>
      <c r="B1450" t="s">
        <v>686</v>
      </c>
      <c r="C1450" t="s">
        <v>34</v>
      </c>
      <c r="D1450">
        <v>-6.0000000000000001E-3</v>
      </c>
    </row>
    <row r="1451" spans="1:4" x14ac:dyDescent="0.2">
      <c r="A1451" t="s">
        <v>690</v>
      </c>
      <c r="B1451" t="s">
        <v>686</v>
      </c>
      <c r="C1451" t="s">
        <v>40</v>
      </c>
      <c r="D1451">
        <v>-5.0000000000000001E-3</v>
      </c>
    </row>
    <row r="1452" spans="1:4" x14ac:dyDescent="0.2">
      <c r="A1452" t="s">
        <v>690</v>
      </c>
      <c r="B1452" t="s">
        <v>686</v>
      </c>
      <c r="C1452" t="s">
        <v>41</v>
      </c>
      <c r="D1452">
        <v>-6.0000000000000001E-3</v>
      </c>
    </row>
    <row r="1453" spans="1:4" x14ac:dyDescent="0.2">
      <c r="A1453" t="s">
        <v>690</v>
      </c>
      <c r="B1453" t="s">
        <v>686</v>
      </c>
      <c r="C1453" t="s">
        <v>42</v>
      </c>
      <c r="D1453">
        <v>-2E-3</v>
      </c>
    </row>
    <row r="1454" spans="1:4" x14ac:dyDescent="0.2">
      <c r="A1454" t="s">
        <v>690</v>
      </c>
      <c r="B1454" t="s">
        <v>686</v>
      </c>
      <c r="C1454" t="s">
        <v>56</v>
      </c>
      <c r="D1454">
        <v>0.128</v>
      </c>
    </row>
    <row r="1455" spans="1:4" x14ac:dyDescent="0.2">
      <c r="A1455" t="s">
        <v>690</v>
      </c>
      <c r="B1455" t="s">
        <v>686</v>
      </c>
      <c r="C1455" t="s">
        <v>57</v>
      </c>
      <c r="D1455">
        <v>3.6999999999999998E-2</v>
      </c>
    </row>
    <row r="1456" spans="1:4" x14ac:dyDescent="0.2">
      <c r="A1456" t="s">
        <v>690</v>
      </c>
      <c r="B1456" t="s">
        <v>686</v>
      </c>
      <c r="C1456" t="s">
        <v>58</v>
      </c>
      <c r="D1456">
        <v>2.3E-2</v>
      </c>
    </row>
    <row r="1457" spans="1:4" x14ac:dyDescent="0.2">
      <c r="A1457" t="s">
        <v>690</v>
      </c>
      <c r="B1457" t="s">
        <v>686</v>
      </c>
      <c r="C1457" t="s">
        <v>59</v>
      </c>
      <c r="D1457">
        <v>1.7000000000000001E-2</v>
      </c>
    </row>
    <row r="1458" spans="1:4" x14ac:dyDescent="0.2">
      <c r="A1458" t="s">
        <v>690</v>
      </c>
      <c r="B1458" t="s">
        <v>686</v>
      </c>
      <c r="C1458" t="s">
        <v>60</v>
      </c>
      <c r="D1458">
        <v>8.9999999999999993E-3</v>
      </c>
    </row>
    <row r="1459" spans="1:4" x14ac:dyDescent="0.2">
      <c r="A1459" t="s">
        <v>690</v>
      </c>
      <c r="B1459" t="s">
        <v>686</v>
      </c>
      <c r="C1459" t="s">
        <v>61</v>
      </c>
      <c r="D1459">
        <v>0.01</v>
      </c>
    </row>
    <row r="1460" spans="1:4" x14ac:dyDescent="0.2">
      <c r="A1460" t="s">
        <v>690</v>
      </c>
      <c r="B1460" t="s">
        <v>686</v>
      </c>
      <c r="C1460" t="s">
        <v>64</v>
      </c>
      <c r="D1460">
        <v>0.55200000000000005</v>
      </c>
    </row>
    <row r="1461" spans="1:4" x14ac:dyDescent="0.2">
      <c r="A1461" t="s">
        <v>690</v>
      </c>
      <c r="B1461" t="s">
        <v>686</v>
      </c>
      <c r="C1461" t="s">
        <v>65</v>
      </c>
      <c r="D1461">
        <v>9.8000000000000004E-2</v>
      </c>
    </row>
    <row r="1462" spans="1:4" x14ac:dyDescent="0.2">
      <c r="A1462" t="s">
        <v>690</v>
      </c>
      <c r="B1462" t="s">
        <v>686</v>
      </c>
      <c r="C1462" t="s">
        <v>66</v>
      </c>
      <c r="D1462">
        <v>3.5000000000000003E-2</v>
      </c>
    </row>
    <row r="1463" spans="1:4" x14ac:dyDescent="0.2">
      <c r="A1463" t="s">
        <v>690</v>
      </c>
      <c r="B1463" t="s">
        <v>686</v>
      </c>
      <c r="C1463" t="s">
        <v>67</v>
      </c>
      <c r="D1463">
        <v>4.9000000000000002E-2</v>
      </c>
    </row>
    <row r="1464" spans="1:4" x14ac:dyDescent="0.2">
      <c r="A1464" t="s">
        <v>690</v>
      </c>
      <c r="B1464" t="s">
        <v>686</v>
      </c>
      <c r="C1464" t="s">
        <v>68</v>
      </c>
      <c r="D1464">
        <v>2.9000000000000001E-2</v>
      </c>
    </row>
    <row r="1465" spans="1:4" x14ac:dyDescent="0.2">
      <c r="A1465" t="s">
        <v>690</v>
      </c>
      <c r="B1465" t="s">
        <v>686</v>
      </c>
      <c r="C1465" t="s">
        <v>69</v>
      </c>
      <c r="D1465">
        <v>5.8999999999999997E-2</v>
      </c>
    </row>
    <row r="1466" spans="1:4" x14ac:dyDescent="0.2">
      <c r="A1466" t="s">
        <v>690</v>
      </c>
      <c r="B1466" t="s">
        <v>686</v>
      </c>
      <c r="C1466" t="s">
        <v>681</v>
      </c>
      <c r="D1466">
        <v>-1E-3</v>
      </c>
    </row>
    <row r="1467" spans="1:4" x14ac:dyDescent="0.2">
      <c r="A1467" t="s">
        <v>690</v>
      </c>
      <c r="B1467" t="s">
        <v>686</v>
      </c>
      <c r="C1467" t="s">
        <v>682</v>
      </c>
      <c r="D1467">
        <v>6.0000000000000001E-3</v>
      </c>
    </row>
    <row r="1468" spans="1:4" x14ac:dyDescent="0.2">
      <c r="A1468" t="s">
        <v>690</v>
      </c>
      <c r="B1468" t="s">
        <v>686</v>
      </c>
      <c r="C1468" t="s">
        <v>683</v>
      </c>
      <c r="D1468">
        <v>-1E-3</v>
      </c>
    </row>
    <row r="1469" spans="1:4" x14ac:dyDescent="0.2">
      <c r="A1469" t="s">
        <v>690</v>
      </c>
      <c r="B1469" t="s">
        <v>686</v>
      </c>
      <c r="C1469" t="s">
        <v>79</v>
      </c>
      <c r="D1469">
        <v>-1E-3</v>
      </c>
    </row>
    <row r="1470" spans="1:4" x14ac:dyDescent="0.2">
      <c r="A1470" t="s">
        <v>690</v>
      </c>
      <c r="B1470" t="s">
        <v>686</v>
      </c>
      <c r="C1470" t="s">
        <v>80</v>
      </c>
      <c r="D1470">
        <v>-1E-3</v>
      </c>
    </row>
    <row r="1471" spans="1:4" x14ac:dyDescent="0.2">
      <c r="A1471" t="s">
        <v>690</v>
      </c>
      <c r="B1471" t="s">
        <v>686</v>
      </c>
      <c r="C1471" t="s">
        <v>81</v>
      </c>
      <c r="D1471">
        <v>-1E-3</v>
      </c>
    </row>
    <row r="1472" spans="1:4" x14ac:dyDescent="0.2">
      <c r="A1472" t="s">
        <v>691</v>
      </c>
      <c r="B1472" t="s">
        <v>686</v>
      </c>
      <c r="C1472" t="s">
        <v>193</v>
      </c>
      <c r="D1472">
        <v>-6.0000000000000001E-3</v>
      </c>
    </row>
    <row r="1473" spans="1:4" x14ac:dyDescent="0.2">
      <c r="A1473" t="s">
        <v>691</v>
      </c>
      <c r="B1473" t="s">
        <v>686</v>
      </c>
      <c r="C1473" t="s">
        <v>194</v>
      </c>
      <c r="D1473">
        <v>1.2E-2</v>
      </c>
    </row>
    <row r="1474" spans="1:4" x14ac:dyDescent="0.2">
      <c r="A1474" t="s">
        <v>691</v>
      </c>
      <c r="B1474" t="s">
        <v>686</v>
      </c>
      <c r="C1474" t="s">
        <v>195</v>
      </c>
      <c r="D1474">
        <v>-6.0000000000000001E-3</v>
      </c>
    </row>
    <row r="1475" spans="1:4" x14ac:dyDescent="0.2">
      <c r="A1475" t="s">
        <v>691</v>
      </c>
      <c r="B1475" t="s">
        <v>686</v>
      </c>
      <c r="C1475" t="s">
        <v>50</v>
      </c>
      <c r="D1475">
        <v>-6.0000000000000001E-3</v>
      </c>
    </row>
    <row r="1476" spans="1:4" x14ac:dyDescent="0.2">
      <c r="A1476" t="s">
        <v>691</v>
      </c>
      <c r="B1476" t="s">
        <v>686</v>
      </c>
      <c r="C1476" t="s">
        <v>51</v>
      </c>
      <c r="D1476">
        <v>-3.0000000000000001E-3</v>
      </c>
    </row>
    <row r="1477" spans="1:4" x14ac:dyDescent="0.2">
      <c r="A1477" t="s">
        <v>691</v>
      </c>
      <c r="B1477" t="s">
        <v>686</v>
      </c>
      <c r="C1477" t="s">
        <v>52</v>
      </c>
      <c r="D1477">
        <v>-5.0000000000000001E-3</v>
      </c>
    </row>
    <row r="1478" spans="1:4" x14ac:dyDescent="0.2">
      <c r="A1478" t="s">
        <v>691</v>
      </c>
      <c r="B1478" t="s">
        <v>686</v>
      </c>
      <c r="C1478" t="s">
        <v>1</v>
      </c>
      <c r="D1478">
        <v>4.0000000000000001E-3</v>
      </c>
    </row>
    <row r="1479" spans="1:4" x14ac:dyDescent="0.2">
      <c r="A1479" t="s">
        <v>691</v>
      </c>
      <c r="B1479" t="s">
        <v>686</v>
      </c>
      <c r="C1479" t="s">
        <v>2</v>
      </c>
      <c r="D1479">
        <v>-7.0000000000000001E-3</v>
      </c>
    </row>
    <row r="1480" spans="1:4" x14ac:dyDescent="0.2">
      <c r="A1480" t="s">
        <v>691</v>
      </c>
      <c r="B1480" t="s">
        <v>686</v>
      </c>
      <c r="C1480" t="s">
        <v>3</v>
      </c>
      <c r="D1480">
        <v>-6.0000000000000001E-3</v>
      </c>
    </row>
    <row r="1481" spans="1:4" x14ac:dyDescent="0.2">
      <c r="A1481" t="s">
        <v>691</v>
      </c>
      <c r="B1481" t="s">
        <v>686</v>
      </c>
      <c r="C1481" t="s">
        <v>4</v>
      </c>
      <c r="D1481">
        <v>6.0000000000000001E-3</v>
      </c>
    </row>
    <row r="1482" spans="1:4" x14ac:dyDescent="0.2">
      <c r="A1482" t="s">
        <v>691</v>
      </c>
      <c r="B1482" t="s">
        <v>686</v>
      </c>
      <c r="C1482" t="s">
        <v>5</v>
      </c>
      <c r="D1482">
        <v>-1E-3</v>
      </c>
    </row>
    <row r="1483" spans="1:4" x14ac:dyDescent="0.2">
      <c r="A1483" t="s">
        <v>691</v>
      </c>
      <c r="B1483" t="s">
        <v>686</v>
      </c>
      <c r="C1483" t="s">
        <v>6</v>
      </c>
      <c r="D1483">
        <v>-6.0000000000000001E-3</v>
      </c>
    </row>
    <row r="1484" spans="1:4" x14ac:dyDescent="0.2">
      <c r="A1484" t="s">
        <v>691</v>
      </c>
      <c r="B1484" t="s">
        <v>686</v>
      </c>
      <c r="C1484" t="s">
        <v>13</v>
      </c>
      <c r="D1484">
        <v>-7.0000000000000001E-3</v>
      </c>
    </row>
    <row r="1485" spans="1:4" x14ac:dyDescent="0.2">
      <c r="A1485" t="s">
        <v>691</v>
      </c>
      <c r="B1485" t="s">
        <v>686</v>
      </c>
      <c r="C1485" t="s">
        <v>14</v>
      </c>
      <c r="D1485">
        <v>-6.0000000000000001E-3</v>
      </c>
    </row>
    <row r="1486" spans="1:4" x14ac:dyDescent="0.2">
      <c r="A1486" t="s">
        <v>691</v>
      </c>
      <c r="B1486" t="s">
        <v>686</v>
      </c>
      <c r="C1486" t="s">
        <v>15</v>
      </c>
      <c r="D1486">
        <v>-6.0000000000000001E-3</v>
      </c>
    </row>
    <row r="1487" spans="1:4" x14ac:dyDescent="0.2">
      <c r="A1487" t="s">
        <v>691</v>
      </c>
      <c r="B1487" t="s">
        <v>686</v>
      </c>
      <c r="C1487" t="s">
        <v>16</v>
      </c>
      <c r="D1487">
        <v>-7.0000000000000001E-3</v>
      </c>
    </row>
    <row r="1488" spans="1:4" x14ac:dyDescent="0.2">
      <c r="A1488" t="s">
        <v>691</v>
      </c>
      <c r="B1488" t="s">
        <v>686</v>
      </c>
      <c r="C1488" t="s">
        <v>17</v>
      </c>
      <c r="D1488">
        <v>-6.0000000000000001E-3</v>
      </c>
    </row>
    <row r="1489" spans="1:4" x14ac:dyDescent="0.2">
      <c r="A1489" t="s">
        <v>691</v>
      </c>
      <c r="B1489" t="s">
        <v>686</v>
      </c>
      <c r="C1489" t="s">
        <v>18</v>
      </c>
      <c r="D1489">
        <v>4.0000000000000001E-3</v>
      </c>
    </row>
    <row r="1490" spans="1:4" x14ac:dyDescent="0.2">
      <c r="A1490" t="s">
        <v>691</v>
      </c>
      <c r="B1490" t="s">
        <v>686</v>
      </c>
      <c r="C1490" t="s">
        <v>38</v>
      </c>
      <c r="D1490">
        <v>-6.0000000000000001E-3</v>
      </c>
    </row>
    <row r="1491" spans="1:4" x14ac:dyDescent="0.2">
      <c r="A1491" t="s">
        <v>691</v>
      </c>
      <c r="B1491" t="s">
        <v>686</v>
      </c>
      <c r="C1491" t="s">
        <v>39</v>
      </c>
      <c r="D1491">
        <v>7.0000000000000001E-3</v>
      </c>
    </row>
    <row r="1492" spans="1:4" x14ac:dyDescent="0.2">
      <c r="A1492" t="s">
        <v>691</v>
      </c>
      <c r="B1492" t="s">
        <v>686</v>
      </c>
      <c r="C1492" t="s">
        <v>34</v>
      </c>
      <c r="D1492">
        <v>-6.0000000000000001E-3</v>
      </c>
    </row>
    <row r="1493" spans="1:4" x14ac:dyDescent="0.2">
      <c r="A1493" t="s">
        <v>691</v>
      </c>
      <c r="B1493" t="s">
        <v>686</v>
      </c>
      <c r="C1493" t="s">
        <v>40</v>
      </c>
      <c r="D1493">
        <v>-5.0000000000000001E-3</v>
      </c>
    </row>
    <row r="1494" spans="1:4" x14ac:dyDescent="0.2">
      <c r="A1494" t="s">
        <v>691</v>
      </c>
      <c r="B1494" t="s">
        <v>686</v>
      </c>
      <c r="C1494" t="s">
        <v>41</v>
      </c>
      <c r="D1494">
        <v>-6.0000000000000001E-3</v>
      </c>
    </row>
    <row r="1495" spans="1:4" x14ac:dyDescent="0.2">
      <c r="A1495" t="s">
        <v>691</v>
      </c>
      <c r="B1495" t="s">
        <v>686</v>
      </c>
      <c r="C1495" t="s">
        <v>42</v>
      </c>
      <c r="D1495">
        <v>-1E-3</v>
      </c>
    </row>
    <row r="1496" spans="1:4" x14ac:dyDescent="0.2">
      <c r="A1496" t="s">
        <v>691</v>
      </c>
      <c r="B1496" t="s">
        <v>686</v>
      </c>
      <c r="C1496" t="s">
        <v>56</v>
      </c>
      <c r="D1496">
        <v>0.157</v>
      </c>
    </row>
    <row r="1497" spans="1:4" x14ac:dyDescent="0.2">
      <c r="A1497" t="s">
        <v>691</v>
      </c>
      <c r="B1497" t="s">
        <v>686</v>
      </c>
      <c r="C1497" t="s">
        <v>57</v>
      </c>
      <c r="D1497">
        <v>4.7E-2</v>
      </c>
    </row>
    <row r="1498" spans="1:4" x14ac:dyDescent="0.2">
      <c r="A1498" t="s">
        <v>691</v>
      </c>
      <c r="B1498" t="s">
        <v>686</v>
      </c>
      <c r="C1498" t="s">
        <v>58</v>
      </c>
      <c r="D1498">
        <v>2.9000000000000001E-2</v>
      </c>
    </row>
    <row r="1499" spans="1:4" x14ac:dyDescent="0.2">
      <c r="A1499" t="s">
        <v>691</v>
      </c>
      <c r="B1499" t="s">
        <v>686</v>
      </c>
      <c r="C1499" t="s">
        <v>59</v>
      </c>
      <c r="D1499">
        <v>2.1999999999999999E-2</v>
      </c>
    </row>
    <row r="1500" spans="1:4" x14ac:dyDescent="0.2">
      <c r="A1500" t="s">
        <v>691</v>
      </c>
      <c r="B1500" t="s">
        <v>686</v>
      </c>
      <c r="C1500" t="s">
        <v>60</v>
      </c>
      <c r="D1500">
        <v>1.2999999999999999E-2</v>
      </c>
    </row>
    <row r="1501" spans="1:4" x14ac:dyDescent="0.2">
      <c r="A1501" t="s">
        <v>691</v>
      </c>
      <c r="B1501" t="s">
        <v>686</v>
      </c>
      <c r="C1501" t="s">
        <v>61</v>
      </c>
      <c r="D1501">
        <v>1.4999999999999999E-2</v>
      </c>
    </row>
    <row r="1502" spans="1:4" x14ac:dyDescent="0.2">
      <c r="A1502" t="s">
        <v>691</v>
      </c>
      <c r="B1502" t="s">
        <v>686</v>
      </c>
      <c r="C1502" t="s">
        <v>64</v>
      </c>
      <c r="D1502">
        <v>0.66</v>
      </c>
    </row>
    <row r="1503" spans="1:4" x14ac:dyDescent="0.2">
      <c r="A1503" t="s">
        <v>691</v>
      </c>
      <c r="B1503" t="s">
        <v>686</v>
      </c>
      <c r="C1503" t="s">
        <v>65</v>
      </c>
      <c r="D1503">
        <v>0.121</v>
      </c>
    </row>
    <row r="1504" spans="1:4" x14ac:dyDescent="0.2">
      <c r="A1504" t="s">
        <v>691</v>
      </c>
      <c r="B1504" t="s">
        <v>686</v>
      </c>
      <c r="C1504" t="s">
        <v>66</v>
      </c>
      <c r="D1504">
        <v>4.7E-2</v>
      </c>
    </row>
    <row r="1505" spans="1:4" x14ac:dyDescent="0.2">
      <c r="A1505" t="s">
        <v>691</v>
      </c>
      <c r="B1505" t="s">
        <v>686</v>
      </c>
      <c r="C1505" t="s">
        <v>67</v>
      </c>
      <c r="D1505">
        <v>6.3E-2</v>
      </c>
    </row>
    <row r="1506" spans="1:4" x14ac:dyDescent="0.2">
      <c r="A1506" t="s">
        <v>691</v>
      </c>
      <c r="B1506" t="s">
        <v>686</v>
      </c>
      <c r="C1506" t="s">
        <v>68</v>
      </c>
      <c r="D1506">
        <v>3.9E-2</v>
      </c>
    </row>
    <row r="1507" spans="1:4" x14ac:dyDescent="0.2">
      <c r="A1507" t="s">
        <v>691</v>
      </c>
      <c r="B1507" t="s">
        <v>686</v>
      </c>
      <c r="C1507" t="s">
        <v>69</v>
      </c>
      <c r="D1507">
        <v>7.9000000000000001E-2</v>
      </c>
    </row>
    <row r="1508" spans="1:4" x14ac:dyDescent="0.2">
      <c r="A1508" t="s">
        <v>691</v>
      </c>
      <c r="B1508" t="s">
        <v>686</v>
      </c>
      <c r="C1508" t="s">
        <v>681</v>
      </c>
      <c r="D1508">
        <v>-1E-3</v>
      </c>
    </row>
    <row r="1509" spans="1:4" x14ac:dyDescent="0.2">
      <c r="A1509" t="s">
        <v>691</v>
      </c>
      <c r="B1509" t="s">
        <v>686</v>
      </c>
      <c r="C1509" t="s">
        <v>682</v>
      </c>
      <c r="D1509">
        <v>6.0000000000000001E-3</v>
      </c>
    </row>
    <row r="1510" spans="1:4" x14ac:dyDescent="0.2">
      <c r="A1510" t="s">
        <v>691</v>
      </c>
      <c r="B1510" t="s">
        <v>686</v>
      </c>
      <c r="C1510" t="s">
        <v>683</v>
      </c>
      <c r="D1510">
        <v>-1E-3</v>
      </c>
    </row>
    <row r="1511" spans="1:4" x14ac:dyDescent="0.2">
      <c r="A1511" t="s">
        <v>691</v>
      </c>
      <c r="B1511" t="s">
        <v>686</v>
      </c>
      <c r="C1511" t="s">
        <v>79</v>
      </c>
      <c r="D1511">
        <v>-1E-3</v>
      </c>
    </row>
    <row r="1512" spans="1:4" x14ac:dyDescent="0.2">
      <c r="A1512" t="s">
        <v>691</v>
      </c>
      <c r="B1512" t="s">
        <v>686</v>
      </c>
      <c r="C1512" t="s">
        <v>80</v>
      </c>
      <c r="D1512">
        <v>-1E-3</v>
      </c>
    </row>
    <row r="1513" spans="1:4" x14ac:dyDescent="0.2">
      <c r="A1513" t="s">
        <v>691</v>
      </c>
      <c r="B1513" t="s">
        <v>686</v>
      </c>
      <c r="C1513" t="s">
        <v>81</v>
      </c>
      <c r="D1513">
        <v>-1E-3</v>
      </c>
    </row>
    <row r="1514" spans="1:4" x14ac:dyDescent="0.2">
      <c r="A1514" t="s">
        <v>692</v>
      </c>
      <c r="B1514" t="s">
        <v>686</v>
      </c>
      <c r="C1514" t="s">
        <v>193</v>
      </c>
      <c r="D1514">
        <v>-6.0000000000000001E-3</v>
      </c>
    </row>
    <row r="1515" spans="1:4" x14ac:dyDescent="0.2">
      <c r="A1515" t="s">
        <v>692</v>
      </c>
      <c r="B1515" t="s">
        <v>686</v>
      </c>
      <c r="C1515" t="s">
        <v>194</v>
      </c>
      <c r="D1515">
        <v>1.4999999999999999E-2</v>
      </c>
    </row>
    <row r="1516" spans="1:4" x14ac:dyDescent="0.2">
      <c r="A1516" t="s">
        <v>692</v>
      </c>
      <c r="B1516" t="s">
        <v>686</v>
      </c>
      <c r="C1516" t="s">
        <v>195</v>
      </c>
      <c r="D1516">
        <v>-5.0000000000000001E-3</v>
      </c>
    </row>
    <row r="1517" spans="1:4" x14ac:dyDescent="0.2">
      <c r="A1517" t="s">
        <v>692</v>
      </c>
      <c r="B1517" t="s">
        <v>686</v>
      </c>
      <c r="C1517" t="s">
        <v>50</v>
      </c>
      <c r="D1517">
        <v>-6.0000000000000001E-3</v>
      </c>
    </row>
    <row r="1518" spans="1:4" x14ac:dyDescent="0.2">
      <c r="A1518" t="s">
        <v>692</v>
      </c>
      <c r="B1518" t="s">
        <v>686</v>
      </c>
      <c r="C1518" t="s">
        <v>51</v>
      </c>
      <c r="D1518">
        <v>-3.0000000000000001E-3</v>
      </c>
    </row>
    <row r="1519" spans="1:4" x14ac:dyDescent="0.2">
      <c r="A1519" t="s">
        <v>692</v>
      </c>
      <c r="B1519" t="s">
        <v>686</v>
      </c>
      <c r="C1519" t="s">
        <v>52</v>
      </c>
      <c r="D1519">
        <v>-6.0000000000000001E-3</v>
      </c>
    </row>
    <row r="1520" spans="1:4" x14ac:dyDescent="0.2">
      <c r="A1520" t="s">
        <v>692</v>
      </c>
      <c r="B1520" t="s">
        <v>686</v>
      </c>
      <c r="C1520" t="s">
        <v>1</v>
      </c>
      <c r="D1520">
        <v>8.0000000000000002E-3</v>
      </c>
    </row>
    <row r="1521" spans="1:4" x14ac:dyDescent="0.2">
      <c r="A1521" t="s">
        <v>692</v>
      </c>
      <c r="B1521" t="s">
        <v>686</v>
      </c>
      <c r="C1521" t="s">
        <v>2</v>
      </c>
      <c r="D1521">
        <v>-7.0000000000000001E-3</v>
      </c>
    </row>
    <row r="1522" spans="1:4" x14ac:dyDescent="0.2">
      <c r="A1522" t="s">
        <v>692</v>
      </c>
      <c r="B1522" t="s">
        <v>686</v>
      </c>
      <c r="C1522" t="s">
        <v>3</v>
      </c>
      <c r="D1522">
        <v>-6.0000000000000001E-3</v>
      </c>
    </row>
    <row r="1523" spans="1:4" x14ac:dyDescent="0.2">
      <c r="A1523" t="s">
        <v>692</v>
      </c>
      <c r="B1523" t="s">
        <v>686</v>
      </c>
      <c r="C1523" t="s">
        <v>4</v>
      </c>
      <c r="D1523">
        <v>-6.0000000000000001E-3</v>
      </c>
    </row>
    <row r="1524" spans="1:4" x14ac:dyDescent="0.2">
      <c r="A1524" t="s">
        <v>692</v>
      </c>
      <c r="B1524" t="s">
        <v>686</v>
      </c>
      <c r="C1524" t="s">
        <v>5</v>
      </c>
      <c r="D1524">
        <v>-1E-3</v>
      </c>
    </row>
    <row r="1525" spans="1:4" x14ac:dyDescent="0.2">
      <c r="A1525" t="s">
        <v>692</v>
      </c>
      <c r="B1525" t="s">
        <v>686</v>
      </c>
      <c r="C1525" t="s">
        <v>6</v>
      </c>
      <c r="D1525">
        <v>-6.0000000000000001E-3</v>
      </c>
    </row>
    <row r="1526" spans="1:4" x14ac:dyDescent="0.2">
      <c r="A1526" t="s">
        <v>692</v>
      </c>
      <c r="B1526" t="s">
        <v>686</v>
      </c>
      <c r="C1526" t="s">
        <v>13</v>
      </c>
      <c r="D1526">
        <v>-7.0000000000000001E-3</v>
      </c>
    </row>
    <row r="1527" spans="1:4" x14ac:dyDescent="0.2">
      <c r="A1527" t="s">
        <v>692</v>
      </c>
      <c r="B1527" t="s">
        <v>686</v>
      </c>
      <c r="C1527" t="s">
        <v>14</v>
      </c>
      <c r="D1527">
        <v>-6.0000000000000001E-3</v>
      </c>
    </row>
    <row r="1528" spans="1:4" x14ac:dyDescent="0.2">
      <c r="A1528" t="s">
        <v>692</v>
      </c>
      <c r="B1528" t="s">
        <v>686</v>
      </c>
      <c r="C1528" t="s">
        <v>15</v>
      </c>
      <c r="D1528">
        <v>-6.0000000000000001E-3</v>
      </c>
    </row>
    <row r="1529" spans="1:4" x14ac:dyDescent="0.2">
      <c r="A1529" t="s">
        <v>692</v>
      </c>
      <c r="B1529" t="s">
        <v>686</v>
      </c>
      <c r="C1529" t="s">
        <v>16</v>
      </c>
      <c r="D1529">
        <v>-7.0000000000000001E-3</v>
      </c>
    </row>
    <row r="1530" spans="1:4" x14ac:dyDescent="0.2">
      <c r="A1530" t="s">
        <v>692</v>
      </c>
      <c r="B1530" t="s">
        <v>686</v>
      </c>
      <c r="C1530" t="s">
        <v>17</v>
      </c>
      <c r="D1530">
        <v>-6.0000000000000001E-3</v>
      </c>
    </row>
    <row r="1531" spans="1:4" x14ac:dyDescent="0.2">
      <c r="A1531" t="s">
        <v>692</v>
      </c>
      <c r="B1531" t="s">
        <v>686</v>
      </c>
      <c r="C1531" t="s">
        <v>18</v>
      </c>
      <c r="D1531">
        <v>3.0000000000000001E-3</v>
      </c>
    </row>
    <row r="1532" spans="1:4" x14ac:dyDescent="0.2">
      <c r="A1532" t="s">
        <v>692</v>
      </c>
      <c r="B1532" t="s">
        <v>686</v>
      </c>
      <c r="C1532" t="s">
        <v>38</v>
      </c>
      <c r="D1532">
        <v>-6.0000000000000001E-3</v>
      </c>
    </row>
    <row r="1533" spans="1:4" x14ac:dyDescent="0.2">
      <c r="A1533" t="s">
        <v>692</v>
      </c>
      <c r="B1533" t="s">
        <v>686</v>
      </c>
      <c r="C1533" t="s">
        <v>39</v>
      </c>
      <c r="D1533">
        <v>1.0999999999999999E-2</v>
      </c>
    </row>
    <row r="1534" spans="1:4" x14ac:dyDescent="0.2">
      <c r="A1534" t="s">
        <v>692</v>
      </c>
      <c r="B1534" t="s">
        <v>686</v>
      </c>
      <c r="C1534" t="s">
        <v>34</v>
      </c>
      <c r="D1534">
        <v>-6.0000000000000001E-3</v>
      </c>
    </row>
    <row r="1535" spans="1:4" x14ac:dyDescent="0.2">
      <c r="A1535" t="s">
        <v>692</v>
      </c>
      <c r="B1535" t="s">
        <v>686</v>
      </c>
      <c r="C1535" t="s">
        <v>40</v>
      </c>
      <c r="D1535">
        <v>-5.0000000000000001E-3</v>
      </c>
    </row>
    <row r="1536" spans="1:4" x14ac:dyDescent="0.2">
      <c r="A1536" t="s">
        <v>692</v>
      </c>
      <c r="B1536" t="s">
        <v>686</v>
      </c>
      <c r="C1536" t="s">
        <v>41</v>
      </c>
      <c r="D1536">
        <v>-6.0000000000000001E-3</v>
      </c>
    </row>
    <row r="1537" spans="1:4" x14ac:dyDescent="0.2">
      <c r="A1537" t="s">
        <v>692</v>
      </c>
      <c r="B1537" t="s">
        <v>686</v>
      </c>
      <c r="C1537" t="s">
        <v>42</v>
      </c>
      <c r="D1537">
        <v>-1E-3</v>
      </c>
    </row>
    <row r="1538" spans="1:4" x14ac:dyDescent="0.2">
      <c r="A1538" t="s">
        <v>692</v>
      </c>
      <c r="B1538" t="s">
        <v>686</v>
      </c>
      <c r="C1538" t="s">
        <v>56</v>
      </c>
      <c r="D1538">
        <v>0.189</v>
      </c>
    </row>
    <row r="1539" spans="1:4" x14ac:dyDescent="0.2">
      <c r="A1539" t="s">
        <v>692</v>
      </c>
      <c r="B1539" t="s">
        <v>686</v>
      </c>
      <c r="C1539" t="s">
        <v>57</v>
      </c>
      <c r="D1539">
        <v>5.7000000000000002E-2</v>
      </c>
    </row>
    <row r="1540" spans="1:4" x14ac:dyDescent="0.2">
      <c r="A1540" t="s">
        <v>692</v>
      </c>
      <c r="B1540" t="s">
        <v>686</v>
      </c>
      <c r="C1540" t="s">
        <v>58</v>
      </c>
      <c r="D1540">
        <v>3.5999999999999997E-2</v>
      </c>
    </row>
    <row r="1541" spans="1:4" x14ac:dyDescent="0.2">
      <c r="A1541" t="s">
        <v>692</v>
      </c>
      <c r="B1541" t="s">
        <v>686</v>
      </c>
      <c r="C1541" t="s">
        <v>59</v>
      </c>
      <c r="D1541">
        <v>2.9000000000000001E-2</v>
      </c>
    </row>
    <row r="1542" spans="1:4" x14ac:dyDescent="0.2">
      <c r="A1542" t="s">
        <v>692</v>
      </c>
      <c r="B1542" t="s">
        <v>686</v>
      </c>
      <c r="C1542" t="s">
        <v>60</v>
      </c>
      <c r="D1542">
        <v>1.7000000000000001E-2</v>
      </c>
    </row>
    <row r="1543" spans="1:4" x14ac:dyDescent="0.2">
      <c r="A1543" t="s">
        <v>692</v>
      </c>
      <c r="B1543" t="s">
        <v>686</v>
      </c>
      <c r="C1543" t="s">
        <v>61</v>
      </c>
      <c r="D1543">
        <v>0.02</v>
      </c>
    </row>
    <row r="1544" spans="1:4" x14ac:dyDescent="0.2">
      <c r="A1544" t="s">
        <v>692</v>
      </c>
      <c r="B1544" t="s">
        <v>686</v>
      </c>
      <c r="C1544" t="s">
        <v>64</v>
      </c>
      <c r="D1544">
        <v>0.75700000000000001</v>
      </c>
    </row>
    <row r="1545" spans="1:4" x14ac:dyDescent="0.2">
      <c r="A1545" t="s">
        <v>692</v>
      </c>
      <c r="B1545" t="s">
        <v>686</v>
      </c>
      <c r="C1545" t="s">
        <v>65</v>
      </c>
      <c r="D1545">
        <v>0.14699999999999999</v>
      </c>
    </row>
    <row r="1546" spans="1:4" x14ac:dyDescent="0.2">
      <c r="A1546" t="s">
        <v>692</v>
      </c>
      <c r="B1546" t="s">
        <v>686</v>
      </c>
      <c r="C1546" t="s">
        <v>66</v>
      </c>
      <c r="D1546">
        <v>6.2E-2</v>
      </c>
    </row>
    <row r="1547" spans="1:4" x14ac:dyDescent="0.2">
      <c r="A1547" t="s">
        <v>692</v>
      </c>
      <c r="B1547" t="s">
        <v>686</v>
      </c>
      <c r="C1547" t="s">
        <v>67</v>
      </c>
      <c r="D1547">
        <v>7.9000000000000001E-2</v>
      </c>
    </row>
    <row r="1548" spans="1:4" x14ac:dyDescent="0.2">
      <c r="A1548" t="s">
        <v>692</v>
      </c>
      <c r="B1548" t="s">
        <v>686</v>
      </c>
      <c r="C1548" t="s">
        <v>68</v>
      </c>
      <c r="D1548">
        <v>0.05</v>
      </c>
    </row>
    <row r="1549" spans="1:4" x14ac:dyDescent="0.2">
      <c r="A1549" t="s">
        <v>692</v>
      </c>
      <c r="B1549" t="s">
        <v>686</v>
      </c>
      <c r="C1549" t="s">
        <v>69</v>
      </c>
      <c r="D1549">
        <v>0.10100000000000001</v>
      </c>
    </row>
    <row r="1550" spans="1:4" x14ac:dyDescent="0.2">
      <c r="A1550" t="s">
        <v>692</v>
      </c>
      <c r="B1550" t="s">
        <v>686</v>
      </c>
      <c r="C1550" t="s">
        <v>681</v>
      </c>
      <c r="D1550">
        <v>-1E-3</v>
      </c>
    </row>
    <row r="1551" spans="1:4" x14ac:dyDescent="0.2">
      <c r="A1551" t="s">
        <v>692</v>
      </c>
      <c r="B1551" t="s">
        <v>686</v>
      </c>
      <c r="C1551" t="s">
        <v>682</v>
      </c>
      <c r="D1551">
        <v>6.0000000000000001E-3</v>
      </c>
    </row>
    <row r="1552" spans="1:4" x14ac:dyDescent="0.2">
      <c r="A1552" t="s">
        <v>692</v>
      </c>
      <c r="B1552" t="s">
        <v>686</v>
      </c>
      <c r="C1552" t="s">
        <v>683</v>
      </c>
      <c r="D1552">
        <v>-1E-3</v>
      </c>
    </row>
    <row r="1553" spans="1:4" x14ac:dyDescent="0.2">
      <c r="A1553" t="s">
        <v>692</v>
      </c>
      <c r="B1553" t="s">
        <v>686</v>
      </c>
      <c r="C1553" t="s">
        <v>79</v>
      </c>
      <c r="D1553">
        <v>-1E-3</v>
      </c>
    </row>
    <row r="1554" spans="1:4" x14ac:dyDescent="0.2">
      <c r="A1554" t="s">
        <v>692</v>
      </c>
      <c r="B1554" t="s">
        <v>686</v>
      </c>
      <c r="C1554" t="s">
        <v>80</v>
      </c>
      <c r="D1554">
        <v>-1E-3</v>
      </c>
    </row>
    <row r="1555" spans="1:4" x14ac:dyDescent="0.2">
      <c r="A1555" t="s">
        <v>692</v>
      </c>
      <c r="B1555" t="s">
        <v>686</v>
      </c>
      <c r="C1555" t="s">
        <v>81</v>
      </c>
      <c r="D1555">
        <v>-1E-3</v>
      </c>
    </row>
    <row r="1556" spans="1:4" x14ac:dyDescent="0.2">
      <c r="A1556" t="s">
        <v>693</v>
      </c>
      <c r="B1556" t="s">
        <v>686</v>
      </c>
      <c r="C1556" t="s">
        <v>193</v>
      </c>
      <c r="D1556">
        <v>-6.0000000000000001E-3</v>
      </c>
    </row>
    <row r="1557" spans="1:4" x14ac:dyDescent="0.2">
      <c r="A1557" t="s">
        <v>693</v>
      </c>
      <c r="B1557" t="s">
        <v>686</v>
      </c>
      <c r="C1557" t="s">
        <v>194</v>
      </c>
      <c r="D1557">
        <v>1.6E-2</v>
      </c>
    </row>
    <row r="1558" spans="1:4" x14ac:dyDescent="0.2">
      <c r="A1558" t="s">
        <v>693</v>
      </c>
      <c r="B1558" t="s">
        <v>686</v>
      </c>
      <c r="C1558" t="s">
        <v>195</v>
      </c>
      <c r="D1558">
        <v>-4.0000000000000001E-3</v>
      </c>
    </row>
    <row r="1559" spans="1:4" x14ac:dyDescent="0.2">
      <c r="A1559" t="s">
        <v>693</v>
      </c>
      <c r="B1559" t="s">
        <v>686</v>
      </c>
      <c r="C1559" t="s">
        <v>50</v>
      </c>
      <c r="D1559">
        <v>-6.0000000000000001E-3</v>
      </c>
    </row>
    <row r="1560" spans="1:4" x14ac:dyDescent="0.2">
      <c r="A1560" t="s">
        <v>693</v>
      </c>
      <c r="B1560" t="s">
        <v>686</v>
      </c>
      <c r="C1560" t="s">
        <v>51</v>
      </c>
      <c r="D1560">
        <v>7.0000000000000001E-3</v>
      </c>
    </row>
    <row r="1561" spans="1:4" x14ac:dyDescent="0.2">
      <c r="A1561" t="s">
        <v>693</v>
      </c>
      <c r="B1561" t="s">
        <v>686</v>
      </c>
      <c r="C1561" t="s">
        <v>52</v>
      </c>
      <c r="D1561">
        <v>-6.0000000000000001E-3</v>
      </c>
    </row>
    <row r="1562" spans="1:4" x14ac:dyDescent="0.2">
      <c r="A1562" t="s">
        <v>693</v>
      </c>
      <c r="B1562" t="s">
        <v>686</v>
      </c>
      <c r="C1562" t="s">
        <v>1</v>
      </c>
      <c r="D1562">
        <v>5.0000000000000001E-3</v>
      </c>
    </row>
    <row r="1563" spans="1:4" x14ac:dyDescent="0.2">
      <c r="A1563" t="s">
        <v>693</v>
      </c>
      <c r="B1563" t="s">
        <v>686</v>
      </c>
      <c r="C1563" t="s">
        <v>2</v>
      </c>
      <c r="D1563">
        <v>-7.0000000000000001E-3</v>
      </c>
    </row>
    <row r="1564" spans="1:4" x14ac:dyDescent="0.2">
      <c r="A1564" t="s">
        <v>693</v>
      </c>
      <c r="B1564" t="s">
        <v>686</v>
      </c>
      <c r="C1564" t="s">
        <v>3</v>
      </c>
      <c r="D1564">
        <v>-6.0000000000000001E-3</v>
      </c>
    </row>
    <row r="1565" spans="1:4" x14ac:dyDescent="0.2">
      <c r="A1565" t="s">
        <v>693</v>
      </c>
      <c r="B1565" t="s">
        <v>686</v>
      </c>
      <c r="C1565" t="s">
        <v>4</v>
      </c>
      <c r="D1565">
        <v>-6.0000000000000001E-3</v>
      </c>
    </row>
    <row r="1566" spans="1:4" x14ac:dyDescent="0.2">
      <c r="A1566" t="s">
        <v>693</v>
      </c>
      <c r="B1566" t="s">
        <v>686</v>
      </c>
      <c r="C1566" t="s">
        <v>5</v>
      </c>
      <c r="D1566">
        <v>-1E-3</v>
      </c>
    </row>
    <row r="1567" spans="1:4" x14ac:dyDescent="0.2">
      <c r="A1567" t="s">
        <v>693</v>
      </c>
      <c r="B1567" t="s">
        <v>686</v>
      </c>
      <c r="C1567" t="s">
        <v>6</v>
      </c>
      <c r="D1567">
        <v>-6.0000000000000001E-3</v>
      </c>
    </row>
    <row r="1568" spans="1:4" x14ac:dyDescent="0.2">
      <c r="A1568" t="s">
        <v>693</v>
      </c>
      <c r="B1568" t="s">
        <v>686</v>
      </c>
      <c r="C1568" t="s">
        <v>13</v>
      </c>
      <c r="D1568">
        <v>-7.0000000000000001E-3</v>
      </c>
    </row>
    <row r="1569" spans="1:4" x14ac:dyDescent="0.2">
      <c r="A1569" t="s">
        <v>693</v>
      </c>
      <c r="B1569" t="s">
        <v>686</v>
      </c>
      <c r="C1569" t="s">
        <v>14</v>
      </c>
      <c r="D1569">
        <v>-6.0000000000000001E-3</v>
      </c>
    </row>
    <row r="1570" spans="1:4" x14ac:dyDescent="0.2">
      <c r="A1570" t="s">
        <v>693</v>
      </c>
      <c r="B1570" t="s">
        <v>686</v>
      </c>
      <c r="C1570" t="s">
        <v>15</v>
      </c>
      <c r="D1570">
        <v>-6.0000000000000001E-3</v>
      </c>
    </row>
    <row r="1571" spans="1:4" x14ac:dyDescent="0.2">
      <c r="A1571" t="s">
        <v>693</v>
      </c>
      <c r="B1571" t="s">
        <v>686</v>
      </c>
      <c r="C1571" t="s">
        <v>16</v>
      </c>
      <c r="D1571">
        <v>-7.0000000000000001E-3</v>
      </c>
    </row>
    <row r="1572" spans="1:4" x14ac:dyDescent="0.2">
      <c r="A1572" t="s">
        <v>693</v>
      </c>
      <c r="B1572" t="s">
        <v>686</v>
      </c>
      <c r="C1572" t="s">
        <v>17</v>
      </c>
      <c r="D1572">
        <v>-6.0000000000000001E-3</v>
      </c>
    </row>
    <row r="1573" spans="1:4" x14ac:dyDescent="0.2">
      <c r="A1573" t="s">
        <v>693</v>
      </c>
      <c r="B1573" t="s">
        <v>686</v>
      </c>
      <c r="C1573" t="s">
        <v>18</v>
      </c>
      <c r="D1573">
        <v>2E-3</v>
      </c>
    </row>
    <row r="1574" spans="1:4" x14ac:dyDescent="0.2">
      <c r="A1574" t="s">
        <v>693</v>
      </c>
      <c r="B1574" t="s">
        <v>686</v>
      </c>
      <c r="C1574" t="s">
        <v>38</v>
      </c>
      <c r="D1574">
        <v>-6.0000000000000001E-3</v>
      </c>
    </row>
    <row r="1575" spans="1:4" x14ac:dyDescent="0.2">
      <c r="A1575" t="s">
        <v>693</v>
      </c>
      <c r="B1575" t="s">
        <v>686</v>
      </c>
      <c r="C1575" t="s">
        <v>39</v>
      </c>
      <c r="D1575">
        <v>-4.0000000000000001E-3</v>
      </c>
    </row>
    <row r="1576" spans="1:4" x14ac:dyDescent="0.2">
      <c r="A1576" t="s">
        <v>693</v>
      </c>
      <c r="B1576" t="s">
        <v>686</v>
      </c>
      <c r="C1576" t="s">
        <v>34</v>
      </c>
      <c r="D1576">
        <v>-6.0000000000000001E-3</v>
      </c>
    </row>
    <row r="1577" spans="1:4" x14ac:dyDescent="0.2">
      <c r="A1577" t="s">
        <v>693</v>
      </c>
      <c r="B1577" t="s">
        <v>686</v>
      </c>
      <c r="C1577" t="s">
        <v>40</v>
      </c>
      <c r="D1577">
        <v>-5.0000000000000001E-3</v>
      </c>
    </row>
    <row r="1578" spans="1:4" x14ac:dyDescent="0.2">
      <c r="A1578" t="s">
        <v>693</v>
      </c>
      <c r="B1578" t="s">
        <v>686</v>
      </c>
      <c r="C1578" t="s">
        <v>41</v>
      </c>
      <c r="D1578">
        <v>-6.0000000000000001E-3</v>
      </c>
    </row>
    <row r="1579" spans="1:4" x14ac:dyDescent="0.2">
      <c r="A1579" t="s">
        <v>693</v>
      </c>
      <c r="B1579" t="s">
        <v>686</v>
      </c>
      <c r="C1579" t="s">
        <v>42</v>
      </c>
      <c r="D1579">
        <v>-2E-3</v>
      </c>
    </row>
    <row r="1580" spans="1:4" x14ac:dyDescent="0.2">
      <c r="A1580" t="s">
        <v>693</v>
      </c>
      <c r="B1580" t="s">
        <v>686</v>
      </c>
      <c r="C1580" t="s">
        <v>56</v>
      </c>
      <c r="D1580">
        <v>0.224</v>
      </c>
    </row>
    <row r="1581" spans="1:4" x14ac:dyDescent="0.2">
      <c r="A1581" t="s">
        <v>693</v>
      </c>
      <c r="B1581" t="s">
        <v>686</v>
      </c>
      <c r="C1581" t="s">
        <v>57</v>
      </c>
      <c r="D1581">
        <v>6.8000000000000005E-2</v>
      </c>
    </row>
    <row r="1582" spans="1:4" x14ac:dyDescent="0.2">
      <c r="A1582" t="s">
        <v>693</v>
      </c>
      <c r="B1582" t="s">
        <v>686</v>
      </c>
      <c r="C1582" t="s">
        <v>58</v>
      </c>
      <c r="D1582">
        <v>4.2999999999999997E-2</v>
      </c>
    </row>
    <row r="1583" spans="1:4" x14ac:dyDescent="0.2">
      <c r="A1583" t="s">
        <v>693</v>
      </c>
      <c r="B1583" t="s">
        <v>686</v>
      </c>
      <c r="C1583" t="s">
        <v>59</v>
      </c>
      <c r="D1583">
        <v>3.5000000000000003E-2</v>
      </c>
    </row>
    <row r="1584" spans="1:4" x14ac:dyDescent="0.2">
      <c r="A1584" t="s">
        <v>693</v>
      </c>
      <c r="B1584" t="s">
        <v>686</v>
      </c>
      <c r="C1584" t="s">
        <v>60</v>
      </c>
      <c r="D1584">
        <v>2.1999999999999999E-2</v>
      </c>
    </row>
    <row r="1585" spans="1:4" x14ac:dyDescent="0.2">
      <c r="A1585" t="s">
        <v>693</v>
      </c>
      <c r="B1585" t="s">
        <v>686</v>
      </c>
      <c r="C1585" t="s">
        <v>61</v>
      </c>
      <c r="D1585">
        <v>2.5999999999999999E-2</v>
      </c>
    </row>
    <row r="1586" spans="1:4" x14ac:dyDescent="0.2">
      <c r="A1586" t="s">
        <v>693</v>
      </c>
      <c r="B1586" t="s">
        <v>686</v>
      </c>
      <c r="C1586" t="s">
        <v>64</v>
      </c>
      <c r="D1586">
        <v>0.878</v>
      </c>
    </row>
    <row r="1587" spans="1:4" x14ac:dyDescent="0.2">
      <c r="A1587" t="s">
        <v>693</v>
      </c>
      <c r="B1587" t="s">
        <v>686</v>
      </c>
      <c r="C1587" t="s">
        <v>65</v>
      </c>
      <c r="D1587">
        <v>0.17699999999999999</v>
      </c>
    </row>
    <row r="1588" spans="1:4" x14ac:dyDescent="0.2">
      <c r="A1588" t="s">
        <v>693</v>
      </c>
      <c r="B1588" t="s">
        <v>686</v>
      </c>
      <c r="C1588" t="s">
        <v>66</v>
      </c>
      <c r="D1588">
        <v>7.3999999999999996E-2</v>
      </c>
    </row>
    <row r="1589" spans="1:4" x14ac:dyDescent="0.2">
      <c r="A1589" t="s">
        <v>693</v>
      </c>
      <c r="B1589" t="s">
        <v>686</v>
      </c>
      <c r="C1589" t="s">
        <v>67</v>
      </c>
      <c r="D1589">
        <v>9.8000000000000004E-2</v>
      </c>
    </row>
    <row r="1590" spans="1:4" x14ac:dyDescent="0.2">
      <c r="A1590" t="s">
        <v>693</v>
      </c>
      <c r="B1590" t="s">
        <v>686</v>
      </c>
      <c r="C1590" t="s">
        <v>68</v>
      </c>
      <c r="D1590">
        <v>6.2E-2</v>
      </c>
    </row>
    <row r="1591" spans="1:4" x14ac:dyDescent="0.2">
      <c r="A1591" t="s">
        <v>693</v>
      </c>
      <c r="B1591" t="s">
        <v>686</v>
      </c>
      <c r="C1591" t="s">
        <v>69</v>
      </c>
      <c r="D1591">
        <v>0.125</v>
      </c>
    </row>
    <row r="1592" spans="1:4" x14ac:dyDescent="0.2">
      <c r="A1592" t="s">
        <v>693</v>
      </c>
      <c r="B1592" t="s">
        <v>686</v>
      </c>
      <c r="C1592" t="s">
        <v>681</v>
      </c>
      <c r="D1592">
        <v>-1E-3</v>
      </c>
    </row>
    <row r="1593" spans="1:4" x14ac:dyDescent="0.2">
      <c r="A1593" t="s">
        <v>693</v>
      </c>
      <c r="B1593" t="s">
        <v>686</v>
      </c>
      <c r="C1593" t="s">
        <v>682</v>
      </c>
      <c r="D1593">
        <v>6.0000000000000001E-3</v>
      </c>
    </row>
    <row r="1594" spans="1:4" x14ac:dyDescent="0.2">
      <c r="A1594" t="s">
        <v>693</v>
      </c>
      <c r="B1594" t="s">
        <v>686</v>
      </c>
      <c r="C1594" t="s">
        <v>683</v>
      </c>
      <c r="D1594">
        <v>-1E-3</v>
      </c>
    </row>
    <row r="1595" spans="1:4" x14ac:dyDescent="0.2">
      <c r="A1595" t="s">
        <v>693</v>
      </c>
      <c r="B1595" t="s">
        <v>686</v>
      </c>
      <c r="C1595" t="s">
        <v>79</v>
      </c>
      <c r="D1595">
        <v>-1E-3</v>
      </c>
    </row>
    <row r="1596" spans="1:4" x14ac:dyDescent="0.2">
      <c r="A1596" t="s">
        <v>693</v>
      </c>
      <c r="B1596" t="s">
        <v>686</v>
      </c>
      <c r="C1596" t="s">
        <v>80</v>
      </c>
      <c r="D1596">
        <v>-1E-3</v>
      </c>
    </row>
    <row r="1597" spans="1:4" x14ac:dyDescent="0.2">
      <c r="A1597" t="s">
        <v>693</v>
      </c>
      <c r="B1597" t="s">
        <v>686</v>
      </c>
      <c r="C1597" t="s">
        <v>81</v>
      </c>
      <c r="D1597">
        <v>-1E-3</v>
      </c>
    </row>
    <row r="1598" spans="1:4" x14ac:dyDescent="0.2">
      <c r="A1598" t="s">
        <v>694</v>
      </c>
      <c r="B1598" t="s">
        <v>686</v>
      </c>
      <c r="C1598" t="s">
        <v>193</v>
      </c>
      <c r="D1598">
        <v>-6.0000000000000001E-3</v>
      </c>
    </row>
    <row r="1599" spans="1:4" x14ac:dyDescent="0.2">
      <c r="A1599" t="s">
        <v>694</v>
      </c>
      <c r="B1599" t="s">
        <v>686</v>
      </c>
      <c r="C1599" t="s">
        <v>194</v>
      </c>
      <c r="D1599">
        <v>1.2E-2</v>
      </c>
    </row>
    <row r="1600" spans="1:4" x14ac:dyDescent="0.2">
      <c r="A1600" t="s">
        <v>694</v>
      </c>
      <c r="B1600" t="s">
        <v>686</v>
      </c>
      <c r="C1600" t="s">
        <v>195</v>
      </c>
      <c r="D1600">
        <v>-3.0000000000000001E-3</v>
      </c>
    </row>
    <row r="1601" spans="1:4" x14ac:dyDescent="0.2">
      <c r="A1601" t="s">
        <v>694</v>
      </c>
      <c r="B1601" t="s">
        <v>686</v>
      </c>
      <c r="C1601" t="s">
        <v>50</v>
      </c>
      <c r="D1601">
        <v>-6.0000000000000001E-3</v>
      </c>
    </row>
    <row r="1602" spans="1:4" x14ac:dyDescent="0.2">
      <c r="A1602" t="s">
        <v>694</v>
      </c>
      <c r="B1602" t="s">
        <v>686</v>
      </c>
      <c r="C1602" t="s">
        <v>51</v>
      </c>
      <c r="D1602">
        <v>3.0000000000000001E-3</v>
      </c>
    </row>
    <row r="1603" spans="1:4" x14ac:dyDescent="0.2">
      <c r="A1603" t="s">
        <v>694</v>
      </c>
      <c r="B1603" t="s">
        <v>686</v>
      </c>
      <c r="C1603" t="s">
        <v>52</v>
      </c>
      <c r="D1603">
        <v>-6.0000000000000001E-3</v>
      </c>
    </row>
    <row r="1604" spans="1:4" x14ac:dyDescent="0.2">
      <c r="A1604" t="s">
        <v>694</v>
      </c>
      <c r="B1604" t="s">
        <v>686</v>
      </c>
      <c r="C1604" t="s">
        <v>1</v>
      </c>
      <c r="D1604">
        <v>-1E-3</v>
      </c>
    </row>
    <row r="1605" spans="1:4" x14ac:dyDescent="0.2">
      <c r="A1605" t="s">
        <v>694</v>
      </c>
      <c r="B1605" t="s">
        <v>686</v>
      </c>
      <c r="C1605" t="s">
        <v>2</v>
      </c>
      <c r="D1605">
        <v>-7.0000000000000001E-3</v>
      </c>
    </row>
    <row r="1606" spans="1:4" x14ac:dyDescent="0.2">
      <c r="A1606" t="s">
        <v>694</v>
      </c>
      <c r="B1606" t="s">
        <v>686</v>
      </c>
      <c r="C1606" t="s">
        <v>3</v>
      </c>
      <c r="D1606">
        <v>-6.0000000000000001E-3</v>
      </c>
    </row>
    <row r="1607" spans="1:4" x14ac:dyDescent="0.2">
      <c r="A1607" t="s">
        <v>694</v>
      </c>
      <c r="B1607" t="s">
        <v>686</v>
      </c>
      <c r="C1607" t="s">
        <v>4</v>
      </c>
      <c r="D1607">
        <v>-6.0000000000000001E-3</v>
      </c>
    </row>
    <row r="1608" spans="1:4" x14ac:dyDescent="0.2">
      <c r="A1608" t="s">
        <v>694</v>
      </c>
      <c r="B1608" t="s">
        <v>686</v>
      </c>
      <c r="C1608" t="s">
        <v>5</v>
      </c>
      <c r="D1608">
        <v>-1E-3</v>
      </c>
    </row>
    <row r="1609" spans="1:4" x14ac:dyDescent="0.2">
      <c r="A1609" t="s">
        <v>694</v>
      </c>
      <c r="B1609" t="s">
        <v>686</v>
      </c>
      <c r="C1609" t="s">
        <v>6</v>
      </c>
      <c r="D1609">
        <v>-6.0000000000000001E-3</v>
      </c>
    </row>
    <row r="1610" spans="1:4" x14ac:dyDescent="0.2">
      <c r="A1610" t="s">
        <v>694</v>
      </c>
      <c r="B1610" t="s">
        <v>686</v>
      </c>
      <c r="C1610" t="s">
        <v>13</v>
      </c>
      <c r="D1610">
        <v>-7.0000000000000001E-3</v>
      </c>
    </row>
    <row r="1611" spans="1:4" x14ac:dyDescent="0.2">
      <c r="A1611" t="s">
        <v>694</v>
      </c>
      <c r="B1611" t="s">
        <v>686</v>
      </c>
      <c r="C1611" t="s">
        <v>14</v>
      </c>
      <c r="D1611">
        <v>-6.0000000000000001E-3</v>
      </c>
    </row>
    <row r="1612" spans="1:4" x14ac:dyDescent="0.2">
      <c r="A1612" t="s">
        <v>694</v>
      </c>
      <c r="B1612" t="s">
        <v>686</v>
      </c>
      <c r="C1612" t="s">
        <v>15</v>
      </c>
      <c r="D1612">
        <v>-6.0000000000000001E-3</v>
      </c>
    </row>
    <row r="1613" spans="1:4" x14ac:dyDescent="0.2">
      <c r="A1613" t="s">
        <v>694</v>
      </c>
      <c r="B1613" t="s">
        <v>686</v>
      </c>
      <c r="C1613" t="s">
        <v>16</v>
      </c>
      <c r="D1613">
        <v>-7.0000000000000001E-3</v>
      </c>
    </row>
    <row r="1614" spans="1:4" x14ac:dyDescent="0.2">
      <c r="A1614" t="s">
        <v>694</v>
      </c>
      <c r="B1614" t="s">
        <v>686</v>
      </c>
      <c r="C1614" t="s">
        <v>17</v>
      </c>
      <c r="D1614">
        <v>-7.0000000000000001E-3</v>
      </c>
    </row>
    <row r="1615" spans="1:4" x14ac:dyDescent="0.2">
      <c r="A1615" t="s">
        <v>694</v>
      </c>
      <c r="B1615" t="s">
        <v>686</v>
      </c>
      <c r="C1615" t="s">
        <v>18</v>
      </c>
      <c r="D1615">
        <v>2E-3</v>
      </c>
    </row>
    <row r="1616" spans="1:4" x14ac:dyDescent="0.2">
      <c r="A1616" t="s">
        <v>694</v>
      </c>
      <c r="B1616" t="s">
        <v>686</v>
      </c>
      <c r="C1616" t="s">
        <v>38</v>
      </c>
      <c r="D1616">
        <v>-6.0000000000000001E-3</v>
      </c>
    </row>
    <row r="1617" spans="1:4" x14ac:dyDescent="0.2">
      <c r="A1617" t="s">
        <v>694</v>
      </c>
      <c r="B1617" t="s">
        <v>686</v>
      </c>
      <c r="C1617" t="s">
        <v>39</v>
      </c>
      <c r="D1617">
        <v>-5.0000000000000001E-3</v>
      </c>
    </row>
    <row r="1618" spans="1:4" x14ac:dyDescent="0.2">
      <c r="A1618" t="s">
        <v>694</v>
      </c>
      <c r="B1618" t="s">
        <v>686</v>
      </c>
      <c r="C1618" t="s">
        <v>34</v>
      </c>
      <c r="D1618">
        <v>-6.0000000000000001E-3</v>
      </c>
    </row>
    <row r="1619" spans="1:4" x14ac:dyDescent="0.2">
      <c r="A1619" t="s">
        <v>694</v>
      </c>
      <c r="B1619" t="s">
        <v>686</v>
      </c>
      <c r="C1619" t="s">
        <v>40</v>
      </c>
      <c r="D1619">
        <v>-5.0000000000000001E-3</v>
      </c>
    </row>
    <row r="1620" spans="1:4" x14ac:dyDescent="0.2">
      <c r="A1620" t="s">
        <v>694</v>
      </c>
      <c r="B1620" t="s">
        <v>686</v>
      </c>
      <c r="C1620" t="s">
        <v>41</v>
      </c>
      <c r="D1620">
        <v>-6.0000000000000001E-3</v>
      </c>
    </row>
    <row r="1621" spans="1:4" x14ac:dyDescent="0.2">
      <c r="A1621" t="s">
        <v>694</v>
      </c>
      <c r="B1621" t="s">
        <v>686</v>
      </c>
      <c r="C1621" t="s">
        <v>42</v>
      </c>
      <c r="D1621">
        <v>-3.0000000000000001E-3</v>
      </c>
    </row>
    <row r="1622" spans="1:4" x14ac:dyDescent="0.2">
      <c r="A1622" t="s">
        <v>694</v>
      </c>
      <c r="B1622" t="s">
        <v>686</v>
      </c>
      <c r="C1622" t="s">
        <v>56</v>
      </c>
      <c r="D1622">
        <v>0.25900000000000001</v>
      </c>
    </row>
    <row r="1623" spans="1:4" x14ac:dyDescent="0.2">
      <c r="A1623" t="s">
        <v>694</v>
      </c>
      <c r="B1623" t="s">
        <v>686</v>
      </c>
      <c r="C1623" t="s">
        <v>57</v>
      </c>
      <c r="D1623">
        <v>0.08</v>
      </c>
    </row>
    <row r="1624" spans="1:4" x14ac:dyDescent="0.2">
      <c r="A1624" t="s">
        <v>694</v>
      </c>
      <c r="B1624" t="s">
        <v>686</v>
      </c>
      <c r="C1624" t="s">
        <v>58</v>
      </c>
      <c r="D1624">
        <v>5.0999999999999997E-2</v>
      </c>
    </row>
    <row r="1625" spans="1:4" x14ac:dyDescent="0.2">
      <c r="A1625" t="s">
        <v>694</v>
      </c>
      <c r="B1625" t="s">
        <v>686</v>
      </c>
      <c r="C1625" t="s">
        <v>59</v>
      </c>
      <c r="D1625">
        <v>4.2000000000000003E-2</v>
      </c>
    </row>
    <row r="1626" spans="1:4" x14ac:dyDescent="0.2">
      <c r="A1626" t="s">
        <v>694</v>
      </c>
      <c r="B1626" t="s">
        <v>686</v>
      </c>
      <c r="C1626" t="s">
        <v>60</v>
      </c>
      <c r="D1626">
        <v>2.7E-2</v>
      </c>
    </row>
    <row r="1627" spans="1:4" x14ac:dyDescent="0.2">
      <c r="A1627" t="s">
        <v>694</v>
      </c>
      <c r="B1627" t="s">
        <v>686</v>
      </c>
      <c r="C1627" t="s">
        <v>61</v>
      </c>
      <c r="D1627">
        <v>3.2000000000000001E-2</v>
      </c>
    </row>
    <row r="1628" spans="1:4" x14ac:dyDescent="0.2">
      <c r="A1628" t="s">
        <v>694</v>
      </c>
      <c r="B1628" t="s">
        <v>686</v>
      </c>
      <c r="C1628" t="s">
        <v>64</v>
      </c>
      <c r="D1628">
        <v>1.022</v>
      </c>
    </row>
    <row r="1629" spans="1:4" x14ac:dyDescent="0.2">
      <c r="A1629" t="s">
        <v>694</v>
      </c>
      <c r="B1629" t="s">
        <v>686</v>
      </c>
      <c r="C1629" t="s">
        <v>65</v>
      </c>
      <c r="D1629">
        <v>0.20699999999999999</v>
      </c>
    </row>
    <row r="1630" spans="1:4" x14ac:dyDescent="0.2">
      <c r="A1630" t="s">
        <v>694</v>
      </c>
      <c r="B1630" t="s">
        <v>686</v>
      </c>
      <c r="C1630" t="s">
        <v>66</v>
      </c>
      <c r="D1630">
        <v>8.5999999999999993E-2</v>
      </c>
    </row>
    <row r="1631" spans="1:4" x14ac:dyDescent="0.2">
      <c r="A1631" t="s">
        <v>694</v>
      </c>
      <c r="B1631" t="s">
        <v>686</v>
      </c>
      <c r="C1631" t="s">
        <v>67</v>
      </c>
      <c r="D1631">
        <v>0.11700000000000001</v>
      </c>
    </row>
    <row r="1632" spans="1:4" x14ac:dyDescent="0.2">
      <c r="A1632" t="s">
        <v>694</v>
      </c>
      <c r="B1632" t="s">
        <v>686</v>
      </c>
      <c r="C1632" t="s">
        <v>68</v>
      </c>
      <c r="D1632">
        <v>7.3999999999999996E-2</v>
      </c>
    </row>
    <row r="1633" spans="1:4" x14ac:dyDescent="0.2">
      <c r="A1633" t="s">
        <v>694</v>
      </c>
      <c r="B1633" t="s">
        <v>686</v>
      </c>
      <c r="C1633" t="s">
        <v>69</v>
      </c>
      <c r="D1633">
        <v>0.15</v>
      </c>
    </row>
    <row r="1634" spans="1:4" x14ac:dyDescent="0.2">
      <c r="A1634" t="s">
        <v>694</v>
      </c>
      <c r="B1634" t="s">
        <v>686</v>
      </c>
      <c r="C1634" t="s">
        <v>681</v>
      </c>
      <c r="D1634">
        <v>-1E-3</v>
      </c>
    </row>
    <row r="1635" spans="1:4" x14ac:dyDescent="0.2">
      <c r="A1635" t="s">
        <v>694</v>
      </c>
      <c r="B1635" t="s">
        <v>686</v>
      </c>
      <c r="C1635" t="s">
        <v>682</v>
      </c>
      <c r="D1635">
        <v>6.0000000000000001E-3</v>
      </c>
    </row>
    <row r="1636" spans="1:4" x14ac:dyDescent="0.2">
      <c r="A1636" t="s">
        <v>694</v>
      </c>
      <c r="B1636" t="s">
        <v>686</v>
      </c>
      <c r="C1636" t="s">
        <v>683</v>
      </c>
      <c r="D1636">
        <v>-1E-3</v>
      </c>
    </row>
    <row r="1637" spans="1:4" x14ac:dyDescent="0.2">
      <c r="A1637" t="s">
        <v>694</v>
      </c>
      <c r="B1637" t="s">
        <v>686</v>
      </c>
      <c r="C1637" t="s">
        <v>79</v>
      </c>
      <c r="D1637">
        <v>-2E-3</v>
      </c>
    </row>
    <row r="1638" spans="1:4" x14ac:dyDescent="0.2">
      <c r="A1638" t="s">
        <v>694</v>
      </c>
      <c r="B1638" t="s">
        <v>686</v>
      </c>
      <c r="C1638" t="s">
        <v>80</v>
      </c>
      <c r="D1638">
        <v>-1E-3</v>
      </c>
    </row>
    <row r="1639" spans="1:4" x14ac:dyDescent="0.2">
      <c r="A1639" t="s">
        <v>694</v>
      </c>
      <c r="B1639" t="s">
        <v>686</v>
      </c>
      <c r="C1639" t="s">
        <v>81</v>
      </c>
      <c r="D1639">
        <v>-1E-3</v>
      </c>
    </row>
    <row r="1640" spans="1:4" x14ac:dyDescent="0.2">
      <c r="A1640" t="s">
        <v>695</v>
      </c>
      <c r="B1640" t="s">
        <v>686</v>
      </c>
      <c r="C1640" t="s">
        <v>193</v>
      </c>
      <c r="D1640">
        <v>-4.0000000000000001E-3</v>
      </c>
    </row>
    <row r="1641" spans="1:4" x14ac:dyDescent="0.2">
      <c r="A1641" t="s">
        <v>695</v>
      </c>
      <c r="B1641" t="s">
        <v>686</v>
      </c>
      <c r="C1641" t="s">
        <v>194</v>
      </c>
      <c r="D1641">
        <v>6.0000000000000001E-3</v>
      </c>
    </row>
    <row r="1642" spans="1:4" x14ac:dyDescent="0.2">
      <c r="A1642" t="s">
        <v>695</v>
      </c>
      <c r="B1642" t="s">
        <v>686</v>
      </c>
      <c r="C1642" t="s">
        <v>195</v>
      </c>
      <c r="D1642">
        <v>-1E-3</v>
      </c>
    </row>
    <row r="1643" spans="1:4" x14ac:dyDescent="0.2">
      <c r="A1643" t="s">
        <v>695</v>
      </c>
      <c r="B1643" t="s">
        <v>686</v>
      </c>
      <c r="C1643" t="s">
        <v>50</v>
      </c>
      <c r="D1643">
        <v>-6.0000000000000001E-3</v>
      </c>
    </row>
    <row r="1644" spans="1:4" x14ac:dyDescent="0.2">
      <c r="A1644" t="s">
        <v>695</v>
      </c>
      <c r="B1644" t="s">
        <v>686</v>
      </c>
      <c r="C1644" t="s">
        <v>51</v>
      </c>
      <c r="D1644">
        <v>-2E-3</v>
      </c>
    </row>
    <row r="1645" spans="1:4" x14ac:dyDescent="0.2">
      <c r="A1645" t="s">
        <v>695</v>
      </c>
      <c r="B1645" t="s">
        <v>686</v>
      </c>
      <c r="C1645" t="s">
        <v>52</v>
      </c>
      <c r="D1645">
        <v>-5.0000000000000001E-3</v>
      </c>
    </row>
    <row r="1646" spans="1:4" x14ac:dyDescent="0.2">
      <c r="A1646" t="s">
        <v>695</v>
      </c>
      <c r="B1646" t="s">
        <v>686</v>
      </c>
      <c r="C1646" t="s">
        <v>1</v>
      </c>
      <c r="D1646">
        <v>4.0000000000000001E-3</v>
      </c>
    </row>
    <row r="1647" spans="1:4" x14ac:dyDescent="0.2">
      <c r="A1647" t="s">
        <v>695</v>
      </c>
      <c r="B1647" t="s">
        <v>686</v>
      </c>
      <c r="C1647" t="s">
        <v>2</v>
      </c>
      <c r="D1647">
        <v>-7.0000000000000001E-3</v>
      </c>
    </row>
    <row r="1648" spans="1:4" x14ac:dyDescent="0.2">
      <c r="A1648" t="s">
        <v>695</v>
      </c>
      <c r="B1648" t="s">
        <v>686</v>
      </c>
      <c r="C1648" t="s">
        <v>3</v>
      </c>
      <c r="D1648">
        <v>-6.0000000000000001E-3</v>
      </c>
    </row>
    <row r="1649" spans="1:4" x14ac:dyDescent="0.2">
      <c r="A1649" t="s">
        <v>695</v>
      </c>
      <c r="B1649" t="s">
        <v>686</v>
      </c>
      <c r="C1649" t="s">
        <v>4</v>
      </c>
      <c r="D1649">
        <v>-7.0000000000000001E-3</v>
      </c>
    </row>
    <row r="1650" spans="1:4" x14ac:dyDescent="0.2">
      <c r="A1650" t="s">
        <v>695</v>
      </c>
      <c r="B1650" t="s">
        <v>686</v>
      </c>
      <c r="C1650" t="s">
        <v>5</v>
      </c>
      <c r="D1650">
        <v>-1E-3</v>
      </c>
    </row>
    <row r="1651" spans="1:4" x14ac:dyDescent="0.2">
      <c r="A1651" t="s">
        <v>695</v>
      </c>
      <c r="B1651" t="s">
        <v>686</v>
      </c>
      <c r="C1651" t="s">
        <v>6</v>
      </c>
      <c r="D1651">
        <v>-6.0000000000000001E-3</v>
      </c>
    </row>
    <row r="1652" spans="1:4" x14ac:dyDescent="0.2">
      <c r="A1652" t="s">
        <v>695</v>
      </c>
      <c r="B1652" t="s">
        <v>686</v>
      </c>
      <c r="C1652" t="s">
        <v>13</v>
      </c>
      <c r="D1652">
        <v>-7.0000000000000001E-3</v>
      </c>
    </row>
    <row r="1653" spans="1:4" x14ac:dyDescent="0.2">
      <c r="A1653" t="s">
        <v>695</v>
      </c>
      <c r="B1653" t="s">
        <v>686</v>
      </c>
      <c r="C1653" t="s">
        <v>14</v>
      </c>
      <c r="D1653">
        <v>-6.0000000000000001E-3</v>
      </c>
    </row>
    <row r="1654" spans="1:4" x14ac:dyDescent="0.2">
      <c r="A1654" t="s">
        <v>695</v>
      </c>
      <c r="B1654" t="s">
        <v>686</v>
      </c>
      <c r="C1654" t="s">
        <v>15</v>
      </c>
      <c r="D1654">
        <v>-6.0000000000000001E-3</v>
      </c>
    </row>
    <row r="1655" spans="1:4" x14ac:dyDescent="0.2">
      <c r="A1655" t="s">
        <v>695</v>
      </c>
      <c r="B1655" t="s">
        <v>686</v>
      </c>
      <c r="C1655" t="s">
        <v>16</v>
      </c>
      <c r="D1655">
        <v>-7.0000000000000001E-3</v>
      </c>
    </row>
    <row r="1656" spans="1:4" x14ac:dyDescent="0.2">
      <c r="A1656" t="s">
        <v>695</v>
      </c>
      <c r="B1656" t="s">
        <v>686</v>
      </c>
      <c r="C1656" t="s">
        <v>17</v>
      </c>
      <c r="D1656">
        <v>-6.0000000000000001E-3</v>
      </c>
    </row>
    <row r="1657" spans="1:4" x14ac:dyDescent="0.2">
      <c r="A1657" t="s">
        <v>695</v>
      </c>
      <c r="B1657" t="s">
        <v>686</v>
      </c>
      <c r="C1657" t="s">
        <v>18</v>
      </c>
      <c r="D1657">
        <v>2E-3</v>
      </c>
    </row>
    <row r="1658" spans="1:4" x14ac:dyDescent="0.2">
      <c r="A1658" t="s">
        <v>695</v>
      </c>
      <c r="B1658" t="s">
        <v>686</v>
      </c>
      <c r="C1658" t="s">
        <v>38</v>
      </c>
      <c r="D1658">
        <v>-6.0000000000000001E-3</v>
      </c>
    </row>
    <row r="1659" spans="1:4" x14ac:dyDescent="0.2">
      <c r="A1659" t="s">
        <v>695</v>
      </c>
      <c r="B1659" t="s">
        <v>686</v>
      </c>
      <c r="C1659" t="s">
        <v>39</v>
      </c>
      <c r="D1659">
        <v>-7.0000000000000001E-3</v>
      </c>
    </row>
    <row r="1660" spans="1:4" x14ac:dyDescent="0.2">
      <c r="A1660" t="s">
        <v>695</v>
      </c>
      <c r="B1660" t="s">
        <v>686</v>
      </c>
      <c r="C1660" t="s">
        <v>34</v>
      </c>
      <c r="D1660">
        <v>-6.0000000000000001E-3</v>
      </c>
    </row>
    <row r="1661" spans="1:4" x14ac:dyDescent="0.2">
      <c r="A1661" t="s">
        <v>695</v>
      </c>
      <c r="B1661" t="s">
        <v>686</v>
      </c>
      <c r="C1661" t="s">
        <v>40</v>
      </c>
      <c r="D1661">
        <v>-5.0000000000000001E-3</v>
      </c>
    </row>
    <row r="1662" spans="1:4" x14ac:dyDescent="0.2">
      <c r="A1662" t="s">
        <v>695</v>
      </c>
      <c r="B1662" t="s">
        <v>686</v>
      </c>
      <c r="C1662" t="s">
        <v>41</v>
      </c>
      <c r="D1662">
        <v>-6.0000000000000001E-3</v>
      </c>
    </row>
    <row r="1663" spans="1:4" x14ac:dyDescent="0.2">
      <c r="A1663" t="s">
        <v>695</v>
      </c>
      <c r="B1663" t="s">
        <v>686</v>
      </c>
      <c r="C1663" t="s">
        <v>42</v>
      </c>
      <c r="D1663">
        <v>-4.0000000000000001E-3</v>
      </c>
    </row>
    <row r="1664" spans="1:4" x14ac:dyDescent="0.2">
      <c r="A1664" t="s">
        <v>695</v>
      </c>
      <c r="B1664" t="s">
        <v>686</v>
      </c>
      <c r="C1664" t="s">
        <v>56</v>
      </c>
      <c r="D1664">
        <v>0.29699999999999999</v>
      </c>
    </row>
    <row r="1665" spans="1:4" x14ac:dyDescent="0.2">
      <c r="A1665" t="s">
        <v>695</v>
      </c>
      <c r="B1665" t="s">
        <v>686</v>
      </c>
      <c r="C1665" t="s">
        <v>57</v>
      </c>
      <c r="D1665">
        <v>9.1999999999999998E-2</v>
      </c>
    </row>
    <row r="1666" spans="1:4" x14ac:dyDescent="0.2">
      <c r="A1666" t="s">
        <v>695</v>
      </c>
      <c r="B1666" t="s">
        <v>686</v>
      </c>
      <c r="C1666" t="s">
        <v>58</v>
      </c>
      <c r="D1666">
        <v>0.06</v>
      </c>
    </row>
    <row r="1667" spans="1:4" x14ac:dyDescent="0.2">
      <c r="A1667" t="s">
        <v>695</v>
      </c>
      <c r="B1667" t="s">
        <v>686</v>
      </c>
      <c r="C1667" t="s">
        <v>59</v>
      </c>
      <c r="D1667">
        <v>0.05</v>
      </c>
    </row>
    <row r="1668" spans="1:4" x14ac:dyDescent="0.2">
      <c r="A1668" t="s">
        <v>695</v>
      </c>
      <c r="B1668" t="s">
        <v>686</v>
      </c>
      <c r="C1668" t="s">
        <v>60</v>
      </c>
      <c r="D1668">
        <v>3.2000000000000001E-2</v>
      </c>
    </row>
    <row r="1669" spans="1:4" x14ac:dyDescent="0.2">
      <c r="A1669" t="s">
        <v>695</v>
      </c>
      <c r="B1669" t="s">
        <v>686</v>
      </c>
      <c r="C1669" t="s">
        <v>61</v>
      </c>
      <c r="D1669">
        <v>3.7999999999999999E-2</v>
      </c>
    </row>
    <row r="1670" spans="1:4" x14ac:dyDescent="0.2">
      <c r="A1670" t="s">
        <v>695</v>
      </c>
      <c r="B1670" t="s">
        <v>686</v>
      </c>
      <c r="C1670" t="s">
        <v>64</v>
      </c>
      <c r="D1670">
        <v>1.145</v>
      </c>
    </row>
    <row r="1671" spans="1:4" x14ac:dyDescent="0.2">
      <c r="A1671" t="s">
        <v>695</v>
      </c>
      <c r="B1671" t="s">
        <v>686</v>
      </c>
      <c r="C1671" t="s">
        <v>65</v>
      </c>
      <c r="D1671">
        <v>0.23799999999999999</v>
      </c>
    </row>
    <row r="1672" spans="1:4" x14ac:dyDescent="0.2">
      <c r="A1672" t="s">
        <v>695</v>
      </c>
      <c r="B1672" t="s">
        <v>686</v>
      </c>
      <c r="C1672" t="s">
        <v>66</v>
      </c>
      <c r="D1672">
        <v>9.8000000000000004E-2</v>
      </c>
    </row>
    <row r="1673" spans="1:4" x14ac:dyDescent="0.2">
      <c r="A1673" t="s">
        <v>695</v>
      </c>
      <c r="B1673" t="s">
        <v>686</v>
      </c>
      <c r="C1673" t="s">
        <v>67</v>
      </c>
      <c r="D1673">
        <v>0.13600000000000001</v>
      </c>
    </row>
    <row r="1674" spans="1:4" x14ac:dyDescent="0.2">
      <c r="A1674" t="s">
        <v>695</v>
      </c>
      <c r="B1674" t="s">
        <v>686</v>
      </c>
      <c r="C1674" t="s">
        <v>68</v>
      </c>
      <c r="D1674">
        <v>8.6999999999999994E-2</v>
      </c>
    </row>
    <row r="1675" spans="1:4" x14ac:dyDescent="0.2">
      <c r="A1675" t="s">
        <v>695</v>
      </c>
      <c r="B1675" t="s">
        <v>686</v>
      </c>
      <c r="C1675" t="s">
        <v>69</v>
      </c>
      <c r="D1675">
        <v>0.17599999999999999</v>
      </c>
    </row>
    <row r="1676" spans="1:4" x14ac:dyDescent="0.2">
      <c r="A1676" t="s">
        <v>695</v>
      </c>
      <c r="B1676" t="s">
        <v>686</v>
      </c>
      <c r="C1676" t="s">
        <v>681</v>
      </c>
      <c r="D1676">
        <v>-1E-3</v>
      </c>
    </row>
    <row r="1677" spans="1:4" x14ac:dyDescent="0.2">
      <c r="A1677" t="s">
        <v>695</v>
      </c>
      <c r="B1677" t="s">
        <v>686</v>
      </c>
      <c r="C1677" t="s">
        <v>682</v>
      </c>
      <c r="D1677">
        <v>6.0000000000000001E-3</v>
      </c>
    </row>
    <row r="1678" spans="1:4" x14ac:dyDescent="0.2">
      <c r="A1678" t="s">
        <v>695</v>
      </c>
      <c r="B1678" t="s">
        <v>686</v>
      </c>
      <c r="C1678" t="s">
        <v>683</v>
      </c>
      <c r="D1678">
        <v>-1E-3</v>
      </c>
    </row>
    <row r="1679" spans="1:4" x14ac:dyDescent="0.2">
      <c r="A1679" t="s">
        <v>695</v>
      </c>
      <c r="B1679" t="s">
        <v>686</v>
      </c>
      <c r="C1679" t="s">
        <v>79</v>
      </c>
      <c r="D1679">
        <v>-2E-3</v>
      </c>
    </row>
    <row r="1680" spans="1:4" x14ac:dyDescent="0.2">
      <c r="A1680" t="s">
        <v>695</v>
      </c>
      <c r="B1680" t="s">
        <v>686</v>
      </c>
      <c r="C1680" t="s">
        <v>80</v>
      </c>
      <c r="D1680">
        <v>-1E-3</v>
      </c>
    </row>
    <row r="1681" spans="1:4" x14ac:dyDescent="0.2">
      <c r="A1681" t="s">
        <v>695</v>
      </c>
      <c r="B1681" t="s">
        <v>686</v>
      </c>
      <c r="C1681" t="s">
        <v>81</v>
      </c>
      <c r="D1681">
        <v>-1E-3</v>
      </c>
    </row>
    <row r="1682" spans="1:4" x14ac:dyDescent="0.2">
      <c r="A1682" t="s">
        <v>696</v>
      </c>
      <c r="B1682" t="s">
        <v>686</v>
      </c>
      <c r="C1682" t="s">
        <v>193</v>
      </c>
      <c r="D1682">
        <v>-3.0000000000000001E-3</v>
      </c>
    </row>
    <row r="1683" spans="1:4" x14ac:dyDescent="0.2">
      <c r="A1683" t="s">
        <v>696</v>
      </c>
      <c r="B1683" t="s">
        <v>686</v>
      </c>
      <c r="C1683" t="s">
        <v>194</v>
      </c>
      <c r="D1683">
        <v>5.0000000000000001E-3</v>
      </c>
    </row>
    <row r="1684" spans="1:4" x14ac:dyDescent="0.2">
      <c r="A1684" t="s">
        <v>696</v>
      </c>
      <c r="B1684" t="s">
        <v>686</v>
      </c>
      <c r="C1684" t="s">
        <v>195</v>
      </c>
      <c r="D1684">
        <v>-1E-3</v>
      </c>
    </row>
    <row r="1685" spans="1:4" x14ac:dyDescent="0.2">
      <c r="A1685" t="s">
        <v>696</v>
      </c>
      <c r="B1685" t="s">
        <v>686</v>
      </c>
      <c r="C1685" t="s">
        <v>50</v>
      </c>
      <c r="D1685">
        <v>-6.0000000000000001E-3</v>
      </c>
    </row>
    <row r="1686" spans="1:4" x14ac:dyDescent="0.2">
      <c r="A1686" t="s">
        <v>696</v>
      </c>
      <c r="B1686" t="s">
        <v>686</v>
      </c>
      <c r="C1686" t="s">
        <v>51</v>
      </c>
      <c r="D1686">
        <v>-3.0000000000000001E-3</v>
      </c>
    </row>
    <row r="1687" spans="1:4" x14ac:dyDescent="0.2">
      <c r="A1687" t="s">
        <v>696</v>
      </c>
      <c r="B1687" t="s">
        <v>686</v>
      </c>
      <c r="C1687" t="s">
        <v>52</v>
      </c>
      <c r="D1687">
        <v>-6.0000000000000001E-3</v>
      </c>
    </row>
    <row r="1688" spans="1:4" x14ac:dyDescent="0.2">
      <c r="A1688" t="s">
        <v>696</v>
      </c>
      <c r="B1688" t="s">
        <v>686</v>
      </c>
      <c r="C1688" t="s">
        <v>1</v>
      </c>
      <c r="D1688">
        <v>8.0000000000000002E-3</v>
      </c>
    </row>
    <row r="1689" spans="1:4" x14ac:dyDescent="0.2">
      <c r="A1689" t="s">
        <v>696</v>
      </c>
      <c r="B1689" t="s">
        <v>686</v>
      </c>
      <c r="C1689" t="s">
        <v>2</v>
      </c>
      <c r="D1689">
        <v>-7.0000000000000001E-3</v>
      </c>
    </row>
    <row r="1690" spans="1:4" x14ac:dyDescent="0.2">
      <c r="A1690" t="s">
        <v>696</v>
      </c>
      <c r="B1690" t="s">
        <v>686</v>
      </c>
      <c r="C1690" t="s">
        <v>3</v>
      </c>
      <c r="D1690">
        <v>-5.0000000000000001E-3</v>
      </c>
    </row>
    <row r="1691" spans="1:4" x14ac:dyDescent="0.2">
      <c r="A1691" t="s">
        <v>696</v>
      </c>
      <c r="B1691" t="s">
        <v>686</v>
      </c>
      <c r="C1691" t="s">
        <v>4</v>
      </c>
      <c r="D1691">
        <v>-7.0000000000000001E-3</v>
      </c>
    </row>
    <row r="1692" spans="1:4" x14ac:dyDescent="0.2">
      <c r="A1692" t="s">
        <v>696</v>
      </c>
      <c r="B1692" t="s">
        <v>686</v>
      </c>
      <c r="C1692" t="s">
        <v>5</v>
      </c>
      <c r="D1692">
        <v>-1E-3</v>
      </c>
    </row>
    <row r="1693" spans="1:4" x14ac:dyDescent="0.2">
      <c r="A1693" t="s">
        <v>696</v>
      </c>
      <c r="B1693" t="s">
        <v>686</v>
      </c>
      <c r="C1693" t="s">
        <v>6</v>
      </c>
      <c r="D1693">
        <v>-7.0000000000000001E-3</v>
      </c>
    </row>
    <row r="1694" spans="1:4" x14ac:dyDescent="0.2">
      <c r="A1694" t="s">
        <v>696</v>
      </c>
      <c r="B1694" t="s">
        <v>686</v>
      </c>
      <c r="C1694" t="s">
        <v>13</v>
      </c>
      <c r="D1694">
        <v>-7.0000000000000001E-3</v>
      </c>
    </row>
    <row r="1695" spans="1:4" x14ac:dyDescent="0.2">
      <c r="A1695" t="s">
        <v>696</v>
      </c>
      <c r="B1695" t="s">
        <v>686</v>
      </c>
      <c r="C1695" t="s">
        <v>14</v>
      </c>
      <c r="D1695">
        <v>-6.0000000000000001E-3</v>
      </c>
    </row>
    <row r="1696" spans="1:4" x14ac:dyDescent="0.2">
      <c r="A1696" t="s">
        <v>696</v>
      </c>
      <c r="B1696" t="s">
        <v>686</v>
      </c>
      <c r="C1696" t="s">
        <v>15</v>
      </c>
      <c r="D1696">
        <v>-6.0000000000000001E-3</v>
      </c>
    </row>
    <row r="1697" spans="1:4" x14ac:dyDescent="0.2">
      <c r="A1697" t="s">
        <v>696</v>
      </c>
      <c r="B1697" t="s">
        <v>686</v>
      </c>
      <c r="C1697" t="s">
        <v>16</v>
      </c>
      <c r="D1697">
        <v>-7.0000000000000001E-3</v>
      </c>
    </row>
    <row r="1698" spans="1:4" x14ac:dyDescent="0.2">
      <c r="A1698" t="s">
        <v>696</v>
      </c>
      <c r="B1698" t="s">
        <v>686</v>
      </c>
      <c r="C1698" t="s">
        <v>17</v>
      </c>
      <c r="D1698">
        <v>-7.0000000000000001E-3</v>
      </c>
    </row>
    <row r="1699" spans="1:4" x14ac:dyDescent="0.2">
      <c r="A1699" t="s">
        <v>696</v>
      </c>
      <c r="B1699" t="s">
        <v>686</v>
      </c>
      <c r="C1699" t="s">
        <v>18</v>
      </c>
      <c r="D1699">
        <v>2E-3</v>
      </c>
    </row>
    <row r="1700" spans="1:4" x14ac:dyDescent="0.2">
      <c r="A1700" t="s">
        <v>696</v>
      </c>
      <c r="B1700" t="s">
        <v>686</v>
      </c>
      <c r="C1700" t="s">
        <v>38</v>
      </c>
      <c r="D1700">
        <v>-6.0000000000000001E-3</v>
      </c>
    </row>
    <row r="1701" spans="1:4" x14ac:dyDescent="0.2">
      <c r="A1701" t="s">
        <v>696</v>
      </c>
      <c r="B1701" t="s">
        <v>686</v>
      </c>
      <c r="C1701" t="s">
        <v>39</v>
      </c>
      <c r="D1701">
        <v>-7.0000000000000001E-3</v>
      </c>
    </row>
    <row r="1702" spans="1:4" x14ac:dyDescent="0.2">
      <c r="A1702" t="s">
        <v>696</v>
      </c>
      <c r="B1702" t="s">
        <v>686</v>
      </c>
      <c r="C1702" t="s">
        <v>34</v>
      </c>
      <c r="D1702">
        <v>-6.0000000000000001E-3</v>
      </c>
    </row>
    <row r="1703" spans="1:4" x14ac:dyDescent="0.2">
      <c r="A1703" t="s">
        <v>696</v>
      </c>
      <c r="B1703" t="s">
        <v>686</v>
      </c>
      <c r="C1703" t="s">
        <v>40</v>
      </c>
      <c r="D1703">
        <v>-5.0000000000000001E-3</v>
      </c>
    </row>
    <row r="1704" spans="1:4" x14ac:dyDescent="0.2">
      <c r="A1704" t="s">
        <v>696</v>
      </c>
      <c r="B1704" t="s">
        <v>686</v>
      </c>
      <c r="C1704" t="s">
        <v>41</v>
      </c>
      <c r="D1704">
        <v>-6.0000000000000001E-3</v>
      </c>
    </row>
    <row r="1705" spans="1:4" x14ac:dyDescent="0.2">
      <c r="A1705" t="s">
        <v>696</v>
      </c>
      <c r="B1705" t="s">
        <v>686</v>
      </c>
      <c r="C1705" t="s">
        <v>42</v>
      </c>
      <c r="D1705">
        <v>-6.0000000000000001E-3</v>
      </c>
    </row>
    <row r="1706" spans="1:4" x14ac:dyDescent="0.2">
      <c r="A1706" t="s">
        <v>696</v>
      </c>
      <c r="B1706" t="s">
        <v>686</v>
      </c>
      <c r="C1706" t="s">
        <v>56</v>
      </c>
      <c r="D1706">
        <v>0.33600000000000002</v>
      </c>
    </row>
    <row r="1707" spans="1:4" x14ac:dyDescent="0.2">
      <c r="A1707" t="s">
        <v>696</v>
      </c>
      <c r="B1707" t="s">
        <v>686</v>
      </c>
      <c r="C1707" t="s">
        <v>57</v>
      </c>
      <c r="D1707">
        <v>0.105</v>
      </c>
    </row>
    <row r="1708" spans="1:4" x14ac:dyDescent="0.2">
      <c r="A1708" t="s">
        <v>696</v>
      </c>
      <c r="B1708" t="s">
        <v>686</v>
      </c>
      <c r="C1708" t="s">
        <v>58</v>
      </c>
      <c r="D1708">
        <v>6.8000000000000005E-2</v>
      </c>
    </row>
    <row r="1709" spans="1:4" x14ac:dyDescent="0.2">
      <c r="A1709" t="s">
        <v>696</v>
      </c>
      <c r="B1709" t="s">
        <v>686</v>
      </c>
      <c r="C1709" t="s">
        <v>59</v>
      </c>
      <c r="D1709">
        <v>5.7000000000000002E-2</v>
      </c>
    </row>
    <row r="1710" spans="1:4" x14ac:dyDescent="0.2">
      <c r="A1710" t="s">
        <v>696</v>
      </c>
      <c r="B1710" t="s">
        <v>686</v>
      </c>
      <c r="C1710" t="s">
        <v>60</v>
      </c>
      <c r="D1710">
        <v>3.6999999999999998E-2</v>
      </c>
    </row>
    <row r="1711" spans="1:4" x14ac:dyDescent="0.2">
      <c r="A1711" t="s">
        <v>696</v>
      </c>
      <c r="B1711" t="s">
        <v>686</v>
      </c>
      <c r="C1711" t="s">
        <v>61</v>
      </c>
      <c r="D1711">
        <v>4.3999999999999997E-2</v>
      </c>
    </row>
    <row r="1712" spans="1:4" x14ac:dyDescent="0.2">
      <c r="A1712" t="s">
        <v>696</v>
      </c>
      <c r="B1712" t="s">
        <v>686</v>
      </c>
      <c r="C1712" t="s">
        <v>64</v>
      </c>
      <c r="D1712">
        <v>1.26</v>
      </c>
    </row>
    <row r="1713" spans="1:4" x14ac:dyDescent="0.2">
      <c r="A1713" t="s">
        <v>696</v>
      </c>
      <c r="B1713" t="s">
        <v>686</v>
      </c>
      <c r="C1713" t="s">
        <v>65</v>
      </c>
      <c r="D1713">
        <v>0.27</v>
      </c>
    </row>
    <row r="1714" spans="1:4" x14ac:dyDescent="0.2">
      <c r="A1714" t="s">
        <v>696</v>
      </c>
      <c r="B1714" t="s">
        <v>686</v>
      </c>
      <c r="C1714" t="s">
        <v>66</v>
      </c>
      <c r="D1714">
        <v>0.111</v>
      </c>
    </row>
    <row r="1715" spans="1:4" x14ac:dyDescent="0.2">
      <c r="A1715" t="s">
        <v>696</v>
      </c>
      <c r="B1715" t="s">
        <v>686</v>
      </c>
      <c r="C1715" t="s">
        <v>67</v>
      </c>
      <c r="D1715">
        <v>0.155</v>
      </c>
    </row>
    <row r="1716" spans="1:4" x14ac:dyDescent="0.2">
      <c r="A1716" t="s">
        <v>696</v>
      </c>
      <c r="B1716" t="s">
        <v>686</v>
      </c>
      <c r="C1716" t="s">
        <v>68</v>
      </c>
      <c r="D1716">
        <v>0.1</v>
      </c>
    </row>
    <row r="1717" spans="1:4" x14ac:dyDescent="0.2">
      <c r="A1717" t="s">
        <v>696</v>
      </c>
      <c r="B1717" t="s">
        <v>686</v>
      </c>
      <c r="C1717" t="s">
        <v>69</v>
      </c>
      <c r="D1717">
        <v>0.20200000000000001</v>
      </c>
    </row>
    <row r="1718" spans="1:4" x14ac:dyDescent="0.2">
      <c r="A1718" t="s">
        <v>696</v>
      </c>
      <c r="B1718" t="s">
        <v>686</v>
      </c>
      <c r="C1718" t="s">
        <v>681</v>
      </c>
      <c r="D1718">
        <v>-1E-3</v>
      </c>
    </row>
    <row r="1719" spans="1:4" x14ac:dyDescent="0.2">
      <c r="A1719" t="s">
        <v>696</v>
      </c>
      <c r="B1719" t="s">
        <v>686</v>
      </c>
      <c r="C1719" t="s">
        <v>682</v>
      </c>
      <c r="D1719">
        <v>6.0000000000000001E-3</v>
      </c>
    </row>
    <row r="1720" spans="1:4" x14ac:dyDescent="0.2">
      <c r="A1720" t="s">
        <v>696</v>
      </c>
      <c r="B1720" t="s">
        <v>686</v>
      </c>
      <c r="C1720" t="s">
        <v>683</v>
      </c>
      <c r="D1720">
        <v>-1E-3</v>
      </c>
    </row>
    <row r="1721" spans="1:4" x14ac:dyDescent="0.2">
      <c r="A1721" t="s">
        <v>696</v>
      </c>
      <c r="B1721" t="s">
        <v>686</v>
      </c>
      <c r="C1721" t="s">
        <v>79</v>
      </c>
      <c r="D1721">
        <v>-2E-3</v>
      </c>
    </row>
    <row r="1722" spans="1:4" x14ac:dyDescent="0.2">
      <c r="A1722" t="s">
        <v>696</v>
      </c>
      <c r="B1722" t="s">
        <v>686</v>
      </c>
      <c r="C1722" t="s">
        <v>80</v>
      </c>
      <c r="D1722">
        <v>-1E-3</v>
      </c>
    </row>
    <row r="1723" spans="1:4" x14ac:dyDescent="0.2">
      <c r="A1723" t="s">
        <v>696</v>
      </c>
      <c r="B1723" t="s">
        <v>686</v>
      </c>
      <c r="C1723" t="s">
        <v>81</v>
      </c>
      <c r="D1723">
        <v>-1E-3</v>
      </c>
    </row>
    <row r="1724" spans="1:4" x14ac:dyDescent="0.2">
      <c r="A1724" t="s">
        <v>697</v>
      </c>
      <c r="B1724" t="s">
        <v>686</v>
      </c>
      <c r="C1724" t="s">
        <v>193</v>
      </c>
      <c r="D1724">
        <v>-3.0000000000000001E-3</v>
      </c>
    </row>
    <row r="1725" spans="1:4" x14ac:dyDescent="0.2">
      <c r="A1725" t="s">
        <v>697</v>
      </c>
      <c r="B1725" t="s">
        <v>686</v>
      </c>
      <c r="C1725" t="s">
        <v>194</v>
      </c>
      <c r="D1725">
        <v>8.9999999999999993E-3</v>
      </c>
    </row>
    <row r="1726" spans="1:4" x14ac:dyDescent="0.2">
      <c r="A1726" t="s">
        <v>697</v>
      </c>
      <c r="B1726" t="s">
        <v>686</v>
      </c>
      <c r="C1726" t="s">
        <v>195</v>
      </c>
      <c r="D1726">
        <v>-1E-3</v>
      </c>
    </row>
    <row r="1727" spans="1:4" x14ac:dyDescent="0.2">
      <c r="A1727" t="s">
        <v>697</v>
      </c>
      <c r="B1727" t="s">
        <v>686</v>
      </c>
      <c r="C1727" t="s">
        <v>50</v>
      </c>
      <c r="D1727">
        <v>-6.0000000000000001E-3</v>
      </c>
    </row>
    <row r="1728" spans="1:4" x14ac:dyDescent="0.2">
      <c r="A1728" t="s">
        <v>697</v>
      </c>
      <c r="B1728" t="s">
        <v>686</v>
      </c>
      <c r="C1728" t="s">
        <v>51</v>
      </c>
      <c r="D1728">
        <v>1E-3</v>
      </c>
    </row>
    <row r="1729" spans="1:4" x14ac:dyDescent="0.2">
      <c r="A1729" t="s">
        <v>697</v>
      </c>
      <c r="B1729" t="s">
        <v>686</v>
      </c>
      <c r="C1729" t="s">
        <v>52</v>
      </c>
      <c r="D1729">
        <v>-6.0000000000000001E-3</v>
      </c>
    </row>
    <row r="1730" spans="1:4" x14ac:dyDescent="0.2">
      <c r="A1730" t="s">
        <v>697</v>
      </c>
      <c r="B1730" t="s">
        <v>686</v>
      </c>
      <c r="C1730" t="s">
        <v>1</v>
      </c>
      <c r="D1730">
        <v>-2E-3</v>
      </c>
    </row>
    <row r="1731" spans="1:4" x14ac:dyDescent="0.2">
      <c r="A1731" t="s">
        <v>697</v>
      </c>
      <c r="B1731" t="s">
        <v>686</v>
      </c>
      <c r="C1731" t="s">
        <v>2</v>
      </c>
      <c r="D1731">
        <v>-7.0000000000000001E-3</v>
      </c>
    </row>
    <row r="1732" spans="1:4" x14ac:dyDescent="0.2">
      <c r="A1732" t="s">
        <v>697</v>
      </c>
      <c r="B1732" t="s">
        <v>686</v>
      </c>
      <c r="C1732" t="s">
        <v>3</v>
      </c>
      <c r="D1732">
        <v>-5.0000000000000001E-3</v>
      </c>
    </row>
    <row r="1733" spans="1:4" x14ac:dyDescent="0.2">
      <c r="A1733" t="s">
        <v>697</v>
      </c>
      <c r="B1733" t="s">
        <v>686</v>
      </c>
      <c r="C1733" t="s">
        <v>4</v>
      </c>
      <c r="D1733">
        <v>-6.0000000000000001E-3</v>
      </c>
    </row>
    <row r="1734" spans="1:4" x14ac:dyDescent="0.2">
      <c r="A1734" t="s">
        <v>697</v>
      </c>
      <c r="B1734" t="s">
        <v>686</v>
      </c>
      <c r="C1734" t="s">
        <v>5</v>
      </c>
      <c r="D1734">
        <v>-1E-3</v>
      </c>
    </row>
    <row r="1735" spans="1:4" x14ac:dyDescent="0.2">
      <c r="A1735" t="s">
        <v>697</v>
      </c>
      <c r="B1735" t="s">
        <v>686</v>
      </c>
      <c r="C1735" t="s">
        <v>6</v>
      </c>
      <c r="D1735">
        <v>-6.0000000000000001E-3</v>
      </c>
    </row>
    <row r="1736" spans="1:4" x14ac:dyDescent="0.2">
      <c r="A1736" t="s">
        <v>697</v>
      </c>
      <c r="B1736" t="s">
        <v>686</v>
      </c>
      <c r="C1736" t="s">
        <v>13</v>
      </c>
      <c r="D1736">
        <v>-7.0000000000000001E-3</v>
      </c>
    </row>
    <row r="1737" spans="1:4" x14ac:dyDescent="0.2">
      <c r="A1737" t="s">
        <v>697</v>
      </c>
      <c r="B1737" t="s">
        <v>686</v>
      </c>
      <c r="C1737" t="s">
        <v>14</v>
      </c>
      <c r="D1737">
        <v>-6.0000000000000001E-3</v>
      </c>
    </row>
    <row r="1738" spans="1:4" x14ac:dyDescent="0.2">
      <c r="A1738" t="s">
        <v>697</v>
      </c>
      <c r="B1738" t="s">
        <v>686</v>
      </c>
      <c r="C1738" t="s">
        <v>15</v>
      </c>
      <c r="D1738">
        <v>-6.0000000000000001E-3</v>
      </c>
    </row>
    <row r="1739" spans="1:4" x14ac:dyDescent="0.2">
      <c r="A1739" t="s">
        <v>697</v>
      </c>
      <c r="B1739" t="s">
        <v>686</v>
      </c>
      <c r="C1739" t="s">
        <v>16</v>
      </c>
      <c r="D1739">
        <v>-7.0000000000000001E-3</v>
      </c>
    </row>
    <row r="1740" spans="1:4" x14ac:dyDescent="0.2">
      <c r="A1740" t="s">
        <v>697</v>
      </c>
      <c r="B1740" t="s">
        <v>686</v>
      </c>
      <c r="C1740" t="s">
        <v>17</v>
      </c>
      <c r="D1740">
        <v>-6.0000000000000001E-3</v>
      </c>
    </row>
    <row r="1741" spans="1:4" x14ac:dyDescent="0.2">
      <c r="A1741" t="s">
        <v>697</v>
      </c>
      <c r="B1741" t="s">
        <v>686</v>
      </c>
      <c r="C1741" t="s">
        <v>18</v>
      </c>
      <c r="D1741">
        <v>2E-3</v>
      </c>
    </row>
    <row r="1742" spans="1:4" x14ac:dyDescent="0.2">
      <c r="A1742" t="s">
        <v>697</v>
      </c>
      <c r="B1742" t="s">
        <v>686</v>
      </c>
      <c r="C1742" t="s">
        <v>38</v>
      </c>
      <c r="D1742">
        <v>-6.0000000000000001E-3</v>
      </c>
    </row>
    <row r="1743" spans="1:4" x14ac:dyDescent="0.2">
      <c r="A1743" t="s">
        <v>697</v>
      </c>
      <c r="B1743" t="s">
        <v>686</v>
      </c>
      <c r="C1743" t="s">
        <v>39</v>
      </c>
      <c r="D1743">
        <v>-6.0000000000000001E-3</v>
      </c>
    </row>
    <row r="1744" spans="1:4" x14ac:dyDescent="0.2">
      <c r="A1744" t="s">
        <v>697</v>
      </c>
      <c r="B1744" t="s">
        <v>686</v>
      </c>
      <c r="C1744" t="s">
        <v>34</v>
      </c>
      <c r="D1744">
        <v>-6.0000000000000001E-3</v>
      </c>
    </row>
    <row r="1745" spans="1:4" x14ac:dyDescent="0.2">
      <c r="A1745" t="s">
        <v>697</v>
      </c>
      <c r="B1745" t="s">
        <v>686</v>
      </c>
      <c r="C1745" t="s">
        <v>40</v>
      </c>
      <c r="D1745">
        <v>-5.0000000000000001E-3</v>
      </c>
    </row>
    <row r="1746" spans="1:4" x14ac:dyDescent="0.2">
      <c r="A1746" t="s">
        <v>697</v>
      </c>
      <c r="B1746" t="s">
        <v>686</v>
      </c>
      <c r="C1746" t="s">
        <v>41</v>
      </c>
      <c r="D1746">
        <v>-6.0000000000000001E-3</v>
      </c>
    </row>
    <row r="1747" spans="1:4" x14ac:dyDescent="0.2">
      <c r="A1747" t="s">
        <v>697</v>
      </c>
      <c r="B1747" t="s">
        <v>686</v>
      </c>
      <c r="C1747" t="s">
        <v>42</v>
      </c>
      <c r="D1747">
        <v>-6.0000000000000001E-3</v>
      </c>
    </row>
    <row r="1748" spans="1:4" x14ac:dyDescent="0.2">
      <c r="A1748" t="s">
        <v>697</v>
      </c>
      <c r="B1748" t="s">
        <v>686</v>
      </c>
      <c r="C1748" t="s">
        <v>56</v>
      </c>
      <c r="D1748">
        <v>0.377</v>
      </c>
    </row>
    <row r="1749" spans="1:4" x14ac:dyDescent="0.2">
      <c r="A1749" t="s">
        <v>697</v>
      </c>
      <c r="B1749" t="s">
        <v>686</v>
      </c>
      <c r="C1749" t="s">
        <v>57</v>
      </c>
      <c r="D1749">
        <v>0.11799999999999999</v>
      </c>
    </row>
    <row r="1750" spans="1:4" x14ac:dyDescent="0.2">
      <c r="A1750" t="s">
        <v>697</v>
      </c>
      <c r="B1750" t="s">
        <v>686</v>
      </c>
      <c r="C1750" t="s">
        <v>58</v>
      </c>
      <c r="D1750">
        <v>7.6999999999999999E-2</v>
      </c>
    </row>
    <row r="1751" spans="1:4" x14ac:dyDescent="0.2">
      <c r="A1751" t="s">
        <v>697</v>
      </c>
      <c r="B1751" t="s">
        <v>686</v>
      </c>
      <c r="C1751" t="s">
        <v>59</v>
      </c>
      <c r="D1751">
        <v>6.5000000000000002E-2</v>
      </c>
    </row>
    <row r="1752" spans="1:4" x14ac:dyDescent="0.2">
      <c r="A1752" t="s">
        <v>697</v>
      </c>
      <c r="B1752" t="s">
        <v>686</v>
      </c>
      <c r="C1752" t="s">
        <v>60</v>
      </c>
      <c r="D1752">
        <v>4.2999999999999997E-2</v>
      </c>
    </row>
    <row r="1753" spans="1:4" x14ac:dyDescent="0.2">
      <c r="A1753" t="s">
        <v>697</v>
      </c>
      <c r="B1753" t="s">
        <v>686</v>
      </c>
      <c r="C1753" t="s">
        <v>61</v>
      </c>
      <c r="D1753">
        <v>5.0999999999999997E-2</v>
      </c>
    </row>
    <row r="1754" spans="1:4" x14ac:dyDescent="0.2">
      <c r="A1754" t="s">
        <v>697</v>
      </c>
      <c r="B1754" t="s">
        <v>686</v>
      </c>
      <c r="C1754" t="s">
        <v>64</v>
      </c>
      <c r="D1754">
        <v>1.3859999999999999</v>
      </c>
    </row>
    <row r="1755" spans="1:4" x14ac:dyDescent="0.2">
      <c r="A1755" t="s">
        <v>697</v>
      </c>
      <c r="B1755" t="s">
        <v>686</v>
      </c>
      <c r="C1755" t="s">
        <v>65</v>
      </c>
      <c r="D1755">
        <v>0.30099999999999999</v>
      </c>
    </row>
    <row r="1756" spans="1:4" x14ac:dyDescent="0.2">
      <c r="A1756" t="s">
        <v>697</v>
      </c>
      <c r="B1756" t="s">
        <v>686</v>
      </c>
      <c r="C1756" t="s">
        <v>66</v>
      </c>
      <c r="D1756">
        <v>0.125</v>
      </c>
    </row>
    <row r="1757" spans="1:4" x14ac:dyDescent="0.2">
      <c r="A1757" t="s">
        <v>697</v>
      </c>
      <c r="B1757" t="s">
        <v>686</v>
      </c>
      <c r="C1757" t="s">
        <v>67</v>
      </c>
      <c r="D1757">
        <v>0.17399999999999999</v>
      </c>
    </row>
    <row r="1758" spans="1:4" x14ac:dyDescent="0.2">
      <c r="A1758" t="s">
        <v>697</v>
      </c>
      <c r="B1758" t="s">
        <v>686</v>
      </c>
      <c r="C1758" t="s">
        <v>68</v>
      </c>
      <c r="D1758">
        <v>0.114</v>
      </c>
    </row>
    <row r="1759" spans="1:4" x14ac:dyDescent="0.2">
      <c r="A1759" t="s">
        <v>697</v>
      </c>
      <c r="B1759" t="s">
        <v>686</v>
      </c>
      <c r="C1759" t="s">
        <v>69</v>
      </c>
      <c r="D1759">
        <v>0.23</v>
      </c>
    </row>
    <row r="1760" spans="1:4" x14ac:dyDescent="0.2">
      <c r="A1760" t="s">
        <v>697</v>
      </c>
      <c r="B1760" t="s">
        <v>686</v>
      </c>
      <c r="C1760" t="s">
        <v>681</v>
      </c>
      <c r="D1760">
        <v>-1E-3</v>
      </c>
    </row>
    <row r="1761" spans="1:4" x14ac:dyDescent="0.2">
      <c r="A1761" t="s">
        <v>697</v>
      </c>
      <c r="B1761" t="s">
        <v>686</v>
      </c>
      <c r="C1761" t="s">
        <v>682</v>
      </c>
      <c r="D1761">
        <v>6.0000000000000001E-3</v>
      </c>
    </row>
    <row r="1762" spans="1:4" x14ac:dyDescent="0.2">
      <c r="A1762" t="s">
        <v>697</v>
      </c>
      <c r="B1762" t="s">
        <v>686</v>
      </c>
      <c r="C1762" t="s">
        <v>683</v>
      </c>
      <c r="D1762">
        <v>-1E-3</v>
      </c>
    </row>
    <row r="1763" spans="1:4" x14ac:dyDescent="0.2">
      <c r="A1763" t="s">
        <v>697</v>
      </c>
      <c r="B1763" t="s">
        <v>686</v>
      </c>
      <c r="C1763" t="s">
        <v>79</v>
      </c>
      <c r="D1763">
        <v>-2E-3</v>
      </c>
    </row>
    <row r="1764" spans="1:4" x14ac:dyDescent="0.2">
      <c r="A1764" t="s">
        <v>697</v>
      </c>
      <c r="B1764" t="s">
        <v>686</v>
      </c>
      <c r="C1764" t="s">
        <v>80</v>
      </c>
      <c r="D1764">
        <v>-1E-3</v>
      </c>
    </row>
    <row r="1765" spans="1:4" x14ac:dyDescent="0.2">
      <c r="A1765" t="s">
        <v>697</v>
      </c>
      <c r="B1765" t="s">
        <v>686</v>
      </c>
      <c r="C1765" t="s">
        <v>81</v>
      </c>
      <c r="D1765">
        <v>-1E-3</v>
      </c>
    </row>
    <row r="1766" spans="1:4" x14ac:dyDescent="0.2">
      <c r="A1766" t="s">
        <v>698</v>
      </c>
      <c r="B1766" t="s">
        <v>686</v>
      </c>
      <c r="C1766" t="s">
        <v>193</v>
      </c>
      <c r="D1766">
        <v>-2E-3</v>
      </c>
    </row>
    <row r="1767" spans="1:4" x14ac:dyDescent="0.2">
      <c r="A1767" t="s">
        <v>698</v>
      </c>
      <c r="B1767" t="s">
        <v>686</v>
      </c>
      <c r="C1767" t="s">
        <v>194</v>
      </c>
      <c r="D1767">
        <v>1.2E-2</v>
      </c>
    </row>
    <row r="1768" spans="1:4" x14ac:dyDescent="0.2">
      <c r="A1768" t="s">
        <v>698</v>
      </c>
      <c r="B1768" t="s">
        <v>686</v>
      </c>
      <c r="C1768" t="s">
        <v>195</v>
      </c>
      <c r="D1768">
        <v>0</v>
      </c>
    </row>
    <row r="1769" spans="1:4" x14ac:dyDescent="0.2">
      <c r="A1769" t="s">
        <v>698</v>
      </c>
      <c r="B1769" t="s">
        <v>686</v>
      </c>
      <c r="C1769" t="s">
        <v>50</v>
      </c>
      <c r="D1769">
        <v>-6.0000000000000001E-3</v>
      </c>
    </row>
    <row r="1770" spans="1:4" x14ac:dyDescent="0.2">
      <c r="A1770" t="s">
        <v>698</v>
      </c>
      <c r="B1770" t="s">
        <v>686</v>
      </c>
      <c r="C1770" t="s">
        <v>51</v>
      </c>
      <c r="D1770">
        <v>0</v>
      </c>
    </row>
    <row r="1771" spans="1:4" x14ac:dyDescent="0.2">
      <c r="A1771" t="s">
        <v>698</v>
      </c>
      <c r="B1771" t="s">
        <v>686</v>
      </c>
      <c r="C1771" t="s">
        <v>52</v>
      </c>
      <c r="D1771">
        <v>-6.0000000000000001E-3</v>
      </c>
    </row>
    <row r="1772" spans="1:4" x14ac:dyDescent="0.2">
      <c r="A1772" t="s">
        <v>698</v>
      </c>
      <c r="B1772" t="s">
        <v>686</v>
      </c>
      <c r="C1772" t="s">
        <v>1</v>
      </c>
      <c r="D1772">
        <v>7.0000000000000001E-3</v>
      </c>
    </row>
    <row r="1773" spans="1:4" x14ac:dyDescent="0.2">
      <c r="A1773" t="s">
        <v>698</v>
      </c>
      <c r="B1773" t="s">
        <v>686</v>
      </c>
      <c r="C1773" t="s">
        <v>2</v>
      </c>
      <c r="D1773">
        <v>-7.0000000000000001E-3</v>
      </c>
    </row>
    <row r="1774" spans="1:4" x14ac:dyDescent="0.2">
      <c r="A1774" t="s">
        <v>698</v>
      </c>
      <c r="B1774" t="s">
        <v>686</v>
      </c>
      <c r="C1774" t="s">
        <v>3</v>
      </c>
      <c r="D1774">
        <v>-3.0000000000000001E-3</v>
      </c>
    </row>
    <row r="1775" spans="1:4" x14ac:dyDescent="0.2">
      <c r="A1775" t="s">
        <v>698</v>
      </c>
      <c r="B1775" t="s">
        <v>686</v>
      </c>
      <c r="C1775" t="s">
        <v>4</v>
      </c>
      <c r="D1775">
        <v>-6.0000000000000001E-3</v>
      </c>
    </row>
    <row r="1776" spans="1:4" x14ac:dyDescent="0.2">
      <c r="A1776" t="s">
        <v>698</v>
      </c>
      <c r="B1776" t="s">
        <v>686</v>
      </c>
      <c r="C1776" t="s">
        <v>5</v>
      </c>
      <c r="D1776">
        <v>-1E-3</v>
      </c>
    </row>
    <row r="1777" spans="1:4" x14ac:dyDescent="0.2">
      <c r="A1777" t="s">
        <v>698</v>
      </c>
      <c r="B1777" t="s">
        <v>686</v>
      </c>
      <c r="C1777" t="s">
        <v>6</v>
      </c>
      <c r="D1777">
        <v>-7.0000000000000001E-3</v>
      </c>
    </row>
    <row r="1778" spans="1:4" x14ac:dyDescent="0.2">
      <c r="A1778" t="s">
        <v>698</v>
      </c>
      <c r="B1778" t="s">
        <v>686</v>
      </c>
      <c r="C1778" t="s">
        <v>13</v>
      </c>
      <c r="D1778">
        <v>-6.0000000000000001E-3</v>
      </c>
    </row>
    <row r="1779" spans="1:4" x14ac:dyDescent="0.2">
      <c r="A1779" t="s">
        <v>698</v>
      </c>
      <c r="B1779" t="s">
        <v>686</v>
      </c>
      <c r="C1779" t="s">
        <v>14</v>
      </c>
      <c r="D1779">
        <v>-6.0000000000000001E-3</v>
      </c>
    </row>
    <row r="1780" spans="1:4" x14ac:dyDescent="0.2">
      <c r="A1780" t="s">
        <v>698</v>
      </c>
      <c r="B1780" t="s">
        <v>686</v>
      </c>
      <c r="C1780" t="s">
        <v>15</v>
      </c>
      <c r="D1780">
        <v>-6.0000000000000001E-3</v>
      </c>
    </row>
    <row r="1781" spans="1:4" x14ac:dyDescent="0.2">
      <c r="A1781" t="s">
        <v>698</v>
      </c>
      <c r="B1781" t="s">
        <v>686</v>
      </c>
      <c r="C1781" t="s">
        <v>16</v>
      </c>
      <c r="D1781">
        <v>-7.0000000000000001E-3</v>
      </c>
    </row>
    <row r="1782" spans="1:4" x14ac:dyDescent="0.2">
      <c r="A1782" t="s">
        <v>698</v>
      </c>
      <c r="B1782" t="s">
        <v>686</v>
      </c>
      <c r="C1782" t="s">
        <v>17</v>
      </c>
      <c r="D1782">
        <v>-7.0000000000000001E-3</v>
      </c>
    </row>
    <row r="1783" spans="1:4" x14ac:dyDescent="0.2">
      <c r="A1783" t="s">
        <v>698</v>
      </c>
      <c r="B1783" t="s">
        <v>686</v>
      </c>
      <c r="C1783" t="s">
        <v>18</v>
      </c>
      <c r="D1783">
        <v>3.0000000000000001E-3</v>
      </c>
    </row>
    <row r="1784" spans="1:4" x14ac:dyDescent="0.2">
      <c r="A1784" t="s">
        <v>698</v>
      </c>
      <c r="B1784" t="s">
        <v>686</v>
      </c>
      <c r="C1784" t="s">
        <v>38</v>
      </c>
      <c r="D1784">
        <v>-6.0000000000000001E-3</v>
      </c>
    </row>
    <row r="1785" spans="1:4" x14ac:dyDescent="0.2">
      <c r="A1785" t="s">
        <v>698</v>
      </c>
      <c r="B1785" t="s">
        <v>686</v>
      </c>
      <c r="C1785" t="s">
        <v>39</v>
      </c>
      <c r="D1785">
        <v>-6.0000000000000001E-3</v>
      </c>
    </row>
    <row r="1786" spans="1:4" x14ac:dyDescent="0.2">
      <c r="A1786" t="s">
        <v>698</v>
      </c>
      <c r="B1786" t="s">
        <v>686</v>
      </c>
      <c r="C1786" t="s">
        <v>34</v>
      </c>
      <c r="D1786">
        <v>-6.0000000000000001E-3</v>
      </c>
    </row>
    <row r="1787" spans="1:4" x14ac:dyDescent="0.2">
      <c r="A1787" t="s">
        <v>698</v>
      </c>
      <c r="B1787" t="s">
        <v>686</v>
      </c>
      <c r="C1787" t="s">
        <v>40</v>
      </c>
      <c r="D1787">
        <v>-5.0000000000000001E-3</v>
      </c>
    </row>
    <row r="1788" spans="1:4" x14ac:dyDescent="0.2">
      <c r="A1788" t="s">
        <v>698</v>
      </c>
      <c r="B1788" t="s">
        <v>686</v>
      </c>
      <c r="C1788" t="s">
        <v>41</v>
      </c>
      <c r="D1788">
        <v>-6.0000000000000001E-3</v>
      </c>
    </row>
    <row r="1789" spans="1:4" x14ac:dyDescent="0.2">
      <c r="A1789" t="s">
        <v>698</v>
      </c>
      <c r="B1789" t="s">
        <v>686</v>
      </c>
      <c r="C1789" t="s">
        <v>42</v>
      </c>
      <c r="D1789">
        <v>-5.0000000000000001E-3</v>
      </c>
    </row>
    <row r="1790" spans="1:4" x14ac:dyDescent="0.2">
      <c r="A1790" t="s">
        <v>698</v>
      </c>
      <c r="B1790" t="s">
        <v>686</v>
      </c>
      <c r="C1790" t="s">
        <v>56</v>
      </c>
      <c r="D1790">
        <v>0.41699999999999998</v>
      </c>
    </row>
    <row r="1791" spans="1:4" x14ac:dyDescent="0.2">
      <c r="A1791" t="s">
        <v>698</v>
      </c>
      <c r="B1791" t="s">
        <v>686</v>
      </c>
      <c r="C1791" t="s">
        <v>57</v>
      </c>
      <c r="D1791">
        <v>0.13200000000000001</v>
      </c>
    </row>
    <row r="1792" spans="1:4" x14ac:dyDescent="0.2">
      <c r="A1792" t="s">
        <v>698</v>
      </c>
      <c r="B1792" t="s">
        <v>686</v>
      </c>
      <c r="C1792" t="s">
        <v>58</v>
      </c>
      <c r="D1792">
        <v>8.6999999999999994E-2</v>
      </c>
    </row>
    <row r="1793" spans="1:4" x14ac:dyDescent="0.2">
      <c r="A1793" t="s">
        <v>698</v>
      </c>
      <c r="B1793" t="s">
        <v>686</v>
      </c>
      <c r="C1793" t="s">
        <v>59</v>
      </c>
      <c r="D1793">
        <v>7.2999999999999995E-2</v>
      </c>
    </row>
    <row r="1794" spans="1:4" x14ac:dyDescent="0.2">
      <c r="A1794" t="s">
        <v>698</v>
      </c>
      <c r="B1794" t="s">
        <v>686</v>
      </c>
      <c r="C1794" t="s">
        <v>60</v>
      </c>
      <c r="D1794">
        <v>4.9000000000000002E-2</v>
      </c>
    </row>
    <row r="1795" spans="1:4" x14ac:dyDescent="0.2">
      <c r="A1795" t="s">
        <v>698</v>
      </c>
      <c r="B1795" t="s">
        <v>686</v>
      </c>
      <c r="C1795" t="s">
        <v>61</v>
      </c>
      <c r="D1795">
        <v>5.8000000000000003E-2</v>
      </c>
    </row>
    <row r="1796" spans="1:4" x14ac:dyDescent="0.2">
      <c r="A1796" t="s">
        <v>698</v>
      </c>
      <c r="B1796" t="s">
        <v>686</v>
      </c>
      <c r="C1796" t="s">
        <v>64</v>
      </c>
      <c r="D1796">
        <v>1.5049999999999999</v>
      </c>
    </row>
    <row r="1797" spans="1:4" x14ac:dyDescent="0.2">
      <c r="A1797" t="s">
        <v>698</v>
      </c>
      <c r="B1797" t="s">
        <v>686</v>
      </c>
      <c r="C1797" t="s">
        <v>65</v>
      </c>
      <c r="D1797">
        <v>0.33400000000000002</v>
      </c>
    </row>
    <row r="1798" spans="1:4" x14ac:dyDescent="0.2">
      <c r="A1798" t="s">
        <v>698</v>
      </c>
      <c r="B1798" t="s">
        <v>686</v>
      </c>
      <c r="C1798" t="s">
        <v>66</v>
      </c>
      <c r="D1798">
        <v>0.13900000000000001</v>
      </c>
    </row>
    <row r="1799" spans="1:4" x14ac:dyDescent="0.2">
      <c r="A1799" t="s">
        <v>698</v>
      </c>
      <c r="B1799" t="s">
        <v>686</v>
      </c>
      <c r="C1799" t="s">
        <v>67</v>
      </c>
      <c r="D1799">
        <v>0.19400000000000001</v>
      </c>
    </row>
    <row r="1800" spans="1:4" x14ac:dyDescent="0.2">
      <c r="A1800" t="s">
        <v>698</v>
      </c>
      <c r="B1800" t="s">
        <v>686</v>
      </c>
      <c r="C1800" t="s">
        <v>68</v>
      </c>
      <c r="D1800">
        <v>0.128</v>
      </c>
    </row>
    <row r="1801" spans="1:4" x14ac:dyDescent="0.2">
      <c r="A1801" t="s">
        <v>698</v>
      </c>
      <c r="B1801" t="s">
        <v>686</v>
      </c>
      <c r="C1801" t="s">
        <v>69</v>
      </c>
      <c r="D1801">
        <v>0.25800000000000001</v>
      </c>
    </row>
    <row r="1802" spans="1:4" x14ac:dyDescent="0.2">
      <c r="A1802" t="s">
        <v>698</v>
      </c>
      <c r="B1802" t="s">
        <v>686</v>
      </c>
      <c r="C1802" t="s">
        <v>681</v>
      </c>
      <c r="D1802">
        <v>0</v>
      </c>
    </row>
    <row r="1803" spans="1:4" x14ac:dyDescent="0.2">
      <c r="A1803" t="s">
        <v>698</v>
      </c>
      <c r="B1803" t="s">
        <v>686</v>
      </c>
      <c r="C1803" t="s">
        <v>682</v>
      </c>
      <c r="D1803">
        <v>6.0000000000000001E-3</v>
      </c>
    </row>
    <row r="1804" spans="1:4" x14ac:dyDescent="0.2">
      <c r="A1804" t="s">
        <v>698</v>
      </c>
      <c r="B1804" t="s">
        <v>686</v>
      </c>
      <c r="C1804" t="s">
        <v>683</v>
      </c>
      <c r="D1804">
        <v>-1E-3</v>
      </c>
    </row>
    <row r="1805" spans="1:4" x14ac:dyDescent="0.2">
      <c r="A1805" t="s">
        <v>698</v>
      </c>
      <c r="B1805" t="s">
        <v>686</v>
      </c>
      <c r="C1805" t="s">
        <v>79</v>
      </c>
      <c r="D1805">
        <v>-2E-3</v>
      </c>
    </row>
    <row r="1806" spans="1:4" x14ac:dyDescent="0.2">
      <c r="A1806" t="s">
        <v>698</v>
      </c>
      <c r="B1806" t="s">
        <v>686</v>
      </c>
      <c r="C1806" t="s">
        <v>80</v>
      </c>
      <c r="D1806">
        <v>-1E-3</v>
      </c>
    </row>
    <row r="1807" spans="1:4" x14ac:dyDescent="0.2">
      <c r="A1807" t="s">
        <v>698</v>
      </c>
      <c r="B1807" t="s">
        <v>686</v>
      </c>
      <c r="C1807" t="s">
        <v>81</v>
      </c>
      <c r="D1807">
        <v>-1E-3</v>
      </c>
    </row>
    <row r="1808" spans="1:4" x14ac:dyDescent="0.2">
      <c r="A1808" t="s">
        <v>699</v>
      </c>
      <c r="B1808" t="s">
        <v>686</v>
      </c>
      <c r="C1808" t="s">
        <v>193</v>
      </c>
      <c r="D1808">
        <v>-1E-3</v>
      </c>
    </row>
    <row r="1809" spans="1:4" x14ac:dyDescent="0.2">
      <c r="A1809" t="s">
        <v>699</v>
      </c>
      <c r="B1809" t="s">
        <v>686</v>
      </c>
      <c r="C1809" t="s">
        <v>194</v>
      </c>
      <c r="D1809">
        <v>1.4E-2</v>
      </c>
    </row>
    <row r="1810" spans="1:4" x14ac:dyDescent="0.2">
      <c r="A1810" t="s">
        <v>699</v>
      </c>
      <c r="B1810" t="s">
        <v>686</v>
      </c>
      <c r="C1810" t="s">
        <v>195</v>
      </c>
      <c r="D1810">
        <v>0</v>
      </c>
    </row>
    <row r="1811" spans="1:4" x14ac:dyDescent="0.2">
      <c r="A1811" t="s">
        <v>699</v>
      </c>
      <c r="B1811" t="s">
        <v>686</v>
      </c>
      <c r="C1811" t="s">
        <v>50</v>
      </c>
      <c r="D1811">
        <v>-6.0000000000000001E-3</v>
      </c>
    </row>
    <row r="1812" spans="1:4" x14ac:dyDescent="0.2">
      <c r="A1812" t="s">
        <v>699</v>
      </c>
      <c r="B1812" t="s">
        <v>686</v>
      </c>
      <c r="C1812" t="s">
        <v>51</v>
      </c>
      <c r="D1812">
        <v>4.0000000000000001E-3</v>
      </c>
    </row>
    <row r="1813" spans="1:4" x14ac:dyDescent="0.2">
      <c r="A1813" t="s">
        <v>699</v>
      </c>
      <c r="B1813" t="s">
        <v>686</v>
      </c>
      <c r="C1813" t="s">
        <v>52</v>
      </c>
      <c r="D1813">
        <v>-6.0000000000000001E-3</v>
      </c>
    </row>
    <row r="1814" spans="1:4" x14ac:dyDescent="0.2">
      <c r="A1814" t="s">
        <v>699</v>
      </c>
      <c r="B1814" t="s">
        <v>686</v>
      </c>
      <c r="C1814" t="s">
        <v>1</v>
      </c>
      <c r="D1814">
        <v>-2E-3</v>
      </c>
    </row>
    <row r="1815" spans="1:4" x14ac:dyDescent="0.2">
      <c r="A1815" t="s">
        <v>699</v>
      </c>
      <c r="B1815" t="s">
        <v>686</v>
      </c>
      <c r="C1815" t="s">
        <v>2</v>
      </c>
      <c r="D1815">
        <v>-7.0000000000000001E-3</v>
      </c>
    </row>
    <row r="1816" spans="1:4" x14ac:dyDescent="0.2">
      <c r="A1816" t="s">
        <v>699</v>
      </c>
      <c r="B1816" t="s">
        <v>686</v>
      </c>
      <c r="C1816" t="s">
        <v>3</v>
      </c>
      <c r="D1816">
        <v>-2E-3</v>
      </c>
    </row>
    <row r="1817" spans="1:4" x14ac:dyDescent="0.2">
      <c r="A1817" t="s">
        <v>699</v>
      </c>
      <c r="B1817" t="s">
        <v>686</v>
      </c>
      <c r="C1817" t="s">
        <v>4</v>
      </c>
      <c r="D1817">
        <v>-6.0000000000000001E-3</v>
      </c>
    </row>
    <row r="1818" spans="1:4" x14ac:dyDescent="0.2">
      <c r="A1818" t="s">
        <v>699</v>
      </c>
      <c r="B1818" t="s">
        <v>686</v>
      </c>
      <c r="C1818" t="s">
        <v>5</v>
      </c>
      <c r="D1818">
        <v>-1E-3</v>
      </c>
    </row>
    <row r="1819" spans="1:4" x14ac:dyDescent="0.2">
      <c r="A1819" t="s">
        <v>699</v>
      </c>
      <c r="B1819" t="s">
        <v>686</v>
      </c>
      <c r="C1819" t="s">
        <v>6</v>
      </c>
      <c r="D1819">
        <v>-7.0000000000000001E-3</v>
      </c>
    </row>
    <row r="1820" spans="1:4" x14ac:dyDescent="0.2">
      <c r="A1820" t="s">
        <v>699</v>
      </c>
      <c r="B1820" t="s">
        <v>686</v>
      </c>
      <c r="C1820" t="s">
        <v>13</v>
      </c>
      <c r="D1820">
        <v>-6.0000000000000001E-3</v>
      </c>
    </row>
    <row r="1821" spans="1:4" x14ac:dyDescent="0.2">
      <c r="A1821" t="s">
        <v>699</v>
      </c>
      <c r="B1821" t="s">
        <v>686</v>
      </c>
      <c r="C1821" t="s">
        <v>14</v>
      </c>
      <c r="D1821">
        <v>-6.0000000000000001E-3</v>
      </c>
    </row>
    <row r="1822" spans="1:4" x14ac:dyDescent="0.2">
      <c r="A1822" t="s">
        <v>699</v>
      </c>
      <c r="B1822" t="s">
        <v>686</v>
      </c>
      <c r="C1822" t="s">
        <v>15</v>
      </c>
      <c r="D1822">
        <v>-6.0000000000000001E-3</v>
      </c>
    </row>
    <row r="1823" spans="1:4" x14ac:dyDescent="0.2">
      <c r="A1823" t="s">
        <v>699</v>
      </c>
      <c r="B1823" t="s">
        <v>686</v>
      </c>
      <c r="C1823" t="s">
        <v>16</v>
      </c>
      <c r="D1823">
        <v>-7.0000000000000001E-3</v>
      </c>
    </row>
    <row r="1824" spans="1:4" x14ac:dyDescent="0.2">
      <c r="A1824" t="s">
        <v>699</v>
      </c>
      <c r="B1824" t="s">
        <v>686</v>
      </c>
      <c r="C1824" t="s">
        <v>17</v>
      </c>
      <c r="D1824">
        <v>-7.0000000000000001E-3</v>
      </c>
    </row>
    <row r="1825" spans="1:4" x14ac:dyDescent="0.2">
      <c r="A1825" t="s">
        <v>699</v>
      </c>
      <c r="B1825" t="s">
        <v>686</v>
      </c>
      <c r="C1825" t="s">
        <v>18</v>
      </c>
      <c r="D1825">
        <v>3.0000000000000001E-3</v>
      </c>
    </row>
    <row r="1826" spans="1:4" x14ac:dyDescent="0.2">
      <c r="A1826" t="s">
        <v>699</v>
      </c>
      <c r="B1826" t="s">
        <v>686</v>
      </c>
      <c r="C1826" t="s">
        <v>38</v>
      </c>
      <c r="D1826">
        <v>-6.0000000000000001E-3</v>
      </c>
    </row>
    <row r="1827" spans="1:4" x14ac:dyDescent="0.2">
      <c r="A1827" t="s">
        <v>699</v>
      </c>
      <c r="B1827" t="s">
        <v>686</v>
      </c>
      <c r="C1827" t="s">
        <v>39</v>
      </c>
      <c r="D1827">
        <v>-6.0000000000000001E-3</v>
      </c>
    </row>
    <row r="1828" spans="1:4" x14ac:dyDescent="0.2">
      <c r="A1828" t="s">
        <v>699</v>
      </c>
      <c r="B1828" t="s">
        <v>686</v>
      </c>
      <c r="C1828" t="s">
        <v>34</v>
      </c>
      <c r="D1828">
        <v>-6.0000000000000001E-3</v>
      </c>
    </row>
    <row r="1829" spans="1:4" x14ac:dyDescent="0.2">
      <c r="A1829" t="s">
        <v>699</v>
      </c>
      <c r="B1829" t="s">
        <v>686</v>
      </c>
      <c r="C1829" t="s">
        <v>40</v>
      </c>
      <c r="D1829">
        <v>-5.0000000000000001E-3</v>
      </c>
    </row>
    <row r="1830" spans="1:4" x14ac:dyDescent="0.2">
      <c r="A1830" t="s">
        <v>699</v>
      </c>
      <c r="B1830" t="s">
        <v>686</v>
      </c>
      <c r="C1830" t="s">
        <v>41</v>
      </c>
      <c r="D1830">
        <v>-5.0000000000000001E-3</v>
      </c>
    </row>
    <row r="1831" spans="1:4" x14ac:dyDescent="0.2">
      <c r="A1831" t="s">
        <v>699</v>
      </c>
      <c r="B1831" t="s">
        <v>686</v>
      </c>
      <c r="C1831" t="s">
        <v>42</v>
      </c>
      <c r="D1831">
        <v>-5.0000000000000001E-3</v>
      </c>
    </row>
    <row r="1832" spans="1:4" x14ac:dyDescent="0.2">
      <c r="A1832" t="s">
        <v>699</v>
      </c>
      <c r="B1832" t="s">
        <v>686</v>
      </c>
      <c r="C1832" t="s">
        <v>56</v>
      </c>
      <c r="D1832">
        <v>0.45800000000000002</v>
      </c>
    </row>
    <row r="1833" spans="1:4" x14ac:dyDescent="0.2">
      <c r="A1833" t="s">
        <v>699</v>
      </c>
      <c r="B1833" t="s">
        <v>686</v>
      </c>
      <c r="C1833" t="s">
        <v>57</v>
      </c>
      <c r="D1833">
        <v>0.14699999999999999</v>
      </c>
    </row>
    <row r="1834" spans="1:4" x14ac:dyDescent="0.2">
      <c r="A1834" t="s">
        <v>699</v>
      </c>
      <c r="B1834" t="s">
        <v>686</v>
      </c>
      <c r="C1834" t="s">
        <v>58</v>
      </c>
      <c r="D1834">
        <v>9.6000000000000002E-2</v>
      </c>
    </row>
    <row r="1835" spans="1:4" x14ac:dyDescent="0.2">
      <c r="A1835" t="s">
        <v>699</v>
      </c>
      <c r="B1835" t="s">
        <v>686</v>
      </c>
      <c r="C1835" t="s">
        <v>59</v>
      </c>
      <c r="D1835">
        <v>8.2000000000000003E-2</v>
      </c>
    </row>
    <row r="1836" spans="1:4" x14ac:dyDescent="0.2">
      <c r="A1836" t="s">
        <v>699</v>
      </c>
      <c r="B1836" t="s">
        <v>686</v>
      </c>
      <c r="C1836" t="s">
        <v>60</v>
      </c>
      <c r="D1836">
        <v>5.5E-2</v>
      </c>
    </row>
    <row r="1837" spans="1:4" x14ac:dyDescent="0.2">
      <c r="A1837" t="s">
        <v>699</v>
      </c>
      <c r="B1837" t="s">
        <v>686</v>
      </c>
      <c r="C1837" t="s">
        <v>61</v>
      </c>
      <c r="D1837">
        <v>6.5000000000000002E-2</v>
      </c>
    </row>
    <row r="1838" spans="1:4" x14ac:dyDescent="0.2">
      <c r="A1838" t="s">
        <v>699</v>
      </c>
      <c r="B1838" t="s">
        <v>686</v>
      </c>
      <c r="C1838" t="s">
        <v>64</v>
      </c>
      <c r="D1838">
        <v>1.64</v>
      </c>
    </row>
    <row r="1839" spans="1:4" x14ac:dyDescent="0.2">
      <c r="A1839" t="s">
        <v>699</v>
      </c>
      <c r="B1839" t="s">
        <v>686</v>
      </c>
      <c r="C1839" t="s">
        <v>65</v>
      </c>
      <c r="D1839">
        <v>0.36899999999999999</v>
      </c>
    </row>
    <row r="1840" spans="1:4" x14ac:dyDescent="0.2">
      <c r="A1840" t="s">
        <v>699</v>
      </c>
      <c r="B1840" t="s">
        <v>686</v>
      </c>
      <c r="C1840" t="s">
        <v>66</v>
      </c>
      <c r="D1840">
        <v>0.154</v>
      </c>
    </row>
    <row r="1841" spans="1:4" x14ac:dyDescent="0.2">
      <c r="A1841" t="s">
        <v>699</v>
      </c>
      <c r="B1841" t="s">
        <v>686</v>
      </c>
      <c r="C1841" t="s">
        <v>67</v>
      </c>
      <c r="D1841">
        <v>0.215</v>
      </c>
    </row>
    <row r="1842" spans="1:4" x14ac:dyDescent="0.2">
      <c r="A1842" t="s">
        <v>699</v>
      </c>
      <c r="B1842" t="s">
        <v>686</v>
      </c>
      <c r="C1842" t="s">
        <v>68</v>
      </c>
      <c r="D1842">
        <v>0.14199999999999999</v>
      </c>
    </row>
    <row r="1843" spans="1:4" x14ac:dyDescent="0.2">
      <c r="A1843" t="s">
        <v>699</v>
      </c>
      <c r="B1843" t="s">
        <v>686</v>
      </c>
      <c r="C1843" t="s">
        <v>69</v>
      </c>
      <c r="D1843">
        <v>0.28599999999999998</v>
      </c>
    </row>
    <row r="1844" spans="1:4" x14ac:dyDescent="0.2">
      <c r="A1844" t="s">
        <v>699</v>
      </c>
      <c r="B1844" t="s">
        <v>686</v>
      </c>
      <c r="C1844" t="s">
        <v>681</v>
      </c>
      <c r="D1844">
        <v>0</v>
      </c>
    </row>
    <row r="1845" spans="1:4" x14ac:dyDescent="0.2">
      <c r="A1845" t="s">
        <v>699</v>
      </c>
      <c r="B1845" t="s">
        <v>686</v>
      </c>
      <c r="C1845" t="s">
        <v>682</v>
      </c>
      <c r="D1845">
        <v>6.0000000000000001E-3</v>
      </c>
    </row>
    <row r="1846" spans="1:4" x14ac:dyDescent="0.2">
      <c r="A1846" t="s">
        <v>699</v>
      </c>
      <c r="B1846" t="s">
        <v>686</v>
      </c>
      <c r="C1846" t="s">
        <v>683</v>
      </c>
      <c r="D1846">
        <v>-1E-3</v>
      </c>
    </row>
    <row r="1847" spans="1:4" x14ac:dyDescent="0.2">
      <c r="A1847" t="s">
        <v>699</v>
      </c>
      <c r="B1847" t="s">
        <v>686</v>
      </c>
      <c r="C1847" t="s">
        <v>79</v>
      </c>
      <c r="D1847">
        <v>-2E-3</v>
      </c>
    </row>
    <row r="1848" spans="1:4" x14ac:dyDescent="0.2">
      <c r="A1848" t="s">
        <v>699</v>
      </c>
      <c r="B1848" t="s">
        <v>686</v>
      </c>
      <c r="C1848" t="s">
        <v>80</v>
      </c>
      <c r="D1848">
        <v>-1E-3</v>
      </c>
    </row>
    <row r="1849" spans="1:4" x14ac:dyDescent="0.2">
      <c r="A1849" t="s">
        <v>699</v>
      </c>
      <c r="B1849" t="s">
        <v>686</v>
      </c>
      <c r="C1849" t="s">
        <v>81</v>
      </c>
      <c r="D1849">
        <v>-1E-3</v>
      </c>
    </row>
    <row r="1850" spans="1:4" x14ac:dyDescent="0.2">
      <c r="A1850" t="s">
        <v>700</v>
      </c>
      <c r="B1850" t="s">
        <v>686</v>
      </c>
      <c r="C1850" t="s">
        <v>193</v>
      </c>
      <c r="D1850">
        <v>-1E-3</v>
      </c>
    </row>
    <row r="1851" spans="1:4" x14ac:dyDescent="0.2">
      <c r="A1851" t="s">
        <v>700</v>
      </c>
      <c r="B1851" t="s">
        <v>686</v>
      </c>
      <c r="C1851" t="s">
        <v>194</v>
      </c>
      <c r="D1851">
        <v>1.2999999999999999E-2</v>
      </c>
    </row>
    <row r="1852" spans="1:4" x14ac:dyDescent="0.2">
      <c r="A1852" t="s">
        <v>700</v>
      </c>
      <c r="B1852" t="s">
        <v>686</v>
      </c>
      <c r="C1852" t="s">
        <v>195</v>
      </c>
      <c r="D1852">
        <v>0</v>
      </c>
    </row>
    <row r="1853" spans="1:4" x14ac:dyDescent="0.2">
      <c r="A1853" t="s">
        <v>700</v>
      </c>
      <c r="B1853" t="s">
        <v>686</v>
      </c>
      <c r="C1853" t="s">
        <v>50</v>
      </c>
      <c r="D1853">
        <v>-6.0000000000000001E-3</v>
      </c>
    </row>
    <row r="1854" spans="1:4" x14ac:dyDescent="0.2">
      <c r="A1854" t="s">
        <v>700</v>
      </c>
      <c r="B1854" t="s">
        <v>686</v>
      </c>
      <c r="C1854" t="s">
        <v>51</v>
      </c>
      <c r="D1854">
        <v>7.0000000000000001E-3</v>
      </c>
    </row>
    <row r="1855" spans="1:4" x14ac:dyDescent="0.2">
      <c r="A1855" t="s">
        <v>700</v>
      </c>
      <c r="B1855" t="s">
        <v>686</v>
      </c>
      <c r="C1855" t="s">
        <v>52</v>
      </c>
      <c r="D1855">
        <v>-6.0000000000000001E-3</v>
      </c>
    </row>
    <row r="1856" spans="1:4" x14ac:dyDescent="0.2">
      <c r="A1856" t="s">
        <v>700</v>
      </c>
      <c r="B1856" t="s">
        <v>686</v>
      </c>
      <c r="C1856" t="s">
        <v>1</v>
      </c>
      <c r="D1856">
        <v>-1E-3</v>
      </c>
    </row>
    <row r="1857" spans="1:4" x14ac:dyDescent="0.2">
      <c r="A1857" t="s">
        <v>700</v>
      </c>
      <c r="B1857" t="s">
        <v>686</v>
      </c>
      <c r="C1857" t="s">
        <v>2</v>
      </c>
      <c r="D1857">
        <v>-6.0000000000000001E-3</v>
      </c>
    </row>
    <row r="1858" spans="1:4" x14ac:dyDescent="0.2">
      <c r="A1858" t="s">
        <v>700</v>
      </c>
      <c r="B1858" t="s">
        <v>686</v>
      </c>
      <c r="C1858" t="s">
        <v>3</v>
      </c>
      <c r="D1858">
        <v>-2E-3</v>
      </c>
    </row>
    <row r="1859" spans="1:4" x14ac:dyDescent="0.2">
      <c r="A1859" t="s">
        <v>700</v>
      </c>
      <c r="B1859" t="s">
        <v>686</v>
      </c>
      <c r="C1859" t="s">
        <v>4</v>
      </c>
      <c r="D1859">
        <v>-6.0000000000000001E-3</v>
      </c>
    </row>
    <row r="1860" spans="1:4" x14ac:dyDescent="0.2">
      <c r="A1860" t="s">
        <v>700</v>
      </c>
      <c r="B1860" t="s">
        <v>686</v>
      </c>
      <c r="C1860" t="s">
        <v>5</v>
      </c>
      <c r="D1860">
        <v>-2E-3</v>
      </c>
    </row>
    <row r="1861" spans="1:4" x14ac:dyDescent="0.2">
      <c r="A1861" t="s">
        <v>700</v>
      </c>
      <c r="B1861" t="s">
        <v>686</v>
      </c>
      <c r="C1861" t="s">
        <v>6</v>
      </c>
      <c r="D1861">
        <v>-7.0000000000000001E-3</v>
      </c>
    </row>
    <row r="1862" spans="1:4" x14ac:dyDescent="0.2">
      <c r="A1862" t="s">
        <v>700</v>
      </c>
      <c r="B1862" t="s">
        <v>686</v>
      </c>
      <c r="C1862" t="s">
        <v>13</v>
      </c>
      <c r="D1862">
        <v>-6.0000000000000001E-3</v>
      </c>
    </row>
    <row r="1863" spans="1:4" x14ac:dyDescent="0.2">
      <c r="A1863" t="s">
        <v>700</v>
      </c>
      <c r="B1863" t="s">
        <v>686</v>
      </c>
      <c r="C1863" t="s">
        <v>14</v>
      </c>
      <c r="D1863">
        <v>-6.0000000000000001E-3</v>
      </c>
    </row>
    <row r="1864" spans="1:4" x14ac:dyDescent="0.2">
      <c r="A1864" t="s">
        <v>700</v>
      </c>
      <c r="B1864" t="s">
        <v>686</v>
      </c>
      <c r="C1864" t="s">
        <v>15</v>
      </c>
      <c r="D1864">
        <v>-6.0000000000000001E-3</v>
      </c>
    </row>
    <row r="1865" spans="1:4" x14ac:dyDescent="0.2">
      <c r="A1865" t="s">
        <v>700</v>
      </c>
      <c r="B1865" t="s">
        <v>686</v>
      </c>
      <c r="C1865" t="s">
        <v>16</v>
      </c>
      <c r="D1865">
        <v>-7.0000000000000001E-3</v>
      </c>
    </row>
    <row r="1866" spans="1:4" x14ac:dyDescent="0.2">
      <c r="A1866" t="s">
        <v>700</v>
      </c>
      <c r="B1866" t="s">
        <v>686</v>
      </c>
      <c r="C1866" t="s">
        <v>17</v>
      </c>
      <c r="D1866">
        <v>-7.0000000000000001E-3</v>
      </c>
    </row>
    <row r="1867" spans="1:4" x14ac:dyDescent="0.2">
      <c r="A1867" t="s">
        <v>700</v>
      </c>
      <c r="B1867" t="s">
        <v>686</v>
      </c>
      <c r="C1867" t="s">
        <v>18</v>
      </c>
      <c r="D1867">
        <v>3.0000000000000001E-3</v>
      </c>
    </row>
    <row r="1868" spans="1:4" x14ac:dyDescent="0.2">
      <c r="A1868" t="s">
        <v>700</v>
      </c>
      <c r="B1868" t="s">
        <v>686</v>
      </c>
      <c r="C1868" t="s">
        <v>38</v>
      </c>
      <c r="D1868">
        <v>-6.0000000000000001E-3</v>
      </c>
    </row>
    <row r="1869" spans="1:4" x14ac:dyDescent="0.2">
      <c r="A1869" t="s">
        <v>700</v>
      </c>
      <c r="B1869" t="s">
        <v>686</v>
      </c>
      <c r="C1869" t="s">
        <v>39</v>
      </c>
      <c r="D1869">
        <v>-6.0000000000000001E-3</v>
      </c>
    </row>
    <row r="1870" spans="1:4" x14ac:dyDescent="0.2">
      <c r="A1870" t="s">
        <v>700</v>
      </c>
      <c r="B1870" t="s">
        <v>686</v>
      </c>
      <c r="C1870" t="s">
        <v>34</v>
      </c>
      <c r="D1870">
        <v>-6.0000000000000001E-3</v>
      </c>
    </row>
    <row r="1871" spans="1:4" x14ac:dyDescent="0.2">
      <c r="A1871" t="s">
        <v>700</v>
      </c>
      <c r="B1871" t="s">
        <v>686</v>
      </c>
      <c r="C1871" t="s">
        <v>40</v>
      </c>
      <c r="D1871">
        <v>-5.0000000000000001E-3</v>
      </c>
    </row>
    <row r="1872" spans="1:4" x14ac:dyDescent="0.2">
      <c r="A1872" t="s">
        <v>700</v>
      </c>
      <c r="B1872" t="s">
        <v>686</v>
      </c>
      <c r="C1872" t="s">
        <v>41</v>
      </c>
      <c r="D1872">
        <v>-5.0000000000000001E-3</v>
      </c>
    </row>
    <row r="1873" spans="1:4" x14ac:dyDescent="0.2">
      <c r="A1873" t="s">
        <v>700</v>
      </c>
      <c r="B1873" t="s">
        <v>686</v>
      </c>
      <c r="C1873" t="s">
        <v>42</v>
      </c>
      <c r="D1873">
        <v>-5.0000000000000001E-3</v>
      </c>
    </row>
    <row r="1874" spans="1:4" x14ac:dyDescent="0.2">
      <c r="A1874" t="s">
        <v>700</v>
      </c>
      <c r="B1874" t="s">
        <v>686</v>
      </c>
      <c r="C1874" t="s">
        <v>56</v>
      </c>
      <c r="D1874">
        <v>0.5</v>
      </c>
    </row>
    <row r="1875" spans="1:4" x14ac:dyDescent="0.2">
      <c r="A1875" t="s">
        <v>700</v>
      </c>
      <c r="B1875" t="s">
        <v>686</v>
      </c>
      <c r="C1875" t="s">
        <v>57</v>
      </c>
      <c r="D1875">
        <v>0.161</v>
      </c>
    </row>
    <row r="1876" spans="1:4" x14ac:dyDescent="0.2">
      <c r="A1876" t="s">
        <v>700</v>
      </c>
      <c r="B1876" t="s">
        <v>686</v>
      </c>
      <c r="C1876" t="s">
        <v>58</v>
      </c>
      <c r="D1876">
        <v>0.106</v>
      </c>
    </row>
    <row r="1877" spans="1:4" x14ac:dyDescent="0.2">
      <c r="A1877" t="s">
        <v>700</v>
      </c>
      <c r="B1877" t="s">
        <v>686</v>
      </c>
      <c r="C1877" t="s">
        <v>59</v>
      </c>
      <c r="D1877">
        <v>0.09</v>
      </c>
    </row>
    <row r="1878" spans="1:4" x14ac:dyDescent="0.2">
      <c r="A1878" t="s">
        <v>700</v>
      </c>
      <c r="B1878" t="s">
        <v>686</v>
      </c>
      <c r="C1878" t="s">
        <v>60</v>
      </c>
      <c r="D1878">
        <v>6.0999999999999999E-2</v>
      </c>
    </row>
    <row r="1879" spans="1:4" x14ac:dyDescent="0.2">
      <c r="A1879" t="s">
        <v>700</v>
      </c>
      <c r="B1879" t="s">
        <v>686</v>
      </c>
      <c r="C1879" t="s">
        <v>61</v>
      </c>
      <c r="D1879">
        <v>7.1999999999999995E-2</v>
      </c>
    </row>
    <row r="1880" spans="1:4" x14ac:dyDescent="0.2">
      <c r="A1880" t="s">
        <v>700</v>
      </c>
      <c r="B1880" t="s">
        <v>686</v>
      </c>
      <c r="C1880" t="s">
        <v>64</v>
      </c>
      <c r="D1880">
        <v>1.7709999999999999</v>
      </c>
    </row>
    <row r="1881" spans="1:4" x14ac:dyDescent="0.2">
      <c r="A1881" t="s">
        <v>700</v>
      </c>
      <c r="B1881" t="s">
        <v>686</v>
      </c>
      <c r="C1881" t="s">
        <v>65</v>
      </c>
      <c r="D1881">
        <v>0.40300000000000002</v>
      </c>
    </row>
    <row r="1882" spans="1:4" x14ac:dyDescent="0.2">
      <c r="A1882" t="s">
        <v>700</v>
      </c>
      <c r="B1882" t="s">
        <v>686</v>
      </c>
      <c r="C1882" t="s">
        <v>66</v>
      </c>
      <c r="D1882">
        <v>0.16800000000000001</v>
      </c>
    </row>
    <row r="1883" spans="1:4" x14ac:dyDescent="0.2">
      <c r="A1883" t="s">
        <v>700</v>
      </c>
      <c r="B1883" t="s">
        <v>686</v>
      </c>
      <c r="C1883" t="s">
        <v>67</v>
      </c>
      <c r="D1883">
        <v>0.23499999999999999</v>
      </c>
    </row>
    <row r="1884" spans="1:4" x14ac:dyDescent="0.2">
      <c r="A1884" t="s">
        <v>700</v>
      </c>
      <c r="B1884" t="s">
        <v>686</v>
      </c>
      <c r="C1884" t="s">
        <v>68</v>
      </c>
      <c r="D1884">
        <v>0.157</v>
      </c>
    </row>
    <row r="1885" spans="1:4" x14ac:dyDescent="0.2">
      <c r="A1885" t="s">
        <v>700</v>
      </c>
      <c r="B1885" t="s">
        <v>686</v>
      </c>
      <c r="C1885" t="s">
        <v>69</v>
      </c>
      <c r="D1885">
        <v>0.314</v>
      </c>
    </row>
    <row r="1886" spans="1:4" x14ac:dyDescent="0.2">
      <c r="A1886" t="s">
        <v>700</v>
      </c>
      <c r="B1886" t="s">
        <v>686</v>
      </c>
      <c r="C1886" t="s">
        <v>681</v>
      </c>
      <c r="D1886">
        <v>0</v>
      </c>
    </row>
    <row r="1887" spans="1:4" x14ac:dyDescent="0.2">
      <c r="A1887" t="s">
        <v>700</v>
      </c>
      <c r="B1887" t="s">
        <v>686</v>
      </c>
      <c r="C1887" t="s">
        <v>682</v>
      </c>
      <c r="D1887">
        <v>6.0000000000000001E-3</v>
      </c>
    </row>
    <row r="1888" spans="1:4" x14ac:dyDescent="0.2">
      <c r="A1888" t="s">
        <v>700</v>
      </c>
      <c r="B1888" t="s">
        <v>686</v>
      </c>
      <c r="C1888" t="s">
        <v>683</v>
      </c>
      <c r="D1888">
        <v>-1E-3</v>
      </c>
    </row>
    <row r="1889" spans="1:4" x14ac:dyDescent="0.2">
      <c r="A1889" t="s">
        <v>700</v>
      </c>
      <c r="B1889" t="s">
        <v>686</v>
      </c>
      <c r="C1889" t="s">
        <v>79</v>
      </c>
      <c r="D1889">
        <v>-2E-3</v>
      </c>
    </row>
    <row r="1890" spans="1:4" x14ac:dyDescent="0.2">
      <c r="A1890" t="s">
        <v>700</v>
      </c>
      <c r="B1890" t="s">
        <v>686</v>
      </c>
      <c r="C1890" t="s">
        <v>80</v>
      </c>
      <c r="D1890">
        <v>-2E-3</v>
      </c>
    </row>
    <row r="1891" spans="1:4" x14ac:dyDescent="0.2">
      <c r="A1891" t="s">
        <v>700</v>
      </c>
      <c r="B1891" t="s">
        <v>686</v>
      </c>
      <c r="C1891" t="s">
        <v>81</v>
      </c>
      <c r="D1891">
        <v>-1E-3</v>
      </c>
    </row>
    <row r="1892" spans="1:4" x14ac:dyDescent="0.2">
      <c r="A1892" t="s">
        <v>701</v>
      </c>
      <c r="B1892" t="s">
        <v>686</v>
      </c>
      <c r="C1892" t="s">
        <v>193</v>
      </c>
      <c r="D1892">
        <v>0</v>
      </c>
    </row>
    <row r="1893" spans="1:4" x14ac:dyDescent="0.2">
      <c r="A1893" t="s">
        <v>701</v>
      </c>
      <c r="B1893" t="s">
        <v>686</v>
      </c>
      <c r="C1893" t="s">
        <v>194</v>
      </c>
      <c r="D1893">
        <v>8.0000000000000002E-3</v>
      </c>
    </row>
    <row r="1894" spans="1:4" x14ac:dyDescent="0.2">
      <c r="A1894" t="s">
        <v>701</v>
      </c>
      <c r="B1894" t="s">
        <v>686</v>
      </c>
      <c r="C1894" t="s">
        <v>195</v>
      </c>
      <c r="D1894">
        <v>0</v>
      </c>
    </row>
    <row r="1895" spans="1:4" x14ac:dyDescent="0.2">
      <c r="A1895" t="s">
        <v>701</v>
      </c>
      <c r="B1895" t="s">
        <v>686</v>
      </c>
      <c r="C1895" t="s">
        <v>50</v>
      </c>
      <c r="D1895">
        <v>-6.0000000000000001E-3</v>
      </c>
    </row>
    <row r="1896" spans="1:4" x14ac:dyDescent="0.2">
      <c r="A1896" t="s">
        <v>701</v>
      </c>
      <c r="B1896" t="s">
        <v>686</v>
      </c>
      <c r="C1896" t="s">
        <v>51</v>
      </c>
      <c r="D1896">
        <v>7.0000000000000001E-3</v>
      </c>
    </row>
    <row r="1897" spans="1:4" x14ac:dyDescent="0.2">
      <c r="A1897" t="s">
        <v>701</v>
      </c>
      <c r="B1897" t="s">
        <v>686</v>
      </c>
      <c r="C1897" t="s">
        <v>52</v>
      </c>
      <c r="D1897">
        <v>-6.0000000000000001E-3</v>
      </c>
    </row>
    <row r="1898" spans="1:4" x14ac:dyDescent="0.2">
      <c r="A1898" t="s">
        <v>701</v>
      </c>
      <c r="B1898" t="s">
        <v>686</v>
      </c>
      <c r="C1898" t="s">
        <v>1</v>
      </c>
      <c r="D1898">
        <v>-1E-3</v>
      </c>
    </row>
    <row r="1899" spans="1:4" x14ac:dyDescent="0.2">
      <c r="A1899" t="s">
        <v>701</v>
      </c>
      <c r="B1899" t="s">
        <v>686</v>
      </c>
      <c r="C1899" t="s">
        <v>2</v>
      </c>
      <c r="D1899">
        <v>-7.0000000000000001E-3</v>
      </c>
    </row>
    <row r="1900" spans="1:4" x14ac:dyDescent="0.2">
      <c r="A1900" t="s">
        <v>701</v>
      </c>
      <c r="B1900" t="s">
        <v>686</v>
      </c>
      <c r="C1900" t="s">
        <v>3</v>
      </c>
      <c r="D1900">
        <v>-1E-3</v>
      </c>
    </row>
    <row r="1901" spans="1:4" x14ac:dyDescent="0.2">
      <c r="A1901" t="s">
        <v>701</v>
      </c>
      <c r="B1901" t="s">
        <v>686</v>
      </c>
      <c r="C1901" t="s">
        <v>4</v>
      </c>
      <c r="D1901">
        <v>-6.0000000000000001E-3</v>
      </c>
    </row>
    <row r="1902" spans="1:4" x14ac:dyDescent="0.2">
      <c r="A1902" t="s">
        <v>701</v>
      </c>
      <c r="B1902" t="s">
        <v>686</v>
      </c>
      <c r="C1902" t="s">
        <v>5</v>
      </c>
      <c r="D1902">
        <v>-1E-3</v>
      </c>
    </row>
    <row r="1903" spans="1:4" x14ac:dyDescent="0.2">
      <c r="A1903" t="s">
        <v>701</v>
      </c>
      <c r="B1903" t="s">
        <v>686</v>
      </c>
      <c r="C1903" t="s">
        <v>6</v>
      </c>
      <c r="D1903">
        <v>-7.0000000000000001E-3</v>
      </c>
    </row>
    <row r="1904" spans="1:4" x14ac:dyDescent="0.2">
      <c r="A1904" t="s">
        <v>701</v>
      </c>
      <c r="B1904" t="s">
        <v>686</v>
      </c>
      <c r="C1904" t="s">
        <v>13</v>
      </c>
      <c r="D1904">
        <v>-6.0000000000000001E-3</v>
      </c>
    </row>
    <row r="1905" spans="1:4" x14ac:dyDescent="0.2">
      <c r="A1905" t="s">
        <v>701</v>
      </c>
      <c r="B1905" t="s">
        <v>686</v>
      </c>
      <c r="C1905" t="s">
        <v>14</v>
      </c>
      <c r="D1905">
        <v>-6.0000000000000001E-3</v>
      </c>
    </row>
    <row r="1906" spans="1:4" x14ac:dyDescent="0.2">
      <c r="A1906" t="s">
        <v>701</v>
      </c>
      <c r="B1906" t="s">
        <v>686</v>
      </c>
      <c r="C1906" t="s">
        <v>15</v>
      </c>
      <c r="D1906">
        <v>-6.0000000000000001E-3</v>
      </c>
    </row>
    <row r="1907" spans="1:4" x14ac:dyDescent="0.2">
      <c r="A1907" t="s">
        <v>701</v>
      </c>
      <c r="B1907" t="s">
        <v>686</v>
      </c>
      <c r="C1907" t="s">
        <v>16</v>
      </c>
      <c r="D1907">
        <v>-7.0000000000000001E-3</v>
      </c>
    </row>
    <row r="1908" spans="1:4" x14ac:dyDescent="0.2">
      <c r="A1908" t="s">
        <v>701</v>
      </c>
      <c r="B1908" t="s">
        <v>686</v>
      </c>
      <c r="C1908" t="s">
        <v>17</v>
      </c>
      <c r="D1908">
        <v>-7.0000000000000001E-3</v>
      </c>
    </row>
    <row r="1909" spans="1:4" x14ac:dyDescent="0.2">
      <c r="A1909" t="s">
        <v>701</v>
      </c>
      <c r="B1909" t="s">
        <v>686</v>
      </c>
      <c r="C1909" t="s">
        <v>18</v>
      </c>
      <c r="D1909">
        <v>4.0000000000000001E-3</v>
      </c>
    </row>
    <row r="1910" spans="1:4" x14ac:dyDescent="0.2">
      <c r="A1910" t="s">
        <v>701</v>
      </c>
      <c r="B1910" t="s">
        <v>686</v>
      </c>
      <c r="C1910" t="s">
        <v>38</v>
      </c>
      <c r="D1910">
        <v>-5.0000000000000001E-3</v>
      </c>
    </row>
    <row r="1911" spans="1:4" x14ac:dyDescent="0.2">
      <c r="A1911" t="s">
        <v>701</v>
      </c>
      <c r="B1911" t="s">
        <v>686</v>
      </c>
      <c r="C1911" t="s">
        <v>39</v>
      </c>
      <c r="D1911">
        <v>-6.0000000000000001E-3</v>
      </c>
    </row>
    <row r="1912" spans="1:4" x14ac:dyDescent="0.2">
      <c r="A1912" t="s">
        <v>701</v>
      </c>
      <c r="B1912" t="s">
        <v>686</v>
      </c>
      <c r="C1912" t="s">
        <v>34</v>
      </c>
      <c r="D1912">
        <v>-6.0000000000000001E-3</v>
      </c>
    </row>
    <row r="1913" spans="1:4" x14ac:dyDescent="0.2">
      <c r="A1913" t="s">
        <v>701</v>
      </c>
      <c r="B1913" t="s">
        <v>686</v>
      </c>
      <c r="C1913" t="s">
        <v>40</v>
      </c>
      <c r="D1913">
        <v>-5.0000000000000001E-3</v>
      </c>
    </row>
    <row r="1914" spans="1:4" x14ac:dyDescent="0.2">
      <c r="A1914" t="s">
        <v>701</v>
      </c>
      <c r="B1914" t="s">
        <v>686</v>
      </c>
      <c r="C1914" t="s">
        <v>41</v>
      </c>
      <c r="D1914">
        <v>-5.0000000000000001E-3</v>
      </c>
    </row>
    <row r="1915" spans="1:4" x14ac:dyDescent="0.2">
      <c r="A1915" t="s">
        <v>701</v>
      </c>
      <c r="B1915" t="s">
        <v>686</v>
      </c>
      <c r="C1915" t="s">
        <v>42</v>
      </c>
      <c r="D1915">
        <v>-5.0000000000000001E-3</v>
      </c>
    </row>
    <row r="1916" spans="1:4" x14ac:dyDescent="0.2">
      <c r="A1916" t="s">
        <v>701</v>
      </c>
      <c r="B1916" t="s">
        <v>686</v>
      </c>
      <c r="C1916" t="s">
        <v>56</v>
      </c>
      <c r="D1916">
        <v>0.54200000000000004</v>
      </c>
    </row>
    <row r="1917" spans="1:4" x14ac:dyDescent="0.2">
      <c r="A1917" t="s">
        <v>701</v>
      </c>
      <c r="B1917" t="s">
        <v>686</v>
      </c>
      <c r="C1917" t="s">
        <v>57</v>
      </c>
      <c r="D1917">
        <v>0.17599999999999999</v>
      </c>
    </row>
    <row r="1918" spans="1:4" x14ac:dyDescent="0.2">
      <c r="A1918" t="s">
        <v>701</v>
      </c>
      <c r="B1918" t="s">
        <v>686</v>
      </c>
      <c r="C1918" t="s">
        <v>58</v>
      </c>
      <c r="D1918">
        <v>0.11600000000000001</v>
      </c>
    </row>
    <row r="1919" spans="1:4" x14ac:dyDescent="0.2">
      <c r="A1919" t="s">
        <v>701</v>
      </c>
      <c r="B1919" t="s">
        <v>686</v>
      </c>
      <c r="C1919" t="s">
        <v>59</v>
      </c>
      <c r="D1919">
        <v>9.9000000000000005E-2</v>
      </c>
    </row>
    <row r="1920" spans="1:4" x14ac:dyDescent="0.2">
      <c r="A1920" t="s">
        <v>701</v>
      </c>
      <c r="B1920" t="s">
        <v>686</v>
      </c>
      <c r="C1920" t="s">
        <v>60</v>
      </c>
      <c r="D1920">
        <v>6.7000000000000004E-2</v>
      </c>
    </row>
    <row r="1921" spans="1:4" x14ac:dyDescent="0.2">
      <c r="A1921" t="s">
        <v>701</v>
      </c>
      <c r="B1921" t="s">
        <v>686</v>
      </c>
      <c r="C1921" t="s">
        <v>61</v>
      </c>
      <c r="D1921">
        <v>7.9000000000000001E-2</v>
      </c>
    </row>
    <row r="1922" spans="1:4" x14ac:dyDescent="0.2">
      <c r="A1922" t="s">
        <v>701</v>
      </c>
      <c r="B1922" t="s">
        <v>686</v>
      </c>
      <c r="C1922" t="s">
        <v>64</v>
      </c>
      <c r="D1922">
        <v>1.905</v>
      </c>
    </row>
    <row r="1923" spans="1:4" x14ac:dyDescent="0.2">
      <c r="A1923" t="s">
        <v>701</v>
      </c>
      <c r="B1923" t="s">
        <v>686</v>
      </c>
      <c r="C1923" t="s">
        <v>65</v>
      </c>
      <c r="D1923">
        <v>0.438</v>
      </c>
    </row>
    <row r="1924" spans="1:4" x14ac:dyDescent="0.2">
      <c r="A1924" t="s">
        <v>701</v>
      </c>
      <c r="B1924" t="s">
        <v>686</v>
      </c>
      <c r="C1924" t="s">
        <v>66</v>
      </c>
      <c r="D1924">
        <v>0.183</v>
      </c>
    </row>
    <row r="1925" spans="1:4" x14ac:dyDescent="0.2">
      <c r="A1925" t="s">
        <v>701</v>
      </c>
      <c r="B1925" t="s">
        <v>686</v>
      </c>
      <c r="C1925" t="s">
        <v>67</v>
      </c>
      <c r="D1925">
        <v>0.25700000000000001</v>
      </c>
    </row>
    <row r="1926" spans="1:4" x14ac:dyDescent="0.2">
      <c r="A1926" t="s">
        <v>701</v>
      </c>
      <c r="B1926" t="s">
        <v>686</v>
      </c>
      <c r="C1926" t="s">
        <v>68</v>
      </c>
      <c r="D1926">
        <v>0.17199999999999999</v>
      </c>
    </row>
    <row r="1927" spans="1:4" x14ac:dyDescent="0.2">
      <c r="A1927" t="s">
        <v>701</v>
      </c>
      <c r="B1927" t="s">
        <v>686</v>
      </c>
      <c r="C1927" t="s">
        <v>69</v>
      </c>
      <c r="D1927">
        <v>0.34300000000000003</v>
      </c>
    </row>
    <row r="1928" spans="1:4" x14ac:dyDescent="0.2">
      <c r="A1928" t="s">
        <v>701</v>
      </c>
      <c r="B1928" t="s">
        <v>686</v>
      </c>
      <c r="C1928" t="s">
        <v>681</v>
      </c>
      <c r="D1928">
        <v>0</v>
      </c>
    </row>
    <row r="1929" spans="1:4" x14ac:dyDescent="0.2">
      <c r="A1929" t="s">
        <v>701</v>
      </c>
      <c r="B1929" t="s">
        <v>686</v>
      </c>
      <c r="C1929" t="s">
        <v>682</v>
      </c>
      <c r="D1929">
        <v>6.0000000000000001E-3</v>
      </c>
    </row>
    <row r="1930" spans="1:4" x14ac:dyDescent="0.2">
      <c r="A1930" t="s">
        <v>701</v>
      </c>
      <c r="B1930" t="s">
        <v>686</v>
      </c>
      <c r="C1930" t="s">
        <v>683</v>
      </c>
      <c r="D1930">
        <v>-1E-3</v>
      </c>
    </row>
    <row r="1931" spans="1:4" x14ac:dyDescent="0.2">
      <c r="A1931" t="s">
        <v>701</v>
      </c>
      <c r="B1931" t="s">
        <v>686</v>
      </c>
      <c r="C1931" t="s">
        <v>79</v>
      </c>
      <c r="D1931">
        <v>-2E-3</v>
      </c>
    </row>
    <row r="1932" spans="1:4" x14ac:dyDescent="0.2">
      <c r="A1932" t="s">
        <v>701</v>
      </c>
      <c r="B1932" t="s">
        <v>686</v>
      </c>
      <c r="C1932" t="s">
        <v>80</v>
      </c>
      <c r="D1932">
        <v>-2E-3</v>
      </c>
    </row>
    <row r="1933" spans="1:4" x14ac:dyDescent="0.2">
      <c r="A1933" t="s">
        <v>701</v>
      </c>
      <c r="B1933" t="s">
        <v>686</v>
      </c>
      <c r="C1933" t="s">
        <v>81</v>
      </c>
      <c r="D1933">
        <v>-1E-3</v>
      </c>
    </row>
    <row r="1934" spans="1:4" x14ac:dyDescent="0.2">
      <c r="A1934" t="s">
        <v>702</v>
      </c>
      <c r="B1934" t="s">
        <v>686</v>
      </c>
      <c r="C1934" t="s">
        <v>193</v>
      </c>
      <c r="D1934">
        <v>0</v>
      </c>
    </row>
    <row r="1935" spans="1:4" x14ac:dyDescent="0.2">
      <c r="A1935" t="s">
        <v>702</v>
      </c>
      <c r="B1935" t="s">
        <v>686</v>
      </c>
      <c r="C1935" t="s">
        <v>194</v>
      </c>
      <c r="D1935">
        <v>5.0000000000000001E-3</v>
      </c>
    </row>
    <row r="1936" spans="1:4" x14ac:dyDescent="0.2">
      <c r="A1936" t="s">
        <v>702</v>
      </c>
      <c r="B1936" t="s">
        <v>686</v>
      </c>
      <c r="C1936" t="s">
        <v>195</v>
      </c>
      <c r="D1936">
        <v>1E-3</v>
      </c>
    </row>
    <row r="1937" spans="1:4" x14ac:dyDescent="0.2">
      <c r="A1937" t="s">
        <v>702</v>
      </c>
      <c r="B1937" t="s">
        <v>686</v>
      </c>
      <c r="C1937" t="s">
        <v>50</v>
      </c>
      <c r="D1937">
        <v>-6.0000000000000001E-3</v>
      </c>
    </row>
    <row r="1938" spans="1:4" x14ac:dyDescent="0.2">
      <c r="A1938" t="s">
        <v>702</v>
      </c>
      <c r="B1938" t="s">
        <v>686</v>
      </c>
      <c r="C1938" t="s">
        <v>51</v>
      </c>
      <c r="D1938">
        <v>5.0000000000000001E-3</v>
      </c>
    </row>
    <row r="1939" spans="1:4" x14ac:dyDescent="0.2">
      <c r="A1939" t="s">
        <v>702</v>
      </c>
      <c r="B1939" t="s">
        <v>686</v>
      </c>
      <c r="C1939" t="s">
        <v>52</v>
      </c>
      <c r="D1939">
        <v>-6.0000000000000001E-3</v>
      </c>
    </row>
    <row r="1940" spans="1:4" x14ac:dyDescent="0.2">
      <c r="A1940" t="s">
        <v>702</v>
      </c>
      <c r="B1940" t="s">
        <v>686</v>
      </c>
      <c r="C1940" t="s">
        <v>1</v>
      </c>
      <c r="D1940">
        <v>3.0000000000000001E-3</v>
      </c>
    </row>
    <row r="1941" spans="1:4" x14ac:dyDescent="0.2">
      <c r="A1941" t="s">
        <v>702</v>
      </c>
      <c r="B1941" t="s">
        <v>686</v>
      </c>
      <c r="C1941" t="s">
        <v>2</v>
      </c>
      <c r="D1941">
        <v>-7.0000000000000001E-3</v>
      </c>
    </row>
    <row r="1942" spans="1:4" x14ac:dyDescent="0.2">
      <c r="A1942" t="s">
        <v>702</v>
      </c>
      <c r="B1942" t="s">
        <v>686</v>
      </c>
      <c r="C1942" t="s">
        <v>3</v>
      </c>
      <c r="D1942">
        <v>-2E-3</v>
      </c>
    </row>
    <row r="1943" spans="1:4" x14ac:dyDescent="0.2">
      <c r="A1943" t="s">
        <v>702</v>
      </c>
      <c r="B1943" t="s">
        <v>686</v>
      </c>
      <c r="C1943" t="s">
        <v>4</v>
      </c>
      <c r="D1943">
        <v>-6.0000000000000001E-3</v>
      </c>
    </row>
    <row r="1944" spans="1:4" x14ac:dyDescent="0.2">
      <c r="A1944" t="s">
        <v>702</v>
      </c>
      <c r="B1944" t="s">
        <v>686</v>
      </c>
      <c r="C1944" t="s">
        <v>5</v>
      </c>
      <c r="D1944">
        <v>-2E-3</v>
      </c>
    </row>
    <row r="1945" spans="1:4" x14ac:dyDescent="0.2">
      <c r="A1945" t="s">
        <v>702</v>
      </c>
      <c r="B1945" t="s">
        <v>686</v>
      </c>
      <c r="C1945" t="s">
        <v>6</v>
      </c>
      <c r="D1945">
        <v>-7.0000000000000001E-3</v>
      </c>
    </row>
    <row r="1946" spans="1:4" x14ac:dyDescent="0.2">
      <c r="A1946" t="s">
        <v>702</v>
      </c>
      <c r="B1946" t="s">
        <v>686</v>
      </c>
      <c r="C1946" t="s">
        <v>13</v>
      </c>
      <c r="D1946">
        <v>-6.0000000000000001E-3</v>
      </c>
    </row>
    <row r="1947" spans="1:4" x14ac:dyDescent="0.2">
      <c r="A1947" t="s">
        <v>702</v>
      </c>
      <c r="B1947" t="s">
        <v>686</v>
      </c>
      <c r="C1947" t="s">
        <v>14</v>
      </c>
      <c r="D1947">
        <v>-6.0000000000000001E-3</v>
      </c>
    </row>
    <row r="1948" spans="1:4" x14ac:dyDescent="0.2">
      <c r="A1948" t="s">
        <v>702</v>
      </c>
      <c r="B1948" t="s">
        <v>686</v>
      </c>
      <c r="C1948" t="s">
        <v>15</v>
      </c>
      <c r="D1948">
        <v>-6.0000000000000001E-3</v>
      </c>
    </row>
    <row r="1949" spans="1:4" x14ac:dyDescent="0.2">
      <c r="A1949" t="s">
        <v>702</v>
      </c>
      <c r="B1949" t="s">
        <v>686</v>
      </c>
      <c r="C1949" t="s">
        <v>16</v>
      </c>
      <c r="D1949">
        <v>-7.0000000000000001E-3</v>
      </c>
    </row>
    <row r="1950" spans="1:4" x14ac:dyDescent="0.2">
      <c r="A1950" t="s">
        <v>702</v>
      </c>
      <c r="B1950" t="s">
        <v>686</v>
      </c>
      <c r="C1950" t="s">
        <v>17</v>
      </c>
      <c r="D1950">
        <v>-7.0000000000000001E-3</v>
      </c>
    </row>
    <row r="1951" spans="1:4" x14ac:dyDescent="0.2">
      <c r="A1951" t="s">
        <v>702</v>
      </c>
      <c r="B1951" t="s">
        <v>686</v>
      </c>
      <c r="C1951" t="s">
        <v>18</v>
      </c>
      <c r="D1951">
        <v>4.0000000000000001E-3</v>
      </c>
    </row>
    <row r="1952" spans="1:4" x14ac:dyDescent="0.2">
      <c r="A1952" t="s">
        <v>702</v>
      </c>
      <c r="B1952" t="s">
        <v>686</v>
      </c>
      <c r="C1952" t="s">
        <v>38</v>
      </c>
      <c r="D1952">
        <v>-5.0000000000000001E-3</v>
      </c>
    </row>
    <row r="1953" spans="1:4" x14ac:dyDescent="0.2">
      <c r="A1953" t="s">
        <v>702</v>
      </c>
      <c r="B1953" t="s">
        <v>686</v>
      </c>
      <c r="C1953" t="s">
        <v>39</v>
      </c>
      <c r="D1953">
        <v>-6.0000000000000001E-3</v>
      </c>
    </row>
    <row r="1954" spans="1:4" x14ac:dyDescent="0.2">
      <c r="A1954" t="s">
        <v>702</v>
      </c>
      <c r="B1954" t="s">
        <v>686</v>
      </c>
      <c r="C1954" t="s">
        <v>34</v>
      </c>
      <c r="D1954">
        <v>-6.0000000000000001E-3</v>
      </c>
    </row>
    <row r="1955" spans="1:4" x14ac:dyDescent="0.2">
      <c r="A1955" t="s">
        <v>702</v>
      </c>
      <c r="B1955" t="s">
        <v>686</v>
      </c>
      <c r="C1955" t="s">
        <v>40</v>
      </c>
      <c r="D1955">
        <v>-4.0000000000000001E-3</v>
      </c>
    </row>
    <row r="1956" spans="1:4" x14ac:dyDescent="0.2">
      <c r="A1956" t="s">
        <v>702</v>
      </c>
      <c r="B1956" t="s">
        <v>686</v>
      </c>
      <c r="C1956" t="s">
        <v>41</v>
      </c>
      <c r="D1956">
        <v>-5.0000000000000001E-3</v>
      </c>
    </row>
    <row r="1957" spans="1:4" x14ac:dyDescent="0.2">
      <c r="A1957" t="s">
        <v>702</v>
      </c>
      <c r="B1957" t="s">
        <v>686</v>
      </c>
      <c r="C1957" t="s">
        <v>42</v>
      </c>
      <c r="D1957">
        <v>-6.0000000000000001E-3</v>
      </c>
    </row>
    <row r="1958" spans="1:4" x14ac:dyDescent="0.2">
      <c r="A1958" t="s">
        <v>702</v>
      </c>
      <c r="B1958" t="s">
        <v>686</v>
      </c>
      <c r="C1958" t="s">
        <v>56</v>
      </c>
      <c r="D1958">
        <v>0.58399999999999996</v>
      </c>
    </row>
    <row r="1959" spans="1:4" x14ac:dyDescent="0.2">
      <c r="A1959" t="s">
        <v>702</v>
      </c>
      <c r="B1959" t="s">
        <v>686</v>
      </c>
      <c r="C1959" t="s">
        <v>57</v>
      </c>
      <c r="D1959">
        <v>0.191</v>
      </c>
    </row>
    <row r="1960" spans="1:4" x14ac:dyDescent="0.2">
      <c r="A1960" t="s">
        <v>702</v>
      </c>
      <c r="B1960" t="s">
        <v>686</v>
      </c>
      <c r="C1960" t="s">
        <v>58</v>
      </c>
      <c r="D1960">
        <v>0.126</v>
      </c>
    </row>
    <row r="1961" spans="1:4" x14ac:dyDescent="0.2">
      <c r="A1961" t="s">
        <v>702</v>
      </c>
      <c r="B1961" t="s">
        <v>686</v>
      </c>
      <c r="C1961" t="s">
        <v>59</v>
      </c>
      <c r="D1961">
        <v>0.108</v>
      </c>
    </row>
    <row r="1962" spans="1:4" x14ac:dyDescent="0.2">
      <c r="A1962" t="s">
        <v>702</v>
      </c>
      <c r="B1962" t="s">
        <v>686</v>
      </c>
      <c r="C1962" t="s">
        <v>60</v>
      </c>
      <c r="D1962">
        <v>7.3999999999999996E-2</v>
      </c>
    </row>
    <row r="1963" spans="1:4" x14ac:dyDescent="0.2">
      <c r="A1963" t="s">
        <v>702</v>
      </c>
      <c r="B1963" t="s">
        <v>686</v>
      </c>
      <c r="C1963" t="s">
        <v>61</v>
      </c>
      <c r="D1963">
        <v>8.5999999999999993E-2</v>
      </c>
    </row>
    <row r="1964" spans="1:4" x14ac:dyDescent="0.2">
      <c r="A1964" t="s">
        <v>702</v>
      </c>
      <c r="B1964" t="s">
        <v>686</v>
      </c>
      <c r="C1964" t="s">
        <v>64</v>
      </c>
      <c r="D1964">
        <v>2.0329999999999999</v>
      </c>
    </row>
    <row r="1965" spans="1:4" x14ac:dyDescent="0.2">
      <c r="A1965" t="s">
        <v>702</v>
      </c>
      <c r="B1965" t="s">
        <v>686</v>
      </c>
      <c r="C1965" t="s">
        <v>65</v>
      </c>
      <c r="D1965">
        <v>0.47299999999999998</v>
      </c>
    </row>
    <row r="1966" spans="1:4" x14ac:dyDescent="0.2">
      <c r="A1966" t="s">
        <v>702</v>
      </c>
      <c r="B1966" t="s">
        <v>686</v>
      </c>
      <c r="C1966" t="s">
        <v>66</v>
      </c>
      <c r="D1966">
        <v>0.19800000000000001</v>
      </c>
    </row>
    <row r="1967" spans="1:4" x14ac:dyDescent="0.2">
      <c r="A1967" t="s">
        <v>702</v>
      </c>
      <c r="B1967" t="s">
        <v>686</v>
      </c>
      <c r="C1967" t="s">
        <v>67</v>
      </c>
      <c r="D1967">
        <v>0.27900000000000003</v>
      </c>
    </row>
    <row r="1968" spans="1:4" x14ac:dyDescent="0.2">
      <c r="A1968" t="s">
        <v>702</v>
      </c>
      <c r="B1968" t="s">
        <v>686</v>
      </c>
      <c r="C1968" t="s">
        <v>68</v>
      </c>
      <c r="D1968">
        <v>0.187</v>
      </c>
    </row>
    <row r="1969" spans="1:4" x14ac:dyDescent="0.2">
      <c r="A1969" t="s">
        <v>702</v>
      </c>
      <c r="B1969" t="s">
        <v>686</v>
      </c>
      <c r="C1969" t="s">
        <v>69</v>
      </c>
      <c r="D1969">
        <v>0.371</v>
      </c>
    </row>
    <row r="1970" spans="1:4" x14ac:dyDescent="0.2">
      <c r="A1970" t="s">
        <v>702</v>
      </c>
      <c r="B1970" t="s">
        <v>686</v>
      </c>
      <c r="C1970" t="s">
        <v>681</v>
      </c>
      <c r="D1970">
        <v>0</v>
      </c>
    </row>
    <row r="1971" spans="1:4" x14ac:dyDescent="0.2">
      <c r="A1971" t="s">
        <v>702</v>
      </c>
      <c r="B1971" t="s">
        <v>686</v>
      </c>
      <c r="C1971" t="s">
        <v>682</v>
      </c>
      <c r="D1971">
        <v>6.0000000000000001E-3</v>
      </c>
    </row>
    <row r="1972" spans="1:4" x14ac:dyDescent="0.2">
      <c r="A1972" t="s">
        <v>702</v>
      </c>
      <c r="B1972" t="s">
        <v>686</v>
      </c>
      <c r="C1972" t="s">
        <v>683</v>
      </c>
      <c r="D1972">
        <v>-1E-3</v>
      </c>
    </row>
    <row r="1973" spans="1:4" x14ac:dyDescent="0.2">
      <c r="A1973" t="s">
        <v>702</v>
      </c>
      <c r="B1973" t="s">
        <v>686</v>
      </c>
      <c r="C1973" t="s">
        <v>79</v>
      </c>
      <c r="D1973">
        <v>-2E-3</v>
      </c>
    </row>
    <row r="1974" spans="1:4" x14ac:dyDescent="0.2">
      <c r="A1974" t="s">
        <v>702</v>
      </c>
      <c r="B1974" t="s">
        <v>686</v>
      </c>
      <c r="C1974" t="s">
        <v>80</v>
      </c>
      <c r="D1974">
        <v>-2E-3</v>
      </c>
    </row>
    <row r="1975" spans="1:4" x14ac:dyDescent="0.2">
      <c r="A1975" t="s">
        <v>702</v>
      </c>
      <c r="B1975" t="s">
        <v>686</v>
      </c>
      <c r="C1975" t="s">
        <v>81</v>
      </c>
      <c r="D1975">
        <v>-2E-3</v>
      </c>
    </row>
    <row r="1976" spans="1:4" x14ac:dyDescent="0.2">
      <c r="A1976" t="s">
        <v>703</v>
      </c>
      <c r="B1976" t="s">
        <v>686</v>
      </c>
      <c r="C1976" t="s">
        <v>193</v>
      </c>
      <c r="D1976">
        <v>0</v>
      </c>
    </row>
    <row r="1977" spans="1:4" x14ac:dyDescent="0.2">
      <c r="A1977" t="s">
        <v>703</v>
      </c>
      <c r="B1977" t="s">
        <v>686</v>
      </c>
      <c r="C1977" t="s">
        <v>194</v>
      </c>
      <c r="D1977">
        <v>1.0999999999999999E-2</v>
      </c>
    </row>
    <row r="1978" spans="1:4" x14ac:dyDescent="0.2">
      <c r="A1978" t="s">
        <v>703</v>
      </c>
      <c r="B1978" t="s">
        <v>686</v>
      </c>
      <c r="C1978" t="s">
        <v>195</v>
      </c>
      <c r="D1978">
        <v>1E-3</v>
      </c>
    </row>
    <row r="1979" spans="1:4" x14ac:dyDescent="0.2">
      <c r="A1979" t="s">
        <v>703</v>
      </c>
      <c r="B1979" t="s">
        <v>686</v>
      </c>
      <c r="C1979" t="s">
        <v>50</v>
      </c>
      <c r="D1979">
        <v>-6.0000000000000001E-3</v>
      </c>
    </row>
    <row r="1980" spans="1:4" x14ac:dyDescent="0.2">
      <c r="A1980" t="s">
        <v>703</v>
      </c>
      <c r="B1980" t="s">
        <v>686</v>
      </c>
      <c r="C1980" t="s">
        <v>51</v>
      </c>
      <c r="D1980">
        <v>5.0000000000000001E-3</v>
      </c>
    </row>
    <row r="1981" spans="1:4" x14ac:dyDescent="0.2">
      <c r="A1981" t="s">
        <v>703</v>
      </c>
      <c r="B1981" t="s">
        <v>686</v>
      </c>
      <c r="C1981" t="s">
        <v>52</v>
      </c>
      <c r="D1981">
        <v>-6.0000000000000001E-3</v>
      </c>
    </row>
    <row r="1982" spans="1:4" x14ac:dyDescent="0.2">
      <c r="A1982" t="s">
        <v>703</v>
      </c>
      <c r="B1982" t="s">
        <v>686</v>
      </c>
      <c r="C1982" t="s">
        <v>1</v>
      </c>
      <c r="D1982">
        <v>-1E-3</v>
      </c>
    </row>
    <row r="1983" spans="1:4" x14ac:dyDescent="0.2">
      <c r="A1983" t="s">
        <v>703</v>
      </c>
      <c r="B1983" t="s">
        <v>686</v>
      </c>
      <c r="C1983" t="s">
        <v>2</v>
      </c>
      <c r="D1983">
        <v>-7.0000000000000001E-3</v>
      </c>
    </row>
    <row r="1984" spans="1:4" x14ac:dyDescent="0.2">
      <c r="A1984" t="s">
        <v>703</v>
      </c>
      <c r="B1984" t="s">
        <v>686</v>
      </c>
      <c r="C1984" t="s">
        <v>3</v>
      </c>
      <c r="D1984">
        <v>-2E-3</v>
      </c>
    </row>
    <row r="1985" spans="1:4" x14ac:dyDescent="0.2">
      <c r="A1985" t="s">
        <v>703</v>
      </c>
      <c r="B1985" t="s">
        <v>686</v>
      </c>
      <c r="C1985" t="s">
        <v>4</v>
      </c>
      <c r="D1985">
        <v>-5.0000000000000001E-3</v>
      </c>
    </row>
    <row r="1986" spans="1:4" x14ac:dyDescent="0.2">
      <c r="A1986" t="s">
        <v>703</v>
      </c>
      <c r="B1986" t="s">
        <v>686</v>
      </c>
      <c r="C1986" t="s">
        <v>5</v>
      </c>
      <c r="D1986">
        <v>-2E-3</v>
      </c>
    </row>
    <row r="1987" spans="1:4" x14ac:dyDescent="0.2">
      <c r="A1987" t="s">
        <v>703</v>
      </c>
      <c r="B1987" t="s">
        <v>686</v>
      </c>
      <c r="C1987" t="s">
        <v>6</v>
      </c>
      <c r="D1987">
        <v>-7.0000000000000001E-3</v>
      </c>
    </row>
    <row r="1988" spans="1:4" x14ac:dyDescent="0.2">
      <c r="A1988" t="s">
        <v>703</v>
      </c>
      <c r="B1988" t="s">
        <v>686</v>
      </c>
      <c r="C1988" t="s">
        <v>13</v>
      </c>
      <c r="D1988">
        <v>-6.0000000000000001E-3</v>
      </c>
    </row>
    <row r="1989" spans="1:4" x14ac:dyDescent="0.2">
      <c r="A1989" t="s">
        <v>703</v>
      </c>
      <c r="B1989" t="s">
        <v>686</v>
      </c>
      <c r="C1989" t="s">
        <v>14</v>
      </c>
      <c r="D1989">
        <v>-6.0000000000000001E-3</v>
      </c>
    </row>
    <row r="1990" spans="1:4" x14ac:dyDescent="0.2">
      <c r="A1990" t="s">
        <v>703</v>
      </c>
      <c r="B1990" t="s">
        <v>686</v>
      </c>
      <c r="C1990" t="s">
        <v>15</v>
      </c>
      <c r="D1990">
        <v>-6.0000000000000001E-3</v>
      </c>
    </row>
    <row r="1991" spans="1:4" x14ac:dyDescent="0.2">
      <c r="A1991" t="s">
        <v>703</v>
      </c>
      <c r="B1991" t="s">
        <v>686</v>
      </c>
      <c r="C1991" t="s">
        <v>16</v>
      </c>
      <c r="D1991">
        <v>-7.0000000000000001E-3</v>
      </c>
    </row>
    <row r="1992" spans="1:4" x14ac:dyDescent="0.2">
      <c r="A1992" t="s">
        <v>703</v>
      </c>
      <c r="B1992" t="s">
        <v>686</v>
      </c>
      <c r="C1992" t="s">
        <v>17</v>
      </c>
      <c r="D1992">
        <v>-7.0000000000000001E-3</v>
      </c>
    </row>
    <row r="1993" spans="1:4" x14ac:dyDescent="0.2">
      <c r="A1993" t="s">
        <v>703</v>
      </c>
      <c r="B1993" t="s">
        <v>686</v>
      </c>
      <c r="C1993" t="s">
        <v>18</v>
      </c>
      <c r="D1993">
        <v>4.0000000000000001E-3</v>
      </c>
    </row>
    <row r="1994" spans="1:4" x14ac:dyDescent="0.2">
      <c r="A1994" t="s">
        <v>703</v>
      </c>
      <c r="B1994" t="s">
        <v>686</v>
      </c>
      <c r="C1994" t="s">
        <v>38</v>
      </c>
      <c r="D1994">
        <v>-5.0000000000000001E-3</v>
      </c>
    </row>
    <row r="1995" spans="1:4" x14ac:dyDescent="0.2">
      <c r="A1995" t="s">
        <v>703</v>
      </c>
      <c r="B1995" t="s">
        <v>686</v>
      </c>
      <c r="C1995" t="s">
        <v>39</v>
      </c>
      <c r="D1995">
        <v>-6.0000000000000001E-3</v>
      </c>
    </row>
    <row r="1996" spans="1:4" x14ac:dyDescent="0.2">
      <c r="A1996" t="s">
        <v>703</v>
      </c>
      <c r="B1996" t="s">
        <v>686</v>
      </c>
      <c r="C1996" t="s">
        <v>34</v>
      </c>
      <c r="D1996">
        <v>-6.0000000000000001E-3</v>
      </c>
    </row>
    <row r="1997" spans="1:4" x14ac:dyDescent="0.2">
      <c r="A1997" t="s">
        <v>703</v>
      </c>
      <c r="B1997" t="s">
        <v>686</v>
      </c>
      <c r="C1997" t="s">
        <v>40</v>
      </c>
      <c r="D1997">
        <v>-4.0000000000000001E-3</v>
      </c>
    </row>
    <row r="1998" spans="1:4" x14ac:dyDescent="0.2">
      <c r="A1998" t="s">
        <v>703</v>
      </c>
      <c r="B1998" t="s">
        <v>686</v>
      </c>
      <c r="C1998" t="s">
        <v>41</v>
      </c>
      <c r="D1998">
        <v>-5.0000000000000001E-3</v>
      </c>
    </row>
    <row r="1999" spans="1:4" x14ac:dyDescent="0.2">
      <c r="A1999" t="s">
        <v>703</v>
      </c>
      <c r="B1999" t="s">
        <v>686</v>
      </c>
      <c r="C1999" t="s">
        <v>42</v>
      </c>
      <c r="D1999">
        <v>-6.0000000000000001E-3</v>
      </c>
    </row>
    <row r="2000" spans="1:4" x14ac:dyDescent="0.2">
      <c r="A2000" t="s">
        <v>703</v>
      </c>
      <c r="B2000" t="s">
        <v>686</v>
      </c>
      <c r="C2000" t="s">
        <v>56</v>
      </c>
      <c r="D2000">
        <v>0.625</v>
      </c>
    </row>
    <row r="2001" spans="1:4" x14ac:dyDescent="0.2">
      <c r="A2001" t="s">
        <v>703</v>
      </c>
      <c r="B2001" t="s">
        <v>686</v>
      </c>
      <c r="C2001" t="s">
        <v>57</v>
      </c>
      <c r="D2001">
        <v>0.20599999999999999</v>
      </c>
    </row>
    <row r="2002" spans="1:4" x14ac:dyDescent="0.2">
      <c r="A2002" t="s">
        <v>703</v>
      </c>
      <c r="B2002" t="s">
        <v>686</v>
      </c>
      <c r="C2002" t="s">
        <v>58</v>
      </c>
      <c r="D2002">
        <v>0.13700000000000001</v>
      </c>
    </row>
    <row r="2003" spans="1:4" x14ac:dyDescent="0.2">
      <c r="A2003" t="s">
        <v>703</v>
      </c>
      <c r="B2003" t="s">
        <v>686</v>
      </c>
      <c r="C2003" t="s">
        <v>59</v>
      </c>
      <c r="D2003">
        <v>0.11700000000000001</v>
      </c>
    </row>
    <row r="2004" spans="1:4" x14ac:dyDescent="0.2">
      <c r="A2004" t="s">
        <v>703</v>
      </c>
      <c r="B2004" t="s">
        <v>686</v>
      </c>
      <c r="C2004" t="s">
        <v>60</v>
      </c>
      <c r="D2004">
        <v>0.08</v>
      </c>
    </row>
    <row r="2005" spans="1:4" x14ac:dyDescent="0.2">
      <c r="A2005" t="s">
        <v>703</v>
      </c>
      <c r="B2005" t="s">
        <v>686</v>
      </c>
      <c r="C2005" t="s">
        <v>61</v>
      </c>
      <c r="D2005">
        <v>9.2999999999999999E-2</v>
      </c>
    </row>
    <row r="2006" spans="1:4" x14ac:dyDescent="0.2">
      <c r="A2006" t="s">
        <v>703</v>
      </c>
      <c r="B2006" t="s">
        <v>686</v>
      </c>
      <c r="C2006" t="s">
        <v>64</v>
      </c>
      <c r="D2006">
        <v>2.1179999999999999</v>
      </c>
    </row>
    <row r="2007" spans="1:4" x14ac:dyDescent="0.2">
      <c r="A2007" t="s">
        <v>703</v>
      </c>
      <c r="B2007" t="s">
        <v>686</v>
      </c>
      <c r="C2007" t="s">
        <v>65</v>
      </c>
      <c r="D2007">
        <v>0.50800000000000001</v>
      </c>
    </row>
    <row r="2008" spans="1:4" x14ac:dyDescent="0.2">
      <c r="A2008" t="s">
        <v>703</v>
      </c>
      <c r="B2008" t="s">
        <v>686</v>
      </c>
      <c r="C2008" t="s">
        <v>66</v>
      </c>
      <c r="D2008">
        <v>0.21099999999999999</v>
      </c>
    </row>
    <row r="2009" spans="1:4" x14ac:dyDescent="0.2">
      <c r="A2009" t="s">
        <v>703</v>
      </c>
      <c r="B2009" t="s">
        <v>686</v>
      </c>
      <c r="C2009" t="s">
        <v>67</v>
      </c>
      <c r="D2009">
        <v>0.3</v>
      </c>
    </row>
    <row r="2010" spans="1:4" x14ac:dyDescent="0.2">
      <c r="A2010" t="s">
        <v>703</v>
      </c>
      <c r="B2010" t="s">
        <v>686</v>
      </c>
      <c r="C2010" t="s">
        <v>68</v>
      </c>
      <c r="D2010">
        <v>0.20200000000000001</v>
      </c>
    </row>
    <row r="2011" spans="1:4" x14ac:dyDescent="0.2">
      <c r="A2011" t="s">
        <v>703</v>
      </c>
      <c r="B2011" t="s">
        <v>686</v>
      </c>
      <c r="C2011" t="s">
        <v>69</v>
      </c>
      <c r="D2011">
        <v>0.4</v>
      </c>
    </row>
    <row r="2012" spans="1:4" x14ac:dyDescent="0.2">
      <c r="A2012" t="s">
        <v>703</v>
      </c>
      <c r="B2012" t="s">
        <v>686</v>
      </c>
      <c r="C2012" t="s">
        <v>681</v>
      </c>
      <c r="D2012">
        <v>0</v>
      </c>
    </row>
    <row r="2013" spans="1:4" x14ac:dyDescent="0.2">
      <c r="A2013" t="s">
        <v>703</v>
      </c>
      <c r="B2013" t="s">
        <v>686</v>
      </c>
      <c r="C2013" t="s">
        <v>682</v>
      </c>
      <c r="D2013">
        <v>6.0000000000000001E-3</v>
      </c>
    </row>
    <row r="2014" spans="1:4" x14ac:dyDescent="0.2">
      <c r="A2014" t="s">
        <v>703</v>
      </c>
      <c r="B2014" t="s">
        <v>686</v>
      </c>
      <c r="C2014" t="s">
        <v>683</v>
      </c>
      <c r="D2014">
        <v>-2E-3</v>
      </c>
    </row>
    <row r="2015" spans="1:4" x14ac:dyDescent="0.2">
      <c r="A2015" t="s">
        <v>703</v>
      </c>
      <c r="B2015" t="s">
        <v>686</v>
      </c>
      <c r="C2015" t="s">
        <v>79</v>
      </c>
      <c r="D2015">
        <v>-1E-3</v>
      </c>
    </row>
    <row r="2016" spans="1:4" x14ac:dyDescent="0.2">
      <c r="A2016" t="s">
        <v>703</v>
      </c>
      <c r="B2016" t="s">
        <v>686</v>
      </c>
      <c r="C2016" t="s">
        <v>80</v>
      </c>
      <c r="D2016">
        <v>-2E-3</v>
      </c>
    </row>
    <row r="2017" spans="1:4" x14ac:dyDescent="0.2">
      <c r="A2017" t="s">
        <v>703</v>
      </c>
      <c r="B2017" t="s">
        <v>686</v>
      </c>
      <c r="C2017" t="s">
        <v>81</v>
      </c>
      <c r="D2017">
        <v>-2E-3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E737-BF59-8248-A004-DFE80203E779}">
  <dimension ref="A1:Q37"/>
  <sheetViews>
    <sheetView workbookViewId="0">
      <selection activeCell="J35" sqref="J35"/>
    </sheetView>
  </sheetViews>
  <sheetFormatPr baseColWidth="10" defaultRowHeight="16" x14ac:dyDescent="0.2"/>
  <cols>
    <col min="1" max="1" width="7.83203125" bestFit="1" customWidth="1"/>
    <col min="2" max="17" width="12.6640625" bestFit="1" customWidth="1"/>
  </cols>
  <sheetData>
    <row r="1" spans="1:17" x14ac:dyDescent="0.2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</row>
    <row r="2" spans="1:17" x14ac:dyDescent="0.2">
      <c r="A2" t="s">
        <v>193</v>
      </c>
      <c r="B2" t="s">
        <v>213</v>
      </c>
      <c r="C2" t="s">
        <v>214</v>
      </c>
      <c r="D2" t="s">
        <v>215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  <c r="K2" t="s">
        <v>222</v>
      </c>
      <c r="L2" t="s">
        <v>223</v>
      </c>
      <c r="M2" t="s">
        <v>224</v>
      </c>
      <c r="N2" t="s">
        <v>225</v>
      </c>
      <c r="O2" t="s">
        <v>226</v>
      </c>
      <c r="P2" t="s">
        <v>227</v>
      </c>
      <c r="Q2" t="s">
        <v>228</v>
      </c>
    </row>
    <row r="3" spans="1:17" x14ac:dyDescent="0.2">
      <c r="A3" t="s">
        <v>194</v>
      </c>
      <c r="B3" t="s">
        <v>229</v>
      </c>
      <c r="C3" t="s">
        <v>230</v>
      </c>
      <c r="D3" t="s">
        <v>231</v>
      </c>
      <c r="E3" t="s">
        <v>232</v>
      </c>
      <c r="F3" t="s">
        <v>233</v>
      </c>
      <c r="G3" t="s">
        <v>234</v>
      </c>
      <c r="H3" t="s">
        <v>235</v>
      </c>
      <c r="I3" t="s">
        <v>236</v>
      </c>
      <c r="J3" t="s">
        <v>237</v>
      </c>
      <c r="K3" t="s">
        <v>238</v>
      </c>
      <c r="L3" t="s">
        <v>239</v>
      </c>
      <c r="M3" t="s">
        <v>240</v>
      </c>
      <c r="N3" t="s">
        <v>241</v>
      </c>
      <c r="O3" t="s">
        <v>242</v>
      </c>
      <c r="P3" t="s">
        <v>243</v>
      </c>
      <c r="Q3" t="s">
        <v>244</v>
      </c>
    </row>
    <row r="4" spans="1:17" x14ac:dyDescent="0.2">
      <c r="A4" t="s">
        <v>195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  <c r="G4" t="s">
        <v>250</v>
      </c>
      <c r="H4" t="s">
        <v>251</v>
      </c>
      <c r="I4" t="s">
        <v>252</v>
      </c>
      <c r="J4" t="s">
        <v>253</v>
      </c>
      <c r="K4" t="s">
        <v>254</v>
      </c>
      <c r="L4" t="s">
        <v>255</v>
      </c>
      <c r="M4" t="s">
        <v>256</v>
      </c>
      <c r="N4" t="s">
        <v>257</v>
      </c>
      <c r="O4" t="s">
        <v>223</v>
      </c>
      <c r="P4" t="s">
        <v>258</v>
      </c>
      <c r="Q4" t="s">
        <v>225</v>
      </c>
    </row>
    <row r="5" spans="1:17" x14ac:dyDescent="0.2">
      <c r="A5" t="s">
        <v>50</v>
      </c>
      <c r="B5" t="s">
        <v>259</v>
      </c>
      <c r="C5" t="s">
        <v>260</v>
      </c>
      <c r="D5" t="s">
        <v>261</v>
      </c>
      <c r="E5" t="s">
        <v>262</v>
      </c>
      <c r="F5" t="s">
        <v>263</v>
      </c>
      <c r="G5" t="s">
        <v>264</v>
      </c>
      <c r="H5" t="s">
        <v>265</v>
      </c>
      <c r="I5" t="s">
        <v>266</v>
      </c>
      <c r="J5" t="s">
        <v>267</v>
      </c>
      <c r="K5" t="s">
        <v>268</v>
      </c>
      <c r="L5" t="s">
        <v>267</v>
      </c>
      <c r="M5" t="s">
        <v>269</v>
      </c>
      <c r="N5" t="s">
        <v>270</v>
      </c>
      <c r="O5" t="s">
        <v>271</v>
      </c>
      <c r="P5" t="s">
        <v>272</v>
      </c>
      <c r="Q5" t="s">
        <v>273</v>
      </c>
    </row>
    <row r="6" spans="1:17" x14ac:dyDescent="0.2">
      <c r="A6" t="s">
        <v>51</v>
      </c>
      <c r="B6" t="s">
        <v>274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280</v>
      </c>
      <c r="I6" t="s">
        <v>281</v>
      </c>
      <c r="J6" t="s">
        <v>282</v>
      </c>
      <c r="K6" t="s">
        <v>283</v>
      </c>
      <c r="L6" t="s">
        <v>284</v>
      </c>
      <c r="M6" t="s">
        <v>285</v>
      </c>
      <c r="N6" t="s">
        <v>263</v>
      </c>
      <c r="O6" t="s">
        <v>286</v>
      </c>
      <c r="P6" t="s">
        <v>287</v>
      </c>
      <c r="Q6" t="s">
        <v>272</v>
      </c>
    </row>
    <row r="7" spans="1:17" x14ac:dyDescent="0.2">
      <c r="A7" t="s">
        <v>52</v>
      </c>
      <c r="B7" t="s">
        <v>288</v>
      </c>
      <c r="C7" t="s">
        <v>289</v>
      </c>
      <c r="D7" t="s">
        <v>261</v>
      </c>
      <c r="E7" t="s">
        <v>290</v>
      </c>
      <c r="F7" t="s">
        <v>291</v>
      </c>
      <c r="G7" t="s">
        <v>292</v>
      </c>
      <c r="H7" t="s">
        <v>293</v>
      </c>
      <c r="I7" t="s">
        <v>294</v>
      </c>
      <c r="J7" t="s">
        <v>295</v>
      </c>
      <c r="K7" t="s">
        <v>296</v>
      </c>
      <c r="L7" t="s">
        <v>297</v>
      </c>
      <c r="M7" t="s">
        <v>298</v>
      </c>
      <c r="N7" t="s">
        <v>292</v>
      </c>
      <c r="O7" t="s">
        <v>271</v>
      </c>
      <c r="P7" t="s">
        <v>299</v>
      </c>
      <c r="Q7" t="s">
        <v>297</v>
      </c>
    </row>
    <row r="8" spans="1:17" x14ac:dyDescent="0.2">
      <c r="A8" t="s">
        <v>1</v>
      </c>
      <c r="B8" t="s">
        <v>300</v>
      </c>
      <c r="C8" t="s">
        <v>301</v>
      </c>
      <c r="D8" t="s">
        <v>302</v>
      </c>
      <c r="E8" t="s">
        <v>303</v>
      </c>
      <c r="F8" t="s">
        <v>304</v>
      </c>
      <c r="G8" t="s">
        <v>305</v>
      </c>
      <c r="H8" t="s">
        <v>304</v>
      </c>
      <c r="I8" t="s">
        <v>306</v>
      </c>
      <c r="J8" t="s">
        <v>307</v>
      </c>
      <c r="K8" t="s">
        <v>306</v>
      </c>
      <c r="L8" t="s">
        <v>308</v>
      </c>
      <c r="M8" t="s">
        <v>309</v>
      </c>
      <c r="N8" t="s">
        <v>310</v>
      </c>
      <c r="O8" t="s">
        <v>311</v>
      </c>
      <c r="P8" t="s">
        <v>312</v>
      </c>
      <c r="Q8" t="s">
        <v>313</v>
      </c>
    </row>
    <row r="9" spans="1:17" x14ac:dyDescent="0.2">
      <c r="A9" t="s">
        <v>2</v>
      </c>
      <c r="B9" t="s">
        <v>314</v>
      </c>
      <c r="C9" t="s">
        <v>315</v>
      </c>
      <c r="D9" t="s">
        <v>313</v>
      </c>
      <c r="E9" t="s">
        <v>316</v>
      </c>
      <c r="F9" t="s">
        <v>317</v>
      </c>
      <c r="G9" t="s">
        <v>318</v>
      </c>
      <c r="H9" t="s">
        <v>319</v>
      </c>
      <c r="I9" t="s">
        <v>320</v>
      </c>
      <c r="J9" t="s">
        <v>321</v>
      </c>
      <c r="K9" t="s">
        <v>322</v>
      </c>
      <c r="L9" t="s">
        <v>316</v>
      </c>
      <c r="M9" t="s">
        <v>323</v>
      </c>
      <c r="N9" t="s">
        <v>324</v>
      </c>
      <c r="O9" t="s">
        <v>325</v>
      </c>
      <c r="P9" t="s">
        <v>326</v>
      </c>
      <c r="Q9" t="s">
        <v>327</v>
      </c>
    </row>
    <row r="10" spans="1:17" x14ac:dyDescent="0.2">
      <c r="A10" t="s">
        <v>3</v>
      </c>
      <c r="B10" t="s">
        <v>328</v>
      </c>
      <c r="C10" t="s">
        <v>329</v>
      </c>
      <c r="D10" t="s">
        <v>330</v>
      </c>
      <c r="E10" t="s">
        <v>331</v>
      </c>
      <c r="F10" t="s">
        <v>332</v>
      </c>
      <c r="G10" t="s">
        <v>333</v>
      </c>
      <c r="H10" t="s">
        <v>334</v>
      </c>
      <c r="I10" t="s">
        <v>333</v>
      </c>
      <c r="J10" t="s">
        <v>335</v>
      </c>
      <c r="K10" t="s">
        <v>332</v>
      </c>
      <c r="L10" t="s">
        <v>332</v>
      </c>
      <c r="M10" t="s">
        <v>336</v>
      </c>
      <c r="N10" t="s">
        <v>337</v>
      </c>
      <c r="O10" t="s">
        <v>338</v>
      </c>
      <c r="P10" t="s">
        <v>339</v>
      </c>
      <c r="Q10" t="s">
        <v>340</v>
      </c>
    </row>
    <row r="11" spans="1:17" x14ac:dyDescent="0.2">
      <c r="A11" t="s">
        <v>4</v>
      </c>
      <c r="B11" t="s">
        <v>341</v>
      </c>
      <c r="C11" t="s">
        <v>342</v>
      </c>
      <c r="D11" t="s">
        <v>343</v>
      </c>
      <c r="E11" t="s">
        <v>344</v>
      </c>
      <c r="F11" t="s">
        <v>345</v>
      </c>
      <c r="G11" t="s">
        <v>346</v>
      </c>
      <c r="H11" t="s">
        <v>347</v>
      </c>
      <c r="I11" t="s">
        <v>348</v>
      </c>
      <c r="J11" t="s">
        <v>349</v>
      </c>
      <c r="K11" t="s">
        <v>350</v>
      </c>
      <c r="L11" t="s">
        <v>351</v>
      </c>
      <c r="M11" t="s">
        <v>352</v>
      </c>
      <c r="N11" t="s">
        <v>256</v>
      </c>
      <c r="O11" t="s">
        <v>353</v>
      </c>
      <c r="P11" t="s">
        <v>354</v>
      </c>
      <c r="Q11" t="s">
        <v>355</v>
      </c>
    </row>
    <row r="12" spans="1:17" x14ac:dyDescent="0.2">
      <c r="A12" t="s">
        <v>5</v>
      </c>
      <c r="B12" t="s">
        <v>356</v>
      </c>
      <c r="C12" t="s">
        <v>357</v>
      </c>
      <c r="D12" t="s">
        <v>358</v>
      </c>
      <c r="E12" t="s">
        <v>359</v>
      </c>
      <c r="F12" t="s">
        <v>360</v>
      </c>
      <c r="G12" t="s">
        <v>361</v>
      </c>
      <c r="H12" t="s">
        <v>362</v>
      </c>
      <c r="I12" t="s">
        <v>363</v>
      </c>
      <c r="J12" t="s">
        <v>364</v>
      </c>
      <c r="K12" t="s">
        <v>365</v>
      </c>
      <c r="L12" t="s">
        <v>366</v>
      </c>
      <c r="M12" t="s">
        <v>367</v>
      </c>
      <c r="N12" t="s">
        <v>368</v>
      </c>
      <c r="O12" t="s">
        <v>369</v>
      </c>
      <c r="P12" t="s">
        <v>370</v>
      </c>
      <c r="Q12" t="s">
        <v>371</v>
      </c>
    </row>
    <row r="13" spans="1:17" x14ac:dyDescent="0.2">
      <c r="A13" t="s">
        <v>6</v>
      </c>
      <c r="B13" t="s">
        <v>372</v>
      </c>
      <c r="C13" t="s">
        <v>373</v>
      </c>
      <c r="D13" t="s">
        <v>374</v>
      </c>
      <c r="E13" t="s">
        <v>375</v>
      </c>
      <c r="F13" t="s">
        <v>376</v>
      </c>
      <c r="G13" t="s">
        <v>377</v>
      </c>
      <c r="H13" t="s">
        <v>378</v>
      </c>
      <c r="I13" t="s">
        <v>379</v>
      </c>
      <c r="J13" t="s">
        <v>380</v>
      </c>
      <c r="K13" t="s">
        <v>381</v>
      </c>
      <c r="L13" t="s">
        <v>382</v>
      </c>
      <c r="M13" t="s">
        <v>383</v>
      </c>
      <c r="N13" t="s">
        <v>384</v>
      </c>
      <c r="O13" t="s">
        <v>385</v>
      </c>
      <c r="P13" t="s">
        <v>386</v>
      </c>
      <c r="Q13" t="s">
        <v>387</v>
      </c>
    </row>
    <row r="14" spans="1:17" x14ac:dyDescent="0.2">
      <c r="A14" t="s">
        <v>13</v>
      </c>
      <c r="B14" t="s">
        <v>388</v>
      </c>
      <c r="C14" t="s">
        <v>389</v>
      </c>
      <c r="D14" t="s">
        <v>390</v>
      </c>
      <c r="E14" t="s">
        <v>391</v>
      </c>
      <c r="F14" t="s">
        <v>392</v>
      </c>
      <c r="G14" t="s">
        <v>393</v>
      </c>
      <c r="H14" t="s">
        <v>394</v>
      </c>
      <c r="I14" t="s">
        <v>395</v>
      </c>
      <c r="J14" t="s">
        <v>396</v>
      </c>
      <c r="K14" t="s">
        <v>397</v>
      </c>
      <c r="L14" t="s">
        <v>398</v>
      </c>
      <c r="M14" t="s">
        <v>395</v>
      </c>
      <c r="N14" t="s">
        <v>399</v>
      </c>
      <c r="O14" t="s">
        <v>397</v>
      </c>
      <c r="P14" t="s">
        <v>398</v>
      </c>
      <c r="Q14" t="s">
        <v>399</v>
      </c>
    </row>
    <row r="15" spans="1:17" x14ac:dyDescent="0.2">
      <c r="A15" t="s">
        <v>14</v>
      </c>
      <c r="B15" t="s">
        <v>245</v>
      </c>
      <c r="C15" t="s">
        <v>400</v>
      </c>
      <c r="D15" t="s">
        <v>401</v>
      </c>
      <c r="E15" t="s">
        <v>402</v>
      </c>
      <c r="F15" t="s">
        <v>403</v>
      </c>
      <c r="G15" t="s">
        <v>404</v>
      </c>
      <c r="H15" t="s">
        <v>405</v>
      </c>
      <c r="I15" t="s">
        <v>406</v>
      </c>
      <c r="J15" t="s">
        <v>407</v>
      </c>
      <c r="K15" t="s">
        <v>408</v>
      </c>
      <c r="L15" t="s">
        <v>405</v>
      </c>
      <c r="M15" t="s">
        <v>409</v>
      </c>
      <c r="N15" t="s">
        <v>410</v>
      </c>
      <c r="O15" t="s">
        <v>405</v>
      </c>
      <c r="P15" t="s">
        <v>410</v>
      </c>
      <c r="Q15" t="s">
        <v>406</v>
      </c>
    </row>
    <row r="16" spans="1:17" x14ac:dyDescent="0.2">
      <c r="A16" t="s">
        <v>15</v>
      </c>
      <c r="B16" t="s">
        <v>411</v>
      </c>
      <c r="C16" t="s">
        <v>412</v>
      </c>
      <c r="D16" t="s">
        <v>413</v>
      </c>
      <c r="E16" t="s">
        <v>414</v>
      </c>
      <c r="F16" t="s">
        <v>415</v>
      </c>
      <c r="G16" t="s">
        <v>416</v>
      </c>
      <c r="H16" t="s">
        <v>417</v>
      </c>
      <c r="I16" t="s">
        <v>418</v>
      </c>
      <c r="J16" t="s">
        <v>417</v>
      </c>
      <c r="K16" t="s">
        <v>419</v>
      </c>
      <c r="L16" t="s">
        <v>420</v>
      </c>
      <c r="M16" t="s">
        <v>421</v>
      </c>
      <c r="N16" t="s">
        <v>418</v>
      </c>
      <c r="O16" t="s">
        <v>420</v>
      </c>
      <c r="P16" t="s">
        <v>417</v>
      </c>
      <c r="Q16" t="s">
        <v>422</v>
      </c>
    </row>
    <row r="17" spans="1:17" x14ac:dyDescent="0.2">
      <c r="A17" t="s">
        <v>16</v>
      </c>
      <c r="B17" t="s">
        <v>423</v>
      </c>
      <c r="C17" t="s">
        <v>424</v>
      </c>
      <c r="D17" t="s">
        <v>425</v>
      </c>
      <c r="E17" t="s">
        <v>426</v>
      </c>
      <c r="F17" t="s">
        <v>427</v>
      </c>
      <c r="G17" t="s">
        <v>428</v>
      </c>
      <c r="H17" t="s">
        <v>429</v>
      </c>
      <c r="I17" t="s">
        <v>428</v>
      </c>
      <c r="J17" t="s">
        <v>430</v>
      </c>
      <c r="K17" t="s">
        <v>431</v>
      </c>
      <c r="L17" t="s">
        <v>432</v>
      </c>
      <c r="M17" t="s">
        <v>408</v>
      </c>
      <c r="N17" t="s">
        <v>405</v>
      </c>
      <c r="O17" t="s">
        <v>396</v>
      </c>
      <c r="P17" t="s">
        <v>433</v>
      </c>
      <c r="Q17" t="s">
        <v>434</v>
      </c>
    </row>
    <row r="18" spans="1:17" x14ac:dyDescent="0.2">
      <c r="A18" t="s">
        <v>17</v>
      </c>
      <c r="B18" t="s">
        <v>435</v>
      </c>
      <c r="C18" t="s">
        <v>436</v>
      </c>
      <c r="D18" t="s">
        <v>437</v>
      </c>
      <c r="E18" t="s">
        <v>404</v>
      </c>
      <c r="F18" t="s">
        <v>438</v>
      </c>
      <c r="G18" t="s">
        <v>439</v>
      </c>
      <c r="H18" t="s">
        <v>440</v>
      </c>
      <c r="I18" t="s">
        <v>441</v>
      </c>
      <c r="J18" t="s">
        <v>432</v>
      </c>
      <c r="K18" t="s">
        <v>442</v>
      </c>
      <c r="L18" t="s">
        <v>443</v>
      </c>
      <c r="M18" t="s">
        <v>394</v>
      </c>
      <c r="N18" t="s">
        <v>444</v>
      </c>
      <c r="O18" t="s">
        <v>445</v>
      </c>
      <c r="P18" t="s">
        <v>446</v>
      </c>
      <c r="Q18" t="s">
        <v>447</v>
      </c>
    </row>
    <row r="19" spans="1:17" x14ac:dyDescent="0.2">
      <c r="A19" t="s">
        <v>18</v>
      </c>
      <c r="B19" t="s">
        <v>448</v>
      </c>
      <c r="C19" t="s">
        <v>449</v>
      </c>
      <c r="D19" t="s">
        <v>450</v>
      </c>
      <c r="E19" t="s">
        <v>451</v>
      </c>
      <c r="F19" t="s">
        <v>340</v>
      </c>
      <c r="G19" t="s">
        <v>339</v>
      </c>
      <c r="H19" t="s">
        <v>452</v>
      </c>
      <c r="I19" t="s">
        <v>453</v>
      </c>
      <c r="J19" t="s">
        <v>454</v>
      </c>
      <c r="K19" t="s">
        <v>455</v>
      </c>
      <c r="L19" t="s">
        <v>456</v>
      </c>
      <c r="M19" t="s">
        <v>457</v>
      </c>
      <c r="N19" t="s">
        <v>458</v>
      </c>
      <c r="O19" t="s">
        <v>459</v>
      </c>
      <c r="P19" t="s">
        <v>460</v>
      </c>
      <c r="Q19" t="s">
        <v>461</v>
      </c>
    </row>
    <row r="20" spans="1:17" x14ac:dyDescent="0.2">
      <c r="A20" t="s">
        <v>38</v>
      </c>
      <c r="B20" t="s">
        <v>462</v>
      </c>
      <c r="C20" t="s">
        <v>222</v>
      </c>
      <c r="D20" t="s">
        <v>463</v>
      </c>
      <c r="E20" t="s">
        <v>464</v>
      </c>
      <c r="F20" t="s">
        <v>465</v>
      </c>
      <c r="G20" t="s">
        <v>466</v>
      </c>
      <c r="H20" t="s">
        <v>467</v>
      </c>
      <c r="I20" t="s">
        <v>468</v>
      </c>
      <c r="J20" t="s">
        <v>469</v>
      </c>
      <c r="K20" t="s">
        <v>470</v>
      </c>
      <c r="L20" t="s">
        <v>471</v>
      </c>
      <c r="M20" t="s">
        <v>472</v>
      </c>
      <c r="N20" t="s">
        <v>473</v>
      </c>
      <c r="O20" t="s">
        <v>474</v>
      </c>
      <c r="P20" t="s">
        <v>475</v>
      </c>
      <c r="Q20" t="s">
        <v>475</v>
      </c>
    </row>
    <row r="21" spans="1:17" x14ac:dyDescent="0.2">
      <c r="A21" t="s">
        <v>39</v>
      </c>
      <c r="B21" t="s">
        <v>247</v>
      </c>
      <c r="C21" t="s">
        <v>476</v>
      </c>
      <c r="D21" t="s">
        <v>311</v>
      </c>
      <c r="E21" t="s">
        <v>477</v>
      </c>
      <c r="F21" t="s">
        <v>478</v>
      </c>
      <c r="G21" t="s">
        <v>479</v>
      </c>
      <c r="H21" t="s">
        <v>480</v>
      </c>
      <c r="I21" t="s">
        <v>481</v>
      </c>
      <c r="J21" t="s">
        <v>482</v>
      </c>
      <c r="K21" t="s">
        <v>483</v>
      </c>
      <c r="L21" t="s">
        <v>484</v>
      </c>
      <c r="M21" t="s">
        <v>485</v>
      </c>
      <c r="N21" t="s">
        <v>486</v>
      </c>
      <c r="O21" t="s">
        <v>487</v>
      </c>
      <c r="P21" t="s">
        <v>486</v>
      </c>
      <c r="Q21" t="s">
        <v>317</v>
      </c>
    </row>
    <row r="22" spans="1:17" x14ac:dyDescent="0.2">
      <c r="A22" t="s">
        <v>34</v>
      </c>
      <c r="B22" t="s">
        <v>349</v>
      </c>
      <c r="C22" t="s">
        <v>488</v>
      </c>
      <c r="D22" t="s">
        <v>489</v>
      </c>
      <c r="E22" t="s">
        <v>490</v>
      </c>
      <c r="F22" t="s">
        <v>312</v>
      </c>
      <c r="G22" t="s">
        <v>310</v>
      </c>
      <c r="H22" t="s">
        <v>307</v>
      </c>
      <c r="I22" t="s">
        <v>491</v>
      </c>
      <c r="J22" t="s">
        <v>492</v>
      </c>
      <c r="K22" t="s">
        <v>493</v>
      </c>
      <c r="L22" t="s">
        <v>477</v>
      </c>
      <c r="M22" t="s">
        <v>494</v>
      </c>
      <c r="N22" t="s">
        <v>495</v>
      </c>
      <c r="O22" t="s">
        <v>496</v>
      </c>
      <c r="P22" t="s">
        <v>497</v>
      </c>
      <c r="Q22" t="s">
        <v>495</v>
      </c>
    </row>
    <row r="23" spans="1:17" x14ac:dyDescent="0.2">
      <c r="A23" t="s">
        <v>40</v>
      </c>
      <c r="B23" t="s">
        <v>498</v>
      </c>
      <c r="C23" t="s">
        <v>499</v>
      </c>
      <c r="D23" t="s">
        <v>500</v>
      </c>
      <c r="E23" t="s">
        <v>501</v>
      </c>
      <c r="F23" t="s">
        <v>502</v>
      </c>
      <c r="G23" t="s">
        <v>287</v>
      </c>
      <c r="H23" t="s">
        <v>299</v>
      </c>
      <c r="I23" t="s">
        <v>503</v>
      </c>
      <c r="J23" t="s">
        <v>504</v>
      </c>
      <c r="K23" t="s">
        <v>505</v>
      </c>
      <c r="L23" t="s">
        <v>506</v>
      </c>
      <c r="M23" t="s">
        <v>507</v>
      </c>
      <c r="N23" t="s">
        <v>507</v>
      </c>
      <c r="O23" t="s">
        <v>508</v>
      </c>
      <c r="P23" t="s">
        <v>505</v>
      </c>
      <c r="Q23" t="s">
        <v>509</v>
      </c>
    </row>
    <row r="24" spans="1:17" x14ac:dyDescent="0.2">
      <c r="A24" t="s">
        <v>41</v>
      </c>
      <c r="B24" t="s">
        <v>510</v>
      </c>
      <c r="C24" t="s">
        <v>511</v>
      </c>
      <c r="D24" t="s">
        <v>512</v>
      </c>
      <c r="E24" t="s">
        <v>513</v>
      </c>
      <c r="F24" t="s">
        <v>514</v>
      </c>
      <c r="G24" t="s">
        <v>515</v>
      </c>
      <c r="H24" t="s">
        <v>516</v>
      </c>
      <c r="I24" t="s">
        <v>517</v>
      </c>
      <c r="J24" t="s">
        <v>263</v>
      </c>
      <c r="K24" t="s">
        <v>518</v>
      </c>
      <c r="L24" t="s">
        <v>519</v>
      </c>
      <c r="M24" t="s">
        <v>268</v>
      </c>
      <c r="N24" t="s">
        <v>520</v>
      </c>
      <c r="O24" t="s">
        <v>521</v>
      </c>
      <c r="P24" t="s">
        <v>503</v>
      </c>
      <c r="Q24" t="s">
        <v>503</v>
      </c>
    </row>
    <row r="25" spans="1:17" x14ac:dyDescent="0.2">
      <c r="A25" t="s">
        <v>42</v>
      </c>
      <c r="B25" t="s">
        <v>522</v>
      </c>
      <c r="C25" t="s">
        <v>523</v>
      </c>
      <c r="D25" t="s">
        <v>524</v>
      </c>
      <c r="E25" t="s">
        <v>288</v>
      </c>
      <c r="F25" t="s">
        <v>525</v>
      </c>
      <c r="G25" t="s">
        <v>526</v>
      </c>
      <c r="H25" t="s">
        <v>516</v>
      </c>
      <c r="I25" t="s">
        <v>527</v>
      </c>
      <c r="J25" t="s">
        <v>283</v>
      </c>
      <c r="K25" t="s">
        <v>528</v>
      </c>
      <c r="L25" t="s">
        <v>266</v>
      </c>
      <c r="M25" t="s">
        <v>298</v>
      </c>
      <c r="N25" t="s">
        <v>529</v>
      </c>
      <c r="O25" t="s">
        <v>530</v>
      </c>
      <c r="P25" t="s">
        <v>531</v>
      </c>
      <c r="Q25" t="s">
        <v>532</v>
      </c>
    </row>
    <row r="26" spans="1:17" x14ac:dyDescent="0.2">
      <c r="A26" t="s">
        <v>56</v>
      </c>
      <c r="B26" t="s">
        <v>522</v>
      </c>
      <c r="C26" t="s">
        <v>533</v>
      </c>
      <c r="D26" t="s">
        <v>534</v>
      </c>
      <c r="E26" t="s">
        <v>535</v>
      </c>
      <c r="F26" t="s">
        <v>458</v>
      </c>
      <c r="G26" t="s">
        <v>536</v>
      </c>
      <c r="H26" t="s">
        <v>537</v>
      </c>
      <c r="I26" t="s">
        <v>538</v>
      </c>
      <c r="J26" t="s">
        <v>539</v>
      </c>
      <c r="K26" t="s">
        <v>538</v>
      </c>
      <c r="L26" t="s">
        <v>437</v>
      </c>
      <c r="M26" t="s">
        <v>539</v>
      </c>
      <c r="N26" t="s">
        <v>540</v>
      </c>
      <c r="O26" t="s">
        <v>540</v>
      </c>
      <c r="P26" t="s">
        <v>453</v>
      </c>
      <c r="Q26" t="s">
        <v>541</v>
      </c>
    </row>
    <row r="27" spans="1:17" x14ac:dyDescent="0.2">
      <c r="A27" t="s">
        <v>57</v>
      </c>
      <c r="B27" t="s">
        <v>542</v>
      </c>
      <c r="C27" t="s">
        <v>543</v>
      </c>
      <c r="D27" t="s">
        <v>453</v>
      </c>
      <c r="E27" t="s">
        <v>544</v>
      </c>
      <c r="F27" t="s">
        <v>545</v>
      </c>
      <c r="G27" t="s">
        <v>433</v>
      </c>
      <c r="H27" t="s">
        <v>397</v>
      </c>
      <c r="I27" t="s">
        <v>404</v>
      </c>
      <c r="J27" t="s">
        <v>399</v>
      </c>
      <c r="K27" t="s">
        <v>398</v>
      </c>
      <c r="L27" t="s">
        <v>398</v>
      </c>
      <c r="M27" t="s">
        <v>398</v>
      </c>
      <c r="N27" t="s">
        <v>398</v>
      </c>
      <c r="O27" t="s">
        <v>396</v>
      </c>
      <c r="P27" t="s">
        <v>546</v>
      </c>
      <c r="Q27" t="s">
        <v>396</v>
      </c>
    </row>
    <row r="28" spans="1:17" x14ac:dyDescent="0.2">
      <c r="A28" t="s">
        <v>58</v>
      </c>
      <c r="B28" t="s">
        <v>547</v>
      </c>
      <c r="C28" t="s">
        <v>548</v>
      </c>
      <c r="D28" t="s">
        <v>549</v>
      </c>
      <c r="E28" t="s">
        <v>550</v>
      </c>
      <c r="F28" t="s">
        <v>551</v>
      </c>
      <c r="G28" t="s">
        <v>552</v>
      </c>
      <c r="H28" t="s">
        <v>553</v>
      </c>
      <c r="I28" t="s">
        <v>554</v>
      </c>
      <c r="J28" t="s">
        <v>544</v>
      </c>
      <c r="K28" t="s">
        <v>555</v>
      </c>
      <c r="L28" t="s">
        <v>544</v>
      </c>
      <c r="M28" t="s">
        <v>392</v>
      </c>
      <c r="N28" t="s">
        <v>555</v>
      </c>
      <c r="O28" t="s">
        <v>392</v>
      </c>
      <c r="P28" t="s">
        <v>556</v>
      </c>
      <c r="Q28" t="s">
        <v>554</v>
      </c>
    </row>
    <row r="29" spans="1:17" x14ac:dyDescent="0.2">
      <c r="A29" t="s">
        <v>59</v>
      </c>
      <c r="B29" t="s">
        <v>353</v>
      </c>
      <c r="C29" t="s">
        <v>557</v>
      </c>
      <c r="D29" t="s">
        <v>558</v>
      </c>
      <c r="E29" t="s">
        <v>559</v>
      </c>
      <c r="F29" t="s">
        <v>483</v>
      </c>
      <c r="G29" t="s">
        <v>560</v>
      </c>
      <c r="H29" t="s">
        <v>478</v>
      </c>
      <c r="I29" t="s">
        <v>493</v>
      </c>
      <c r="J29" t="s">
        <v>561</v>
      </c>
      <c r="K29" t="s">
        <v>562</v>
      </c>
      <c r="L29" t="s">
        <v>563</v>
      </c>
      <c r="M29" t="s">
        <v>564</v>
      </c>
      <c r="N29" t="s">
        <v>565</v>
      </c>
      <c r="O29" t="s">
        <v>566</v>
      </c>
      <c r="P29" t="s">
        <v>567</v>
      </c>
      <c r="Q29" t="s">
        <v>568</v>
      </c>
    </row>
    <row r="30" spans="1:17" x14ac:dyDescent="0.2">
      <c r="A30" t="s">
        <v>60</v>
      </c>
      <c r="B30" t="s">
        <v>569</v>
      </c>
      <c r="C30" t="s">
        <v>565</v>
      </c>
      <c r="D30" t="s">
        <v>570</v>
      </c>
      <c r="E30" t="s">
        <v>571</v>
      </c>
      <c r="F30" t="s">
        <v>572</v>
      </c>
      <c r="G30" t="s">
        <v>573</v>
      </c>
      <c r="H30" t="s">
        <v>574</v>
      </c>
      <c r="I30" t="s">
        <v>575</v>
      </c>
      <c r="J30" t="s">
        <v>534</v>
      </c>
      <c r="K30" t="s">
        <v>576</v>
      </c>
      <c r="L30" t="s">
        <v>577</v>
      </c>
      <c r="M30" t="s">
        <v>578</v>
      </c>
      <c r="N30" t="s">
        <v>579</v>
      </c>
      <c r="O30" t="s">
        <v>580</v>
      </c>
      <c r="P30" t="s">
        <v>302</v>
      </c>
      <c r="Q30" t="s">
        <v>581</v>
      </c>
    </row>
    <row r="31" spans="1:17" x14ac:dyDescent="0.2">
      <c r="A31" t="s">
        <v>61</v>
      </c>
      <c r="B31" t="s">
        <v>356</v>
      </c>
      <c r="C31" t="s">
        <v>582</v>
      </c>
      <c r="D31" t="s">
        <v>583</v>
      </c>
      <c r="E31" t="s">
        <v>584</v>
      </c>
      <c r="F31" t="s">
        <v>477</v>
      </c>
      <c r="G31" t="s">
        <v>585</v>
      </c>
      <c r="H31" t="s">
        <v>586</v>
      </c>
      <c r="I31" t="s">
        <v>587</v>
      </c>
      <c r="J31" t="s">
        <v>588</v>
      </c>
      <c r="K31" t="s">
        <v>589</v>
      </c>
      <c r="L31" t="s">
        <v>590</v>
      </c>
      <c r="M31" t="s">
        <v>591</v>
      </c>
      <c r="N31" t="s">
        <v>592</v>
      </c>
      <c r="O31" t="s">
        <v>582</v>
      </c>
      <c r="P31" t="s">
        <v>593</v>
      </c>
      <c r="Q31" t="s">
        <v>594</v>
      </c>
    </row>
    <row r="32" spans="1:17" x14ac:dyDescent="0.2">
      <c r="A32" t="s">
        <v>64</v>
      </c>
      <c r="B32" t="s">
        <v>595</v>
      </c>
      <c r="C32" t="s">
        <v>596</v>
      </c>
      <c r="D32" t="s">
        <v>597</v>
      </c>
      <c r="E32" t="s">
        <v>598</v>
      </c>
      <c r="F32" t="s">
        <v>395</v>
      </c>
      <c r="G32" t="s">
        <v>599</v>
      </c>
      <c r="H32" t="s">
        <v>600</v>
      </c>
      <c r="I32" t="s">
        <v>431</v>
      </c>
      <c r="J32" t="s">
        <v>439</v>
      </c>
      <c r="K32" t="s">
        <v>601</v>
      </c>
      <c r="L32" t="s">
        <v>601</v>
      </c>
      <c r="M32" t="s">
        <v>440</v>
      </c>
      <c r="N32" t="s">
        <v>431</v>
      </c>
      <c r="O32" t="s">
        <v>602</v>
      </c>
      <c r="P32" t="s">
        <v>440</v>
      </c>
      <c r="Q32" t="s">
        <v>440</v>
      </c>
    </row>
    <row r="33" spans="1:17" x14ac:dyDescent="0.2">
      <c r="A33" t="s">
        <v>65</v>
      </c>
      <c r="B33" t="s">
        <v>603</v>
      </c>
      <c r="C33" t="s">
        <v>604</v>
      </c>
      <c r="D33" t="s">
        <v>605</v>
      </c>
      <c r="E33" t="s">
        <v>606</v>
      </c>
      <c r="F33" t="s">
        <v>607</v>
      </c>
      <c r="G33" t="s">
        <v>608</v>
      </c>
      <c r="H33" t="s">
        <v>609</v>
      </c>
      <c r="I33" t="s">
        <v>610</v>
      </c>
      <c r="J33" t="s">
        <v>611</v>
      </c>
      <c r="K33" t="s">
        <v>612</v>
      </c>
      <c r="L33" t="s">
        <v>610</v>
      </c>
      <c r="M33" t="s">
        <v>607</v>
      </c>
      <c r="N33" t="s">
        <v>611</v>
      </c>
      <c r="O33" t="s">
        <v>613</v>
      </c>
      <c r="P33" t="s">
        <v>612</v>
      </c>
      <c r="Q33" t="s">
        <v>614</v>
      </c>
    </row>
    <row r="34" spans="1:17" x14ac:dyDescent="0.2">
      <c r="A34" t="s">
        <v>66</v>
      </c>
      <c r="B34" t="s">
        <v>615</v>
      </c>
      <c r="C34" t="s">
        <v>616</v>
      </c>
      <c r="D34" t="s">
        <v>452</v>
      </c>
      <c r="E34" t="s">
        <v>602</v>
      </c>
      <c r="F34" t="s">
        <v>617</v>
      </c>
      <c r="G34" t="s">
        <v>614</v>
      </c>
      <c r="H34" t="s">
        <v>618</v>
      </c>
      <c r="I34" t="s">
        <v>613</v>
      </c>
      <c r="J34" t="s">
        <v>611</v>
      </c>
      <c r="K34" t="s">
        <v>611</v>
      </c>
      <c r="L34" t="s">
        <v>612</v>
      </c>
      <c r="M34" t="s">
        <v>607</v>
      </c>
      <c r="N34" t="s">
        <v>618</v>
      </c>
      <c r="O34" t="s">
        <v>610</v>
      </c>
      <c r="P34" t="s">
        <v>611</v>
      </c>
      <c r="Q34" t="s">
        <v>612</v>
      </c>
    </row>
    <row r="35" spans="1:17" x14ac:dyDescent="0.2">
      <c r="A35" t="s">
        <v>67</v>
      </c>
      <c r="B35" t="s">
        <v>619</v>
      </c>
      <c r="C35" t="s">
        <v>620</v>
      </c>
      <c r="D35" t="s">
        <v>621</v>
      </c>
      <c r="E35" t="s">
        <v>622</v>
      </c>
      <c r="F35" t="s">
        <v>426</v>
      </c>
      <c r="G35" t="s">
        <v>414</v>
      </c>
      <c r="H35" t="s">
        <v>623</v>
      </c>
      <c r="I35" t="s">
        <v>624</v>
      </c>
      <c r="J35" t="s">
        <v>625</v>
      </c>
      <c r="K35" t="s">
        <v>626</v>
      </c>
      <c r="L35" t="s">
        <v>627</v>
      </c>
      <c r="M35" t="s">
        <v>628</v>
      </c>
      <c r="N35" t="s">
        <v>629</v>
      </c>
      <c r="O35" t="s">
        <v>630</v>
      </c>
      <c r="P35" t="s">
        <v>631</v>
      </c>
      <c r="Q35" t="s">
        <v>550</v>
      </c>
    </row>
    <row r="36" spans="1:17" x14ac:dyDescent="0.2">
      <c r="A36" t="s">
        <v>68</v>
      </c>
      <c r="B36" t="s">
        <v>632</v>
      </c>
      <c r="C36" t="s">
        <v>633</v>
      </c>
      <c r="D36" t="s">
        <v>634</v>
      </c>
      <c r="E36" t="s">
        <v>635</v>
      </c>
      <c r="F36" t="s">
        <v>340</v>
      </c>
      <c r="G36" t="s">
        <v>636</v>
      </c>
      <c r="H36" t="s">
        <v>452</v>
      </c>
      <c r="I36" t="s">
        <v>454</v>
      </c>
      <c r="J36" t="s">
        <v>637</v>
      </c>
      <c r="K36" t="s">
        <v>638</v>
      </c>
      <c r="L36" t="s">
        <v>460</v>
      </c>
      <c r="M36" t="s">
        <v>571</v>
      </c>
      <c r="N36" t="s">
        <v>639</v>
      </c>
      <c r="O36" t="s">
        <v>640</v>
      </c>
      <c r="P36" t="s">
        <v>317</v>
      </c>
      <c r="Q36" t="s">
        <v>483</v>
      </c>
    </row>
    <row r="37" spans="1:17" x14ac:dyDescent="0.2">
      <c r="A37" t="s">
        <v>69</v>
      </c>
      <c r="B37" t="s">
        <v>641</v>
      </c>
      <c r="C37" t="s">
        <v>642</v>
      </c>
      <c r="D37" t="s">
        <v>308</v>
      </c>
      <c r="E37" t="s">
        <v>390</v>
      </c>
      <c r="F37" t="s">
        <v>584</v>
      </c>
      <c r="G37" t="s">
        <v>494</v>
      </c>
      <c r="H37" t="s">
        <v>304</v>
      </c>
      <c r="I37" t="s">
        <v>308</v>
      </c>
      <c r="J37" t="s">
        <v>643</v>
      </c>
      <c r="K37" t="s">
        <v>644</v>
      </c>
      <c r="L37" t="s">
        <v>645</v>
      </c>
      <c r="M37" t="s">
        <v>646</v>
      </c>
      <c r="N37" t="s">
        <v>647</v>
      </c>
      <c r="O37" t="s">
        <v>648</v>
      </c>
      <c r="P37" t="s">
        <v>581</v>
      </c>
      <c r="Q37" t="s">
        <v>567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B214-6C5D-9046-A742-6921AD3468A3}">
  <sheetPr>
    <tabColor theme="6"/>
  </sheetPr>
  <dimension ref="B2:E40"/>
  <sheetViews>
    <sheetView workbookViewId="0">
      <selection activeCell="E18" sqref="E18"/>
    </sheetView>
  </sheetViews>
  <sheetFormatPr baseColWidth="10" defaultRowHeight="16" x14ac:dyDescent="0.2"/>
  <cols>
    <col min="1" max="1" width="4.83203125" customWidth="1"/>
    <col min="2" max="4" width="11.6640625" bestFit="1" customWidth="1"/>
    <col min="5" max="5" width="16.1640625" bestFit="1" customWidth="1"/>
    <col min="6" max="6" width="4.83203125" customWidth="1"/>
  </cols>
  <sheetData>
    <row r="2" spans="2:5" x14ac:dyDescent="0.2">
      <c r="B2" s="23" t="s">
        <v>35</v>
      </c>
      <c r="C2" s="24"/>
      <c r="D2" s="24"/>
      <c r="E2" s="24"/>
    </row>
    <row r="3" spans="2:5" x14ac:dyDescent="0.2">
      <c r="B3" s="24"/>
      <c r="C3" s="24"/>
      <c r="D3" s="24"/>
      <c r="E3" s="24"/>
    </row>
    <row r="4" spans="2:5" x14ac:dyDescent="0.2">
      <c r="B4" t="s">
        <v>25</v>
      </c>
      <c r="C4" t="s">
        <v>22</v>
      </c>
      <c r="D4" t="s">
        <v>23</v>
      </c>
      <c r="E4" t="s">
        <v>24</v>
      </c>
    </row>
    <row r="5" spans="2:5" x14ac:dyDescent="0.2">
      <c r="B5" t="s">
        <v>45</v>
      </c>
      <c r="C5">
        <v>3.528</v>
      </c>
      <c r="D5">
        <v>3.5430000000000001</v>
      </c>
      <c r="E5" s="2">
        <f>AVERAGE(C5:D5)</f>
        <v>3.5354999999999999</v>
      </c>
    </row>
    <row r="6" spans="2:5" x14ac:dyDescent="0.2">
      <c r="B6" t="s">
        <v>43</v>
      </c>
      <c r="C6">
        <v>2.835</v>
      </c>
      <c r="D6">
        <v>2.8540000000000001</v>
      </c>
      <c r="E6" s="2">
        <f>AVERAGE(C6:D6)</f>
        <v>2.8445</v>
      </c>
    </row>
    <row r="7" spans="2:5" x14ac:dyDescent="0.2">
      <c r="B7" t="s">
        <v>27</v>
      </c>
      <c r="C7">
        <v>2.452</v>
      </c>
      <c r="D7">
        <v>2.488</v>
      </c>
      <c r="E7" s="2">
        <f>AVERAGE(C7:D7)</f>
        <v>2.4699999999999998</v>
      </c>
    </row>
    <row r="8" spans="2:5" x14ac:dyDescent="0.2">
      <c r="B8" t="s">
        <v>44</v>
      </c>
      <c r="C8">
        <v>2.5169999999999999</v>
      </c>
      <c r="D8">
        <v>2.4540000000000002</v>
      </c>
      <c r="E8" s="2">
        <f>AVERAGE(C8:D8)</f>
        <v>2.4855</v>
      </c>
    </row>
    <row r="10" spans="2:5" x14ac:dyDescent="0.2">
      <c r="B10" t="s">
        <v>21</v>
      </c>
      <c r="C10" t="s">
        <v>28</v>
      </c>
      <c r="D10" t="s">
        <v>25</v>
      </c>
      <c r="E10" t="s">
        <v>46</v>
      </c>
    </row>
    <row r="11" spans="2:5" x14ac:dyDescent="0.2">
      <c r="B11" t="s">
        <v>1</v>
      </c>
      <c r="C11" s="1">
        <v>2.5019999999999998</v>
      </c>
      <c r="D11">
        <v>1</v>
      </c>
      <c r="E11" s="2">
        <f>sample_readings_019[[#This Row],[A280]]-AVERAGE($E$7:$E$8)</f>
        <v>2.4249999999999883E-2</v>
      </c>
    </row>
    <row r="12" spans="2:5" x14ac:dyDescent="0.2">
      <c r="B12" t="s">
        <v>2</v>
      </c>
      <c r="C12" s="1">
        <v>2.4769999999999999</v>
      </c>
      <c r="D12">
        <v>2</v>
      </c>
      <c r="E12" s="2">
        <f>sample_readings_019[[#This Row],[A280]]-AVERAGE($E$7:$E$8)</f>
        <v>-7.5000000000002842E-4</v>
      </c>
    </row>
    <row r="13" spans="2:5" x14ac:dyDescent="0.2">
      <c r="B13" t="s">
        <v>3</v>
      </c>
      <c r="C13" s="1">
        <v>2.4620000000000002</v>
      </c>
      <c r="D13">
        <v>3</v>
      </c>
      <c r="E13" s="2">
        <f>sample_readings_019[[#This Row],[A280]]-AVERAGE($E$7:$E$8)</f>
        <v>-1.5749999999999709E-2</v>
      </c>
    </row>
    <row r="14" spans="2:5" x14ac:dyDescent="0.2">
      <c r="B14" t="s">
        <v>4</v>
      </c>
      <c r="C14" s="1">
        <v>2.472</v>
      </c>
      <c r="D14">
        <v>4</v>
      </c>
      <c r="E14" s="2">
        <f>sample_readings_019[[#This Row],[A280]]-AVERAGE($E$7:$E$8)</f>
        <v>-5.7499999999999218E-3</v>
      </c>
    </row>
    <row r="15" spans="2:5" x14ac:dyDescent="0.2">
      <c r="B15" t="s">
        <v>5</v>
      </c>
      <c r="C15" s="1">
        <v>2.4529999999999998</v>
      </c>
      <c r="D15">
        <v>5</v>
      </c>
      <c r="E15" s="2">
        <f>sample_readings_019[[#This Row],[A280]]-AVERAGE($E$7:$E$8)</f>
        <v>-2.475000000000005E-2</v>
      </c>
    </row>
    <row r="16" spans="2:5" x14ac:dyDescent="0.2">
      <c r="B16" t="s">
        <v>6</v>
      </c>
      <c r="C16" s="1">
        <v>2.5579999999999998</v>
      </c>
      <c r="D16">
        <v>6</v>
      </c>
      <c r="E16" s="2">
        <f>sample_readings_019[[#This Row],[A280]]-AVERAGE($E$7:$E$8)</f>
        <v>8.0249999999999932E-2</v>
      </c>
    </row>
    <row r="17" spans="2:5" x14ac:dyDescent="0.2">
      <c r="B17" t="s">
        <v>7</v>
      </c>
      <c r="C17" s="1">
        <v>2.5089999999999999</v>
      </c>
      <c r="D17">
        <v>7</v>
      </c>
      <c r="E17" s="2">
        <f>sample_readings_019[[#This Row],[A280]]-AVERAGE($E$7:$E$8)</f>
        <v>3.125E-2</v>
      </c>
    </row>
    <row r="18" spans="2:5" x14ac:dyDescent="0.2">
      <c r="B18" t="s">
        <v>8</v>
      </c>
      <c r="C18" s="1">
        <v>2.5190000000000001</v>
      </c>
      <c r="D18">
        <v>8</v>
      </c>
      <c r="E18" s="2">
        <f>sample_readings_019[[#This Row],[A280]]-AVERAGE($E$7:$E$8)</f>
        <v>4.1250000000000231E-2</v>
      </c>
    </row>
    <row r="19" spans="2:5" x14ac:dyDescent="0.2">
      <c r="B19" t="s">
        <v>9</v>
      </c>
      <c r="C19" s="1">
        <v>3.5710000000000002</v>
      </c>
      <c r="D19">
        <v>9</v>
      </c>
      <c r="E19" s="2">
        <f>sample_readings_019[[#This Row],[A280]]-AVERAGE($E$7:$E$8)</f>
        <v>1.0932500000000003</v>
      </c>
    </row>
    <row r="20" spans="2:5" x14ac:dyDescent="0.2">
      <c r="B20" t="s">
        <v>10</v>
      </c>
      <c r="C20" s="1">
        <v>3.6280000000000001</v>
      </c>
      <c r="D20">
        <v>10</v>
      </c>
      <c r="E20" s="2">
        <f>sample_readings_019[[#This Row],[A280]]-AVERAGE($E$7:$E$8)</f>
        <v>1.1502500000000002</v>
      </c>
    </row>
    <row r="21" spans="2:5" x14ac:dyDescent="0.2">
      <c r="B21" t="s">
        <v>11</v>
      </c>
      <c r="C21" s="1">
        <v>3.6619999999999999</v>
      </c>
      <c r="D21">
        <v>11</v>
      </c>
      <c r="E21" s="2">
        <f>sample_readings_019[[#This Row],[A280]]-AVERAGE($E$7:$E$8)</f>
        <v>1.18425</v>
      </c>
    </row>
    <row r="22" spans="2:5" x14ac:dyDescent="0.2">
      <c r="B22" t="s">
        <v>12</v>
      </c>
      <c r="C22" s="1">
        <v>3.6379999999999999</v>
      </c>
      <c r="D22">
        <v>12</v>
      </c>
      <c r="E22" s="2">
        <f>sample_readings_019[[#This Row],[A280]]-AVERAGE($E$7:$E$8)</f>
        <v>1.16025</v>
      </c>
    </row>
    <row r="23" spans="2:5" x14ac:dyDescent="0.2">
      <c r="B23" t="s">
        <v>13</v>
      </c>
      <c r="C23">
        <v>3.55</v>
      </c>
      <c r="D23">
        <v>13</v>
      </c>
      <c r="E23" s="2">
        <f>sample_readings_019[[#This Row],[A280]]-AVERAGE($E$7:$E$8)</f>
        <v>1.0722499999999999</v>
      </c>
    </row>
    <row r="24" spans="2:5" x14ac:dyDescent="0.2">
      <c r="B24" t="s">
        <v>14</v>
      </c>
      <c r="C24">
        <v>3.2719999999999998</v>
      </c>
      <c r="D24">
        <v>14</v>
      </c>
      <c r="E24" s="2">
        <f>sample_readings_019[[#This Row],[A280]]-AVERAGE($E$7:$E$8)</f>
        <v>0.7942499999999999</v>
      </c>
    </row>
    <row r="25" spans="2:5" x14ac:dyDescent="0.2">
      <c r="B25" t="s">
        <v>15</v>
      </c>
      <c r="C25">
        <v>2.8149999999999999</v>
      </c>
      <c r="D25">
        <v>15</v>
      </c>
      <c r="E25" s="2">
        <f>sample_readings_019[[#This Row],[A280]]-AVERAGE($E$7:$E$8)</f>
        <v>0.33725000000000005</v>
      </c>
    </row>
    <row r="26" spans="2:5" x14ac:dyDescent="0.2">
      <c r="B26" t="s">
        <v>16</v>
      </c>
      <c r="C26">
        <v>2.6320000000000001</v>
      </c>
      <c r="D26">
        <v>16</v>
      </c>
      <c r="E26" s="2">
        <f>sample_readings_019[[#This Row],[A280]]-AVERAGE($E$7:$E$8)</f>
        <v>0.15425000000000022</v>
      </c>
    </row>
    <row r="27" spans="2:5" x14ac:dyDescent="0.2">
      <c r="B27" t="s">
        <v>17</v>
      </c>
      <c r="C27">
        <v>2.5539999999999998</v>
      </c>
      <c r="D27">
        <v>17</v>
      </c>
      <c r="E27" s="2">
        <f>sample_readings_019[[#This Row],[A280]]-AVERAGE($E$7:$E$8)</f>
        <v>7.6249999999999929E-2</v>
      </c>
    </row>
    <row r="28" spans="2:5" x14ac:dyDescent="0.2">
      <c r="B28" t="s">
        <v>18</v>
      </c>
      <c r="C28">
        <v>2.57</v>
      </c>
      <c r="D28">
        <v>18</v>
      </c>
      <c r="E28" s="2">
        <f>sample_readings_019[[#This Row],[A280]]-AVERAGE($E$7:$E$8)</f>
        <v>9.2249999999999943E-2</v>
      </c>
    </row>
    <row r="29" spans="2:5" x14ac:dyDescent="0.2">
      <c r="B29" t="s">
        <v>19</v>
      </c>
      <c r="C29">
        <v>2.54</v>
      </c>
      <c r="D29">
        <v>19</v>
      </c>
      <c r="E29" s="2">
        <f>sample_readings_019[[#This Row],[A280]]-AVERAGE($E$7:$E$8)</f>
        <v>6.2250000000000139E-2</v>
      </c>
    </row>
    <row r="30" spans="2:5" x14ac:dyDescent="0.2">
      <c r="B30" t="s">
        <v>20</v>
      </c>
      <c r="C30">
        <v>2.6829999999999998</v>
      </c>
      <c r="D30">
        <v>20</v>
      </c>
      <c r="E30" s="2">
        <f>sample_readings_019[[#This Row],[A280]]-AVERAGE($E$7:$E$8)</f>
        <v>0.20524999999999993</v>
      </c>
    </row>
    <row r="31" spans="2:5" x14ac:dyDescent="0.2">
      <c r="B31" t="s">
        <v>30</v>
      </c>
      <c r="C31">
        <v>2.5139999999999998</v>
      </c>
      <c r="D31">
        <v>21</v>
      </c>
      <c r="E31" s="2">
        <f>sample_readings_019[[#This Row],[A280]]-AVERAGE($E$7:$E$8)</f>
        <v>3.6249999999999893E-2</v>
      </c>
    </row>
    <row r="32" spans="2:5" x14ac:dyDescent="0.2">
      <c r="B32" t="s">
        <v>31</v>
      </c>
      <c r="C32">
        <v>2.48</v>
      </c>
      <c r="D32">
        <v>22</v>
      </c>
      <c r="E32" s="2">
        <f>sample_readings_019[[#This Row],[A280]]-AVERAGE($E$7:$E$8)</f>
        <v>2.2500000000000853E-3</v>
      </c>
    </row>
    <row r="33" spans="2:5" x14ac:dyDescent="0.2">
      <c r="B33" t="s">
        <v>32</v>
      </c>
      <c r="C33">
        <v>2.5609999999999999</v>
      </c>
      <c r="D33">
        <v>23</v>
      </c>
      <c r="E33" s="2">
        <f>sample_readings_019[[#This Row],[A280]]-AVERAGE($E$7:$E$8)</f>
        <v>8.3250000000000046E-2</v>
      </c>
    </row>
    <row r="34" spans="2:5" x14ac:dyDescent="0.2">
      <c r="B34" t="s">
        <v>33</v>
      </c>
      <c r="C34">
        <v>2.532</v>
      </c>
      <c r="D34">
        <v>24</v>
      </c>
      <c r="E34" s="2">
        <f>sample_readings_019[[#This Row],[A280]]-AVERAGE($E$7:$E$8)</f>
        <v>5.4250000000000131E-2</v>
      </c>
    </row>
    <row r="35" spans="2:5" x14ac:dyDescent="0.2">
      <c r="B35" t="s">
        <v>38</v>
      </c>
      <c r="C35">
        <v>2.5539999999999998</v>
      </c>
      <c r="D35">
        <v>25</v>
      </c>
      <c r="E35" s="2">
        <f>sample_readings_019[[#This Row],[A280]]-AVERAGE($E$7:$E$8)</f>
        <v>7.6249999999999929E-2</v>
      </c>
    </row>
    <row r="36" spans="2:5" x14ac:dyDescent="0.2">
      <c r="B36" t="s">
        <v>39</v>
      </c>
      <c r="C36">
        <v>2.5270000000000001</v>
      </c>
      <c r="D36">
        <v>26</v>
      </c>
      <c r="E36" s="2">
        <f>sample_readings_019[[#This Row],[A280]]-AVERAGE($E$7:$E$8)</f>
        <v>4.9250000000000238E-2</v>
      </c>
    </row>
    <row r="37" spans="2:5" x14ac:dyDescent="0.2">
      <c r="B37" t="s">
        <v>34</v>
      </c>
      <c r="C37">
        <v>2.5169999999999999</v>
      </c>
      <c r="D37">
        <v>27</v>
      </c>
      <c r="E37" s="2">
        <f>sample_readings_019[[#This Row],[A280]]-AVERAGE($E$7:$E$8)</f>
        <v>3.9250000000000007E-2</v>
      </c>
    </row>
    <row r="38" spans="2:5" x14ac:dyDescent="0.2">
      <c r="B38" t="s">
        <v>40</v>
      </c>
      <c r="C38">
        <v>2.5190000000000001</v>
      </c>
      <c r="D38">
        <v>28</v>
      </c>
      <c r="E38" s="2">
        <f>sample_readings_019[[#This Row],[A280]]-AVERAGE($E$7:$E$8)</f>
        <v>4.1250000000000231E-2</v>
      </c>
    </row>
    <row r="39" spans="2:5" x14ac:dyDescent="0.2">
      <c r="B39" t="s">
        <v>41</v>
      </c>
      <c r="C39">
        <v>2.5470000000000002</v>
      </c>
      <c r="D39">
        <v>29</v>
      </c>
      <c r="E39" s="2">
        <f>sample_readings_019[[#This Row],[A280]]-AVERAGE($E$7:$E$8)</f>
        <v>6.9250000000000256E-2</v>
      </c>
    </row>
    <row r="40" spans="2:5" x14ac:dyDescent="0.2">
      <c r="B40" t="s">
        <v>42</v>
      </c>
      <c r="C40">
        <v>2.5870000000000002</v>
      </c>
      <c r="D40">
        <v>30</v>
      </c>
      <c r="E40" s="2">
        <f>sample_readings_019[[#This Row],[A280]]-AVERAGE($E$7:$E$8)</f>
        <v>0.10925000000000029</v>
      </c>
    </row>
  </sheetData>
  <mergeCells count="1">
    <mergeCell ref="B2:E3"/>
  </mergeCells>
  <phoneticPr fontId="2" type="noConversion"/>
  <conditionalFormatting sqref="E11:E40">
    <cfRule type="colorScale" priority="3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60B6-233F-B743-8B9F-A0BC29E9119A}">
  <sheetPr>
    <tabColor theme="6"/>
  </sheetPr>
  <dimension ref="B3:AV97"/>
  <sheetViews>
    <sheetView tabSelected="1" topLeftCell="A5" zoomScaleNormal="100" workbookViewId="0">
      <selection activeCell="AK11" sqref="AK11"/>
    </sheetView>
  </sheetViews>
  <sheetFormatPr baseColWidth="10" defaultRowHeight="16" x14ac:dyDescent="0.2"/>
  <cols>
    <col min="1" max="1" width="4.83203125" customWidth="1"/>
    <col min="2" max="2" width="10" bestFit="1" customWidth="1"/>
    <col min="3" max="4" width="11.83203125" bestFit="1" customWidth="1"/>
    <col min="5" max="5" width="13.83203125" bestFit="1" customWidth="1"/>
    <col min="6" max="6" width="10.5" bestFit="1" customWidth="1"/>
    <col min="7" max="7" width="16.6640625" bestFit="1" customWidth="1"/>
    <col min="8" max="8" width="18.33203125" bestFit="1" customWidth="1"/>
    <col min="9" max="9" width="5" customWidth="1"/>
    <col min="10" max="10" width="12.6640625" bestFit="1" customWidth="1"/>
    <col min="11" max="11" width="14" bestFit="1" customWidth="1"/>
    <col min="12" max="12" width="4.83203125" customWidth="1"/>
    <col min="16" max="16" width="13.6640625" customWidth="1"/>
    <col min="19" max="19" width="13" bestFit="1" customWidth="1"/>
    <col min="20" max="20" width="20.33203125" bestFit="1" customWidth="1"/>
    <col min="21" max="21" width="14.6640625" bestFit="1" customWidth="1"/>
    <col min="22" max="22" width="4.83203125" customWidth="1"/>
    <col min="28" max="28" width="16.6640625" bestFit="1" customWidth="1"/>
    <col min="29" max="29" width="18.33203125" bestFit="1" customWidth="1"/>
    <col min="30" max="30" width="4.83203125" customWidth="1"/>
    <col min="31" max="31" width="13" bestFit="1" customWidth="1"/>
    <col min="32" max="32" width="16" bestFit="1" customWidth="1"/>
    <col min="33" max="33" width="5.6640625" bestFit="1" customWidth="1"/>
    <col min="34" max="34" width="5.83203125" bestFit="1" customWidth="1"/>
    <col min="35" max="35" width="10.5" bestFit="1" customWidth="1"/>
    <col min="41" max="41" width="13" bestFit="1" customWidth="1"/>
    <col min="42" max="42" width="9" bestFit="1" customWidth="1"/>
    <col min="43" max="43" width="10.6640625" bestFit="1" customWidth="1"/>
    <col min="44" max="44" width="13" bestFit="1" customWidth="1"/>
    <col min="45" max="45" width="16" bestFit="1" customWidth="1"/>
    <col min="46" max="46" width="5.6640625" bestFit="1" customWidth="1"/>
    <col min="47" max="47" width="5.83203125" bestFit="1" customWidth="1"/>
    <col min="48" max="48" width="10.5" bestFit="1" customWidth="1"/>
    <col min="52" max="52" width="13" bestFit="1" customWidth="1"/>
    <col min="53" max="53" width="9" bestFit="1" customWidth="1"/>
    <col min="54" max="54" width="10.6640625" bestFit="1" customWidth="1"/>
  </cols>
  <sheetData>
    <row r="3" spans="2:48" ht="16" customHeight="1" x14ac:dyDescent="0.2">
      <c r="B3" s="25" t="s">
        <v>35</v>
      </c>
      <c r="C3" s="25"/>
      <c r="D3" s="25"/>
      <c r="E3" s="25"/>
      <c r="F3" s="25"/>
      <c r="G3" s="25"/>
      <c r="H3" s="25"/>
      <c r="K3" s="2"/>
      <c r="M3" s="26" t="s">
        <v>188</v>
      </c>
      <c r="N3" s="26"/>
      <c r="O3" s="26"/>
      <c r="P3" s="26"/>
      <c r="Q3" s="26"/>
      <c r="R3" s="26"/>
      <c r="S3" s="26"/>
      <c r="T3" s="26"/>
      <c r="U3" s="26"/>
      <c r="W3" s="26" t="s">
        <v>183</v>
      </c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spans="2:48" ht="16" customHeight="1" x14ac:dyDescent="0.2">
      <c r="B4" s="25"/>
      <c r="C4" s="25"/>
      <c r="D4" s="25"/>
      <c r="E4" s="25"/>
      <c r="F4" s="25"/>
      <c r="G4" s="25"/>
      <c r="H4" s="25"/>
      <c r="K4" s="2"/>
      <c r="M4" s="26"/>
      <c r="N4" s="26"/>
      <c r="O4" s="26"/>
      <c r="P4" s="26"/>
      <c r="Q4" s="26"/>
      <c r="R4" s="26"/>
      <c r="S4" s="26"/>
      <c r="T4" s="26"/>
      <c r="U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2:48" ht="16" customHeight="1" x14ac:dyDescent="0.35">
      <c r="B5" t="s">
        <v>25</v>
      </c>
      <c r="C5" t="s">
        <v>22</v>
      </c>
      <c r="D5" t="s">
        <v>23</v>
      </c>
      <c r="E5" t="s">
        <v>163</v>
      </c>
      <c r="F5" t="s">
        <v>24</v>
      </c>
      <c r="W5" s="19"/>
      <c r="X5" s="19"/>
      <c r="Y5" s="19"/>
      <c r="Z5" s="19"/>
      <c r="AA5" s="19"/>
      <c r="AB5" s="19"/>
      <c r="AC5" s="19"/>
    </row>
    <row r="6" spans="2:48" x14ac:dyDescent="0.2">
      <c r="B6" t="s">
        <v>0</v>
      </c>
      <c r="C6">
        <v>0.39500000000000002</v>
      </c>
      <c r="D6">
        <v>0.38900000000000001</v>
      </c>
      <c r="E6">
        <v>0.37</v>
      </c>
      <c r="F6" s="2">
        <f>AVERAGE(C6:E6)</f>
        <v>0.38466666666666666</v>
      </c>
      <c r="G6" s="2"/>
      <c r="H6" s="2"/>
    </row>
    <row r="7" spans="2:48" x14ac:dyDescent="0.2">
      <c r="W7" t="s">
        <v>171</v>
      </c>
      <c r="X7" t="s">
        <v>175</v>
      </c>
      <c r="Y7" t="s">
        <v>151</v>
      </c>
      <c r="Z7" t="s">
        <v>174</v>
      </c>
      <c r="AA7" t="s">
        <v>152</v>
      </c>
      <c r="AB7" t="s">
        <v>182</v>
      </c>
      <c r="AC7" t="s">
        <v>181</v>
      </c>
    </row>
    <row r="8" spans="2:48" x14ac:dyDescent="0.2">
      <c r="B8" t="s">
        <v>171</v>
      </c>
      <c r="C8" t="s">
        <v>175</v>
      </c>
      <c r="D8" t="s">
        <v>151</v>
      </c>
      <c r="E8" t="s">
        <v>174</v>
      </c>
      <c r="F8" t="s">
        <v>152</v>
      </c>
      <c r="G8" t="s">
        <v>182</v>
      </c>
      <c r="H8" t="s">
        <v>181</v>
      </c>
      <c r="J8" s="6" t="s">
        <v>172</v>
      </c>
      <c r="K8" t="s">
        <v>176</v>
      </c>
      <c r="M8" s="10" t="s">
        <v>171</v>
      </c>
      <c r="N8" s="10" t="s">
        <v>175</v>
      </c>
      <c r="O8" s="10" t="s">
        <v>151</v>
      </c>
      <c r="P8" s="10" t="s">
        <v>174</v>
      </c>
      <c r="Q8" s="10" t="s">
        <v>152</v>
      </c>
      <c r="S8" s="6" t="s">
        <v>172</v>
      </c>
      <c r="T8" t="s">
        <v>184</v>
      </c>
      <c r="W8" t="s">
        <v>112</v>
      </c>
      <c r="X8" s="2">
        <v>2.06</v>
      </c>
      <c r="Y8" t="s">
        <v>153</v>
      </c>
      <c r="Z8" s="2">
        <f>beta_gal_sample0113[[#This Row],[A595]]-AVERAGE($F$6:$F$6)</f>
        <v>1.6753333333333333</v>
      </c>
      <c r="AA8" s="3" t="s">
        <v>161</v>
      </c>
      <c r="AB8" s="2">
        <f>ROUND((beta_gal_sample0113[[#This Row],[A595 net BG]]-$T$25)/$S$25, 3)/10</f>
        <v>2.3822000000000001</v>
      </c>
      <c r="AC8" s="2">
        <f>ROUND((beta_gal_sample0113[[#This Row],[A595]]-$T$23)/$S$23, 3)/10</f>
        <v>0.49580000000000002</v>
      </c>
      <c r="AD8" s="2"/>
    </row>
    <row r="9" spans="2:48" x14ac:dyDescent="0.2">
      <c r="B9" t="s">
        <v>112</v>
      </c>
      <c r="C9" s="2">
        <v>2.06</v>
      </c>
      <c r="D9" t="s">
        <v>153</v>
      </c>
      <c r="E9" s="2">
        <f>beta_gal_sample01[[#This Row],[A595]]-AVERAGE($F$6:$F$6)</f>
        <v>1.6753333333333333</v>
      </c>
      <c r="F9" s="3" t="s">
        <v>705</v>
      </c>
      <c r="G9" s="2">
        <f>ROUND((beta_gal_sample01[[#This Row],[A595 net BG]]-$T$25)/$S$25, 3)/10</f>
        <v>2.3822000000000001</v>
      </c>
      <c r="H9" s="2">
        <f>ROUND((beta_gal_sample01[[#This Row],[A595]]-$T$23)/$S$23, 3)/10</f>
        <v>0.49580000000000002</v>
      </c>
      <c r="J9" s="7" t="s">
        <v>153</v>
      </c>
      <c r="K9" s="9">
        <v>0.91133333333333311</v>
      </c>
      <c r="M9" s="11" t="s">
        <v>85</v>
      </c>
      <c r="N9" s="12">
        <v>0.41099999999999998</v>
      </c>
      <c r="O9" s="11" t="s">
        <v>43</v>
      </c>
      <c r="P9" s="12">
        <v>2.633333333333332E-2</v>
      </c>
      <c r="Q9" s="13">
        <v>0.2</v>
      </c>
      <c r="S9" s="7">
        <v>0.2</v>
      </c>
      <c r="T9" s="2">
        <v>2.7333333333333321E-2</v>
      </c>
      <c r="W9" t="s">
        <v>113</v>
      </c>
      <c r="X9" s="2">
        <v>2.226</v>
      </c>
      <c r="Y9" t="s">
        <v>153</v>
      </c>
      <c r="Z9" s="2">
        <f>beta_gal_sample0113[[#This Row],[A595]]-AVERAGE($F$6:$F$6)</f>
        <v>1.8413333333333333</v>
      </c>
      <c r="AA9" s="3" t="s">
        <v>161</v>
      </c>
      <c r="AB9" s="2">
        <f>ROUND((beta_gal_sample0113[[#This Row],[A595 net BG]]-$T$25)/$S$25, 3)/10</f>
        <v>2.6101999999999999</v>
      </c>
      <c r="AC9" s="2">
        <f>ROUND((beta_gal_sample0113[[#This Row],[A595]]-$T$23)/$S$23, 3)/10</f>
        <v>0.57179999999999997</v>
      </c>
      <c r="AD9" s="2"/>
      <c r="AE9" s="6" t="s">
        <v>185</v>
      </c>
      <c r="AF9" s="6" t="s">
        <v>704</v>
      </c>
      <c r="AR9" s="6" t="s">
        <v>185</v>
      </c>
      <c r="AS9" s="6" t="s">
        <v>704</v>
      </c>
    </row>
    <row r="10" spans="2:48" x14ac:dyDescent="0.2">
      <c r="B10" t="s">
        <v>113</v>
      </c>
      <c r="C10" s="2">
        <v>2.226</v>
      </c>
      <c r="D10" t="s">
        <v>153</v>
      </c>
      <c r="E10" s="2">
        <f>beta_gal_sample01[[#This Row],[A595]]-AVERAGE($F$6:$F$6)</f>
        <v>1.8413333333333333</v>
      </c>
      <c r="F10" s="3" t="s">
        <v>705</v>
      </c>
      <c r="G10" s="2">
        <f>ROUND((beta_gal_sample01[[#This Row],[A595 net BG]]-$T$25)/$S$25, 3)/10</f>
        <v>2.6101999999999999</v>
      </c>
      <c r="H10" s="2">
        <f>ROUND((beta_gal_sample01[[#This Row],[A595]]-$T$23)/$S$23, 3)/10</f>
        <v>0.57179999999999997</v>
      </c>
      <c r="J10" s="8" t="s">
        <v>164</v>
      </c>
      <c r="K10" s="2">
        <v>0.19066666666666662</v>
      </c>
      <c r="M10" s="11" t="s">
        <v>86</v>
      </c>
      <c r="N10" s="12">
        <v>0.40899999999999997</v>
      </c>
      <c r="O10" s="11" t="s">
        <v>43</v>
      </c>
      <c r="P10" s="12">
        <v>2.4333333333333318E-2</v>
      </c>
      <c r="Q10" s="13">
        <v>0.2</v>
      </c>
      <c r="S10" s="7" t="s">
        <v>166</v>
      </c>
      <c r="T10" s="2">
        <v>8.1000000000000003E-2</v>
      </c>
      <c r="W10" t="s">
        <v>114</v>
      </c>
      <c r="X10" s="2">
        <v>1.8919999999999999</v>
      </c>
      <c r="Y10" t="s">
        <v>153</v>
      </c>
      <c r="Z10" s="2">
        <f>beta_gal_sample0113[[#This Row],[A595]]-AVERAGE($F$6:$F$6)</f>
        <v>1.5073333333333332</v>
      </c>
      <c r="AA10" s="3" t="s">
        <v>161</v>
      </c>
      <c r="AB10" s="2">
        <f>ROUND((beta_gal_sample0113[[#This Row],[A595 net BG]]-$T$25)/$S$25, 3)/10</f>
        <v>2.1513999999999998</v>
      </c>
      <c r="AC10" s="2">
        <f>ROUND((beta_gal_sample0113[[#This Row],[A595]]-$T$23)/$S$23, 3)/10</f>
        <v>0.41889999999999999</v>
      </c>
      <c r="AD10" s="2"/>
      <c r="AE10" s="6" t="s">
        <v>172</v>
      </c>
      <c r="AF10" t="s">
        <v>705</v>
      </c>
      <c r="AG10" t="s">
        <v>165</v>
      </c>
      <c r="AH10" t="s">
        <v>164</v>
      </c>
      <c r="AR10" s="6" t="s">
        <v>172</v>
      </c>
      <c r="AS10" t="s">
        <v>705</v>
      </c>
      <c r="AT10" t="s">
        <v>165</v>
      </c>
      <c r="AU10" t="s">
        <v>164</v>
      </c>
      <c r="AV10" t="s">
        <v>173</v>
      </c>
    </row>
    <row r="11" spans="2:48" x14ac:dyDescent="0.2">
      <c r="B11" t="s">
        <v>114</v>
      </c>
      <c r="C11" s="2">
        <v>1.8919999999999999</v>
      </c>
      <c r="D11" t="s">
        <v>153</v>
      </c>
      <c r="E11" s="2">
        <f>beta_gal_sample01[[#This Row],[A595]]-AVERAGE($F$6:$F$6)</f>
        <v>1.5073333333333332</v>
      </c>
      <c r="F11" s="3" t="s">
        <v>705</v>
      </c>
      <c r="G11" s="2">
        <f>ROUND((beta_gal_sample01[[#This Row],[A595 net BG]]-$T$25)/$S$25, 3)/10</f>
        <v>2.1513999999999998</v>
      </c>
      <c r="H11" s="2">
        <f>ROUND((beta_gal_sample01[[#This Row],[A595]]-$T$23)/$S$23, 3)/10</f>
        <v>0.41889999999999999</v>
      </c>
      <c r="J11" s="8" t="s">
        <v>165</v>
      </c>
      <c r="K11" s="2">
        <v>0.86866666666666659</v>
      </c>
      <c r="M11" s="11" t="s">
        <v>87</v>
      </c>
      <c r="N11" s="12">
        <v>0.41599999999999998</v>
      </c>
      <c r="O11" s="11" t="s">
        <v>43</v>
      </c>
      <c r="P11" s="12">
        <v>3.1333333333333324E-2</v>
      </c>
      <c r="Q11" s="13">
        <v>0.2</v>
      </c>
      <c r="S11" s="7" t="s">
        <v>167</v>
      </c>
      <c r="T11" s="2">
        <v>0.14633333333333337</v>
      </c>
      <c r="W11" t="s">
        <v>115</v>
      </c>
      <c r="X11" s="2">
        <v>0.40400000000000003</v>
      </c>
      <c r="Y11" t="s">
        <v>154</v>
      </c>
      <c r="Z11" s="2">
        <f>beta_gal_sample0113[[#This Row],[A595]]-AVERAGE($F$6:$F$6)</f>
        <v>1.9333333333333369E-2</v>
      </c>
      <c r="AA11" s="3" t="s">
        <v>164</v>
      </c>
      <c r="AB11" s="2">
        <f>ROUND((beta_gal_sample0113[[#This Row],[A595 net BG]]-$T$25)/$S$25, 3)/10</f>
        <v>0.1075</v>
      </c>
      <c r="AC11" s="2">
        <f>ROUND((beta_gal_sample0113[[#This Row],[A595]]-$T$23)/$S$23, 3)/10</f>
        <v>-0.26250000000000001</v>
      </c>
      <c r="AD11" s="2"/>
      <c r="AE11" s="7" t="s">
        <v>153</v>
      </c>
      <c r="AF11" s="2">
        <v>2.3812666666666664</v>
      </c>
      <c r="AG11" s="2">
        <v>1.2741333333333333</v>
      </c>
      <c r="AH11" s="2">
        <v>0.34279999999999999</v>
      </c>
      <c r="AR11" s="7" t="s">
        <v>156</v>
      </c>
      <c r="AS11" s="2">
        <v>1.6280666666666666</v>
      </c>
      <c r="AT11" s="2">
        <v>0.97789999999999999</v>
      </c>
      <c r="AU11" s="2">
        <v>0.46139999999999998</v>
      </c>
      <c r="AV11" s="2">
        <v>1.0224555555555555</v>
      </c>
    </row>
    <row r="12" spans="2:48" x14ac:dyDescent="0.2">
      <c r="B12" t="s">
        <v>115</v>
      </c>
      <c r="C12" s="2">
        <v>0.40400000000000003</v>
      </c>
      <c r="D12" t="s">
        <v>154</v>
      </c>
      <c r="E12" s="2">
        <f>beta_gal_sample01[[#This Row],[A595]]-AVERAGE($F$6:$F$6)</f>
        <v>1.9333333333333369E-2</v>
      </c>
      <c r="F12" s="3" t="s">
        <v>164</v>
      </c>
      <c r="G12" s="2">
        <f>ROUND((beta_gal_sample01[[#This Row],[A595 net BG]]-$T$25)/$S$25, 3)/10</f>
        <v>0.1075</v>
      </c>
      <c r="H12" s="2">
        <f>ROUND((beta_gal_sample01[[#This Row],[A595]]-$T$23)/$S$23, 3)/10</f>
        <v>-0.26250000000000001</v>
      </c>
      <c r="J12" s="8" t="s">
        <v>705</v>
      </c>
      <c r="K12" s="2">
        <v>1.6746666666666667</v>
      </c>
      <c r="M12" s="11" t="s">
        <v>94</v>
      </c>
      <c r="N12" s="12">
        <v>0.45200000000000001</v>
      </c>
      <c r="O12" s="11" t="s">
        <v>43</v>
      </c>
      <c r="P12" s="12">
        <v>6.7333333333333356E-2</v>
      </c>
      <c r="Q12" s="13" t="s">
        <v>166</v>
      </c>
      <c r="S12" s="7" t="s">
        <v>168</v>
      </c>
      <c r="T12" s="2">
        <v>0.23733333333333331</v>
      </c>
      <c r="W12" t="s">
        <v>116</v>
      </c>
      <c r="X12" s="2">
        <v>0.38800000000000001</v>
      </c>
      <c r="Y12" t="s">
        <v>154</v>
      </c>
      <c r="Z12" s="2">
        <f>beta_gal_sample0113[[#This Row],[A595]]-AVERAGE($F$6:$F$6)</f>
        <v>3.3333333333333548E-3</v>
      </c>
      <c r="AA12" s="3" t="s">
        <v>164</v>
      </c>
      <c r="AB12" s="2">
        <f>ROUND((beta_gal_sample0113[[#This Row],[A595 net BG]]-$T$25)/$S$25, 3)/10</f>
        <v>8.5499999999999993E-2</v>
      </c>
      <c r="AC12" s="2">
        <f>ROUND((beta_gal_sample0113[[#This Row],[A595]]-$T$23)/$S$23, 3)/10</f>
        <v>-0.26979999999999998</v>
      </c>
      <c r="AD12" s="2"/>
      <c r="AE12" s="7" t="s">
        <v>159</v>
      </c>
      <c r="AF12" s="2">
        <v>1.9746999999999997</v>
      </c>
      <c r="AG12" s="2">
        <v>0.87029999999999996</v>
      </c>
      <c r="AH12" s="2">
        <v>0.20636666666666667</v>
      </c>
      <c r="AR12" s="7" t="s">
        <v>155</v>
      </c>
      <c r="AS12" s="2">
        <v>1.7402333333333333</v>
      </c>
      <c r="AT12" s="2">
        <v>1.0195666666666667</v>
      </c>
      <c r="AU12" s="2">
        <v>0.36063333333333336</v>
      </c>
      <c r="AV12" s="2">
        <v>1.0401444444444445</v>
      </c>
    </row>
    <row r="13" spans="2:48" x14ac:dyDescent="0.2">
      <c r="B13" t="s">
        <v>116</v>
      </c>
      <c r="C13" s="2">
        <v>0.38800000000000001</v>
      </c>
      <c r="D13" t="s">
        <v>154</v>
      </c>
      <c r="E13" s="2">
        <f>beta_gal_sample01[[#This Row],[A595]]-AVERAGE($F$6:$F$6)</f>
        <v>3.3333333333333548E-3</v>
      </c>
      <c r="F13" s="3" t="s">
        <v>164</v>
      </c>
      <c r="G13" s="2">
        <f>ROUND((beta_gal_sample01[[#This Row],[A595 net BG]]-$T$25)/$S$25, 3)/10</f>
        <v>8.5499999999999993E-2</v>
      </c>
      <c r="H13" s="2">
        <f>ROUND((beta_gal_sample01[[#This Row],[A595]]-$T$23)/$S$23, 3)/10</f>
        <v>-0.26979999999999998</v>
      </c>
      <c r="J13" s="7" t="s">
        <v>156</v>
      </c>
      <c r="K13" s="9">
        <v>0.68544444444444452</v>
      </c>
      <c r="M13" s="11" t="s">
        <v>95</v>
      </c>
      <c r="N13" s="12">
        <v>0.47099999999999997</v>
      </c>
      <c r="O13" s="11" t="s">
        <v>43</v>
      </c>
      <c r="P13" s="12">
        <v>8.6333333333333317E-2</v>
      </c>
      <c r="Q13" s="13" t="s">
        <v>166</v>
      </c>
      <c r="S13" s="7" t="s">
        <v>169</v>
      </c>
      <c r="T13" s="2">
        <v>0.28933333333333328</v>
      </c>
      <c r="W13" t="s">
        <v>117</v>
      </c>
      <c r="X13" s="2">
        <v>0.378</v>
      </c>
      <c r="Y13" t="s">
        <v>154</v>
      </c>
      <c r="Z13" s="2">
        <f>beta_gal_sample0113[[#This Row],[A595]]-AVERAGE($F$6:$F$6)</f>
        <v>-6.6666666666666541E-3</v>
      </c>
      <c r="AA13" s="3" t="s">
        <v>164</v>
      </c>
      <c r="AB13" s="2">
        <f>ROUND((beta_gal_sample0113[[#This Row],[A595 net BG]]-$T$25)/$S$25, 3)/10</f>
        <v>7.17E-2</v>
      </c>
      <c r="AC13" s="2">
        <f>ROUND((beta_gal_sample0113[[#This Row],[A595]]-$T$23)/$S$23, 3)/10</f>
        <v>-0.27440000000000003</v>
      </c>
      <c r="AD13" s="2"/>
      <c r="AE13" s="7" t="s">
        <v>154</v>
      </c>
      <c r="AF13" s="2">
        <v>8.8666666666666671E-2</v>
      </c>
      <c r="AG13" s="2">
        <v>8.2266666666666668E-2</v>
      </c>
      <c r="AH13" s="2">
        <v>8.823333333333333E-2</v>
      </c>
      <c r="AR13" s="7" t="s">
        <v>158</v>
      </c>
      <c r="AS13" s="2">
        <v>1.0291666666666666</v>
      </c>
      <c r="AT13" s="2">
        <v>0.62259999999999993</v>
      </c>
      <c r="AU13" s="2">
        <v>0.27095000000000002</v>
      </c>
      <c r="AV13" s="2">
        <v>0.68715000000000004</v>
      </c>
    </row>
    <row r="14" spans="2:48" x14ac:dyDescent="0.2">
      <c r="B14" t="s">
        <v>117</v>
      </c>
      <c r="C14" s="2">
        <v>0.378</v>
      </c>
      <c r="D14" t="s">
        <v>154</v>
      </c>
      <c r="E14" s="2">
        <f>beta_gal_sample01[[#This Row],[A595]]-AVERAGE($F$6:$F$6)</f>
        <v>-6.6666666666666541E-3</v>
      </c>
      <c r="F14" s="3" t="s">
        <v>164</v>
      </c>
      <c r="G14" s="2">
        <f>ROUND((beta_gal_sample01[[#This Row],[A595 net BG]]-$T$25)/$S$25, 3)/10</f>
        <v>7.17E-2</v>
      </c>
      <c r="H14" s="2">
        <f>ROUND((beta_gal_sample01[[#This Row],[A595]]-$T$23)/$S$23, 3)/10</f>
        <v>-0.27440000000000003</v>
      </c>
      <c r="J14" s="8" t="s">
        <v>164</v>
      </c>
      <c r="K14" s="2">
        <v>0.27700000000000008</v>
      </c>
      <c r="M14" s="11" t="s">
        <v>96</v>
      </c>
      <c r="N14" s="12">
        <v>0.47399999999999998</v>
      </c>
      <c r="O14" s="11" t="s">
        <v>43</v>
      </c>
      <c r="P14" s="12">
        <v>8.933333333333332E-2</v>
      </c>
      <c r="Q14" s="13" t="s">
        <v>166</v>
      </c>
      <c r="S14" s="7" t="s">
        <v>170</v>
      </c>
      <c r="T14" s="2">
        <v>0.39366666666666666</v>
      </c>
      <c r="W14" t="s">
        <v>53</v>
      </c>
      <c r="X14" s="2">
        <v>1.014</v>
      </c>
      <c r="Y14" t="s">
        <v>155</v>
      </c>
      <c r="Z14" s="2">
        <f>beta_gal_sample0113[[#This Row],[A595]]-AVERAGE($F$6:$F$6)</f>
        <v>0.6293333333333333</v>
      </c>
      <c r="AA14" s="3" t="s">
        <v>165</v>
      </c>
      <c r="AB14" s="2">
        <f>ROUND((beta_gal_sample0113[[#This Row],[A595 net BG]]-$T$25)/$S$25, 3)/10</f>
        <v>0.94540000000000002</v>
      </c>
      <c r="AC14" s="2">
        <f>ROUND((beta_gal_sample0113[[#This Row],[A595]]-$T$23)/$S$23, 3)/10</f>
        <v>1.6800000000000002E-2</v>
      </c>
      <c r="AD14" s="2"/>
      <c r="AE14" s="7" t="s">
        <v>157</v>
      </c>
      <c r="AF14" s="2">
        <v>0.14959999999999998</v>
      </c>
      <c r="AG14" s="2">
        <v>9.1433333333333325E-2</v>
      </c>
      <c r="AH14" s="2">
        <v>9.006666666666667E-2</v>
      </c>
      <c r="AR14" s="7" t="s">
        <v>160</v>
      </c>
      <c r="AS14" s="2">
        <v>0.85793333333333333</v>
      </c>
      <c r="AT14" s="2">
        <v>0.62856666666666661</v>
      </c>
      <c r="AU14" s="2">
        <v>0.43896666666666667</v>
      </c>
      <c r="AV14" s="2">
        <v>0.64182222222222229</v>
      </c>
    </row>
    <row r="15" spans="2:48" x14ac:dyDescent="0.2">
      <c r="B15" t="s">
        <v>53</v>
      </c>
      <c r="C15" s="2">
        <v>1.014</v>
      </c>
      <c r="D15" t="s">
        <v>155</v>
      </c>
      <c r="E15" s="2">
        <f>beta_gal_sample01[[#This Row],[A595]]-AVERAGE($F$6:$F$6)</f>
        <v>0.6293333333333333</v>
      </c>
      <c r="F15" s="3" t="s">
        <v>165</v>
      </c>
      <c r="G15" s="2">
        <f>ROUND((beta_gal_sample01[[#This Row],[A595 net BG]]-$T$25)/$S$25, 3)/10</f>
        <v>0.94540000000000002</v>
      </c>
      <c r="H15" s="2">
        <f>ROUND((beta_gal_sample01[[#This Row],[A595]]-$T$23)/$S$23, 3)/10</f>
        <v>1.6800000000000002E-2</v>
      </c>
      <c r="J15" s="8" t="s">
        <v>165</v>
      </c>
      <c r="K15" s="2">
        <v>0.65299999999999991</v>
      </c>
      <c r="M15" s="11" t="s">
        <v>103</v>
      </c>
      <c r="N15" s="12">
        <v>0.51400000000000001</v>
      </c>
      <c r="O15" s="11" t="s">
        <v>43</v>
      </c>
      <c r="P15" s="12">
        <v>0.12933333333333336</v>
      </c>
      <c r="Q15" s="13" t="s">
        <v>167</v>
      </c>
      <c r="S15" s="7" t="s">
        <v>173</v>
      </c>
      <c r="T15" s="2">
        <v>0.19583333333333333</v>
      </c>
      <c r="W15" t="s">
        <v>54</v>
      </c>
      <c r="X15" s="2">
        <v>1.087</v>
      </c>
      <c r="Y15" t="s">
        <v>155</v>
      </c>
      <c r="Z15" s="2">
        <f>beta_gal_sample0113[[#This Row],[A595]]-AVERAGE($F$6:$F$6)</f>
        <v>0.70233333333333325</v>
      </c>
      <c r="AA15" s="3" t="s">
        <v>165</v>
      </c>
      <c r="AB15" s="2">
        <f>ROUND((beta_gal_sample0113[[#This Row],[A595 net BG]]-$T$25)/$S$25, 3)/10</f>
        <v>1.0457000000000001</v>
      </c>
      <c r="AC15" s="2">
        <f>ROUND((beta_gal_sample0113[[#This Row],[A595]]-$T$23)/$S$23, 3)/10</f>
        <v>5.0299999999999997E-2</v>
      </c>
      <c r="AD15" s="2"/>
      <c r="AR15" s="7" t="s">
        <v>173</v>
      </c>
      <c r="AS15" s="2">
        <v>1.31385</v>
      </c>
      <c r="AT15" s="2">
        <v>0.8121583333333332</v>
      </c>
      <c r="AU15" s="2">
        <v>0.39317272727272723</v>
      </c>
      <c r="AV15" s="2">
        <v>0.8524857142857144</v>
      </c>
    </row>
    <row r="16" spans="2:48" x14ac:dyDescent="0.2">
      <c r="B16" t="s">
        <v>54</v>
      </c>
      <c r="C16" s="2">
        <v>1.087</v>
      </c>
      <c r="D16" t="s">
        <v>155</v>
      </c>
      <c r="E16" s="2">
        <f>beta_gal_sample01[[#This Row],[A595]]-AVERAGE($F$6:$F$6)</f>
        <v>0.70233333333333325</v>
      </c>
      <c r="F16" s="3" t="s">
        <v>165</v>
      </c>
      <c r="G16" s="2">
        <f>ROUND((beta_gal_sample01[[#This Row],[A595 net BG]]-$T$25)/$S$25, 3)/10</f>
        <v>1.0457000000000001</v>
      </c>
      <c r="H16" s="2">
        <f>ROUND((beta_gal_sample01[[#This Row],[A595]]-$T$23)/$S$23, 3)/10</f>
        <v>5.0299999999999997E-2</v>
      </c>
      <c r="J16" s="8" t="s">
        <v>705</v>
      </c>
      <c r="K16" s="2">
        <v>1.1263333333333334</v>
      </c>
      <c r="M16" s="11" t="s">
        <v>104</v>
      </c>
      <c r="N16" s="12">
        <v>0.53600000000000003</v>
      </c>
      <c r="O16" s="11" t="s">
        <v>43</v>
      </c>
      <c r="P16" s="12">
        <v>0.15133333333333338</v>
      </c>
      <c r="Q16" s="13" t="s">
        <v>167</v>
      </c>
      <c r="W16" t="s">
        <v>55</v>
      </c>
      <c r="X16" s="2">
        <v>1.103</v>
      </c>
      <c r="Y16" t="s">
        <v>155</v>
      </c>
      <c r="Z16" s="2">
        <f>beta_gal_sample0113[[#This Row],[A595]]-AVERAGE($F$6:$F$6)</f>
        <v>0.71833333333333327</v>
      </c>
      <c r="AA16" s="3" t="s">
        <v>165</v>
      </c>
      <c r="AB16" s="2">
        <f>ROUND((beta_gal_sample0113[[#This Row],[A595 net BG]]-$T$25)/$S$25, 3)/10</f>
        <v>1.0676000000000001</v>
      </c>
      <c r="AC16" s="2">
        <f>ROUND((beta_gal_sample0113[[#This Row],[A595]]-$T$23)/$S$23, 3)/10</f>
        <v>5.7599999999999998E-2</v>
      </c>
      <c r="AD16" s="2"/>
    </row>
    <row r="17" spans="2:30" x14ac:dyDescent="0.2">
      <c r="B17" t="s">
        <v>55</v>
      </c>
      <c r="C17" s="2">
        <v>1.103</v>
      </c>
      <c r="D17" t="s">
        <v>155</v>
      </c>
      <c r="E17" s="2">
        <f>beta_gal_sample01[[#This Row],[A595]]-AVERAGE($F$6:$F$6)</f>
        <v>0.71833333333333327</v>
      </c>
      <c r="F17" s="3" t="s">
        <v>165</v>
      </c>
      <c r="G17" s="2">
        <f>ROUND((beta_gal_sample01[[#This Row],[A595 net BG]]-$T$25)/$S$25, 3)/10</f>
        <v>1.0676000000000001</v>
      </c>
      <c r="H17" s="2">
        <f>ROUND((beta_gal_sample01[[#This Row],[A595]]-$T$23)/$S$23, 3)/10</f>
        <v>5.7599999999999998E-2</v>
      </c>
      <c r="J17" s="7" t="s">
        <v>159</v>
      </c>
      <c r="K17" s="9">
        <v>0.68155555555555547</v>
      </c>
      <c r="M17" s="11" t="s">
        <v>105</v>
      </c>
      <c r="N17" s="12">
        <v>0.54300000000000004</v>
      </c>
      <c r="O17" s="11" t="s">
        <v>43</v>
      </c>
      <c r="P17" s="12">
        <v>0.15833333333333338</v>
      </c>
      <c r="Q17" s="13" t="s">
        <v>167</v>
      </c>
      <c r="W17" t="s">
        <v>85</v>
      </c>
      <c r="X17" s="2">
        <v>0.41099999999999998</v>
      </c>
      <c r="Y17" t="s">
        <v>43</v>
      </c>
      <c r="Z17" s="2">
        <f>beta_gal_sample0113[[#This Row],[A595]]-AVERAGE($F$6:$F$6)</f>
        <v>2.633333333333332E-2</v>
      </c>
      <c r="AA17" s="3">
        <v>0.2</v>
      </c>
      <c r="AB17" s="2">
        <f>ROUND((beta_gal_sample0113[[#This Row],[A595 net BG]]-$T$25)/$S$25, 3)/10</f>
        <v>0.11710000000000001</v>
      </c>
      <c r="AC17" s="2">
        <f>ROUND((beta_gal_sample0113[[#This Row],[A595]]-$T$23)/$S$23, 3)/10</f>
        <v>-0.25919999999999999</v>
      </c>
      <c r="AD17" s="2"/>
    </row>
    <row r="18" spans="2:30" x14ac:dyDescent="0.2">
      <c r="B18" t="s">
        <v>85</v>
      </c>
      <c r="C18" s="2">
        <v>0.41099999999999998</v>
      </c>
      <c r="D18" t="s">
        <v>43</v>
      </c>
      <c r="E18" s="2">
        <f>beta_gal_sample01[[#This Row],[A595]]-AVERAGE($F$6:$F$6)</f>
        <v>2.633333333333332E-2</v>
      </c>
      <c r="F18" s="3">
        <v>0.2</v>
      </c>
      <c r="G18" s="2">
        <f>ROUND((beta_gal_sample01[[#This Row],[A595 net BG]]-$T$25)/$S$25, 3)/10</f>
        <v>0.11710000000000001</v>
      </c>
      <c r="H18" s="2">
        <f>ROUND((beta_gal_sample01[[#This Row],[A595]]-$T$23)/$S$23, 3)/10</f>
        <v>-0.25919999999999999</v>
      </c>
      <c r="J18" s="8" t="s">
        <v>164</v>
      </c>
      <c r="K18" s="2">
        <v>9.1333333333333336E-2</v>
      </c>
      <c r="M18" s="11" t="s">
        <v>118</v>
      </c>
      <c r="N18" s="12">
        <v>0.57499999999999996</v>
      </c>
      <c r="O18" s="11" t="s">
        <v>43</v>
      </c>
      <c r="P18" s="12">
        <v>0.1903333333333333</v>
      </c>
      <c r="Q18" s="13" t="s">
        <v>168</v>
      </c>
      <c r="W18" t="s">
        <v>86</v>
      </c>
      <c r="X18" s="2">
        <v>0.40899999999999997</v>
      </c>
      <c r="Y18" t="s">
        <v>43</v>
      </c>
      <c r="Z18" s="2">
        <f>beta_gal_sample0113[[#This Row],[A595]]-AVERAGE($F$6:$F$6)</f>
        <v>2.4333333333333318E-2</v>
      </c>
      <c r="AA18" s="3">
        <v>0.2</v>
      </c>
      <c r="AB18" s="2">
        <f>ROUND((beta_gal_sample0113[[#This Row],[A595 net BG]]-$T$25)/$S$25, 3)/10</f>
        <v>0.1143</v>
      </c>
      <c r="AC18" s="2">
        <f>ROUND((beta_gal_sample0113[[#This Row],[A595]]-$T$23)/$S$23, 3)/10</f>
        <v>-0.26019999999999999</v>
      </c>
      <c r="AD18" s="2"/>
    </row>
    <row r="19" spans="2:30" x14ac:dyDescent="0.2">
      <c r="B19" t="s">
        <v>86</v>
      </c>
      <c r="C19" s="2">
        <v>0.40899999999999997</v>
      </c>
      <c r="D19" t="s">
        <v>43</v>
      </c>
      <c r="E19" s="2">
        <f>beta_gal_sample01[[#This Row],[A595]]-AVERAGE($F$6:$F$6)</f>
        <v>2.4333333333333318E-2</v>
      </c>
      <c r="F19" s="3">
        <v>0.2</v>
      </c>
      <c r="G19" s="2">
        <f>ROUND((beta_gal_sample01[[#This Row],[A595 net BG]]-$T$25)/$S$25, 3)/10</f>
        <v>0.1143</v>
      </c>
      <c r="H19" s="2">
        <f>ROUND((beta_gal_sample01[[#This Row],[A595]]-$T$23)/$S$23, 3)/10</f>
        <v>-0.26019999999999999</v>
      </c>
      <c r="J19" s="8" t="s">
        <v>165</v>
      </c>
      <c r="K19" s="2">
        <v>0.57466666666666666</v>
      </c>
      <c r="M19" s="11" t="s">
        <v>119</v>
      </c>
      <c r="N19" s="12">
        <v>0.66900000000000004</v>
      </c>
      <c r="O19" s="11" t="s">
        <v>43</v>
      </c>
      <c r="P19" s="12">
        <v>0.28433333333333338</v>
      </c>
      <c r="Q19" s="13" t="s">
        <v>168</v>
      </c>
      <c r="W19" t="s">
        <v>87</v>
      </c>
      <c r="X19" s="2">
        <v>0.41599999999999998</v>
      </c>
      <c r="Y19" t="s">
        <v>43</v>
      </c>
      <c r="Z19" s="2">
        <f>beta_gal_sample0113[[#This Row],[A595]]-AVERAGE($F$6:$F$6)</f>
        <v>3.1333333333333324E-2</v>
      </c>
      <c r="AA19" s="3">
        <v>0.2</v>
      </c>
      <c r="AB19" s="2">
        <f>ROUND((beta_gal_sample0113[[#This Row],[A595 net BG]]-$T$25)/$S$25, 3)/10</f>
        <v>0.12390000000000001</v>
      </c>
      <c r="AC19" s="2">
        <f>ROUND((beta_gal_sample0113[[#This Row],[A595]]-$T$23)/$S$23, 3)/10</f>
        <v>-0.25700000000000001</v>
      </c>
      <c r="AD19" s="2"/>
    </row>
    <row r="20" spans="2:30" x14ac:dyDescent="0.2">
      <c r="B20" t="s">
        <v>87</v>
      </c>
      <c r="C20" s="2">
        <v>0.41599999999999998</v>
      </c>
      <c r="D20" t="s">
        <v>43</v>
      </c>
      <c r="E20" s="2">
        <f>beta_gal_sample01[[#This Row],[A595]]-AVERAGE($F$6:$F$6)</f>
        <v>3.1333333333333324E-2</v>
      </c>
      <c r="F20" s="3">
        <v>0.2</v>
      </c>
      <c r="G20" s="2">
        <f>ROUND((beta_gal_sample01[[#This Row],[A595 net BG]]-$T$25)/$S$25, 3)/10</f>
        <v>0.12390000000000001</v>
      </c>
      <c r="H20" s="2">
        <f>ROUND((beta_gal_sample01[[#This Row],[A595]]-$T$23)/$S$23, 3)/10</f>
        <v>-0.25700000000000001</v>
      </c>
      <c r="J20" s="8" t="s">
        <v>705</v>
      </c>
      <c r="K20" s="2">
        <v>1.3786666666666665</v>
      </c>
      <c r="M20" s="11" t="s">
        <v>120</v>
      </c>
      <c r="N20" s="12">
        <v>0.622</v>
      </c>
      <c r="O20" s="11" t="s">
        <v>43</v>
      </c>
      <c r="P20" s="12">
        <v>0.23733333333333334</v>
      </c>
      <c r="Q20" s="13" t="s">
        <v>168</v>
      </c>
      <c r="W20" t="s">
        <v>88</v>
      </c>
      <c r="X20" s="2">
        <v>1.262</v>
      </c>
      <c r="Y20" t="s">
        <v>153</v>
      </c>
      <c r="Z20" s="2">
        <f>beta_gal_sample0113[[#This Row],[A595]]-AVERAGE($F$6:$F$6)</f>
        <v>0.8773333333333333</v>
      </c>
      <c r="AA20" s="3" t="s">
        <v>165</v>
      </c>
      <c r="AB20" s="2">
        <f>ROUND((beta_gal_sample0113[[#This Row],[A595 net BG]]-$T$25)/$S$25, 3)/10</f>
        <v>1.286</v>
      </c>
      <c r="AC20" s="2">
        <f>ROUND((beta_gal_sample0113[[#This Row],[A595]]-$T$23)/$S$23, 3)/10</f>
        <v>0.13040000000000002</v>
      </c>
      <c r="AD20" s="2"/>
    </row>
    <row r="21" spans="2:30" x14ac:dyDescent="0.2">
      <c r="B21" t="s">
        <v>88</v>
      </c>
      <c r="C21" s="2">
        <v>1.262</v>
      </c>
      <c r="D21" t="s">
        <v>153</v>
      </c>
      <c r="E21" s="2">
        <f>beta_gal_sample01[[#This Row],[A595]]-AVERAGE($F$6:$F$6)</f>
        <v>0.8773333333333333</v>
      </c>
      <c r="F21" s="3" t="s">
        <v>165</v>
      </c>
      <c r="G21" s="2">
        <f>ROUND((beta_gal_sample01[[#This Row],[A595 net BG]]-$T$25)/$S$25, 3)/10</f>
        <v>1.286</v>
      </c>
      <c r="H21" s="2">
        <f>ROUND((beta_gal_sample01[[#This Row],[A595]]-$T$23)/$S$23, 3)/10</f>
        <v>0.13040000000000002</v>
      </c>
      <c r="J21" s="7" t="s">
        <v>155</v>
      </c>
      <c r="K21" s="9">
        <v>0.69833333333333325</v>
      </c>
      <c r="M21" s="11" t="s">
        <v>127</v>
      </c>
      <c r="N21" s="12">
        <v>0.61399999999999999</v>
      </c>
      <c r="O21" s="11" t="s">
        <v>43</v>
      </c>
      <c r="P21" s="12">
        <v>0.22933333333333333</v>
      </c>
      <c r="Q21" s="13" t="s">
        <v>169</v>
      </c>
      <c r="W21" t="s">
        <v>89</v>
      </c>
      <c r="X21" s="2">
        <v>1.286</v>
      </c>
      <c r="Y21" t="s">
        <v>153</v>
      </c>
      <c r="Z21" s="2">
        <f>beta_gal_sample0113[[#This Row],[A595]]-AVERAGE($F$6:$F$6)</f>
        <v>0.90133333333333332</v>
      </c>
      <c r="AA21" s="3" t="s">
        <v>165</v>
      </c>
      <c r="AB21" s="2">
        <f>ROUND((beta_gal_sample0113[[#This Row],[A595 net BG]]-$T$25)/$S$25, 3)/10</f>
        <v>1.319</v>
      </c>
      <c r="AC21" s="2">
        <f>ROUND((beta_gal_sample0113[[#This Row],[A595]]-$T$23)/$S$23, 3)/10</f>
        <v>0.1414</v>
      </c>
      <c r="AD21" s="2"/>
    </row>
    <row r="22" spans="2:30" x14ac:dyDescent="0.2">
      <c r="B22" t="s">
        <v>89</v>
      </c>
      <c r="C22" s="2">
        <v>1.286</v>
      </c>
      <c r="D22" t="s">
        <v>153</v>
      </c>
      <c r="E22" s="2">
        <f>beta_gal_sample01[[#This Row],[A595]]-AVERAGE($F$6:$F$6)</f>
        <v>0.90133333333333332</v>
      </c>
      <c r="F22" s="3" t="s">
        <v>165</v>
      </c>
      <c r="G22" s="2">
        <f>ROUND((beta_gal_sample01[[#This Row],[A595 net BG]]-$T$25)/$S$25, 3)/10</f>
        <v>1.319</v>
      </c>
      <c r="H22" s="2">
        <f>ROUND((beta_gal_sample01[[#This Row],[A595]]-$T$23)/$S$23, 3)/10</f>
        <v>0.1414</v>
      </c>
      <c r="J22" s="8" t="s">
        <v>164</v>
      </c>
      <c r="K22" s="2">
        <v>0.20366666666666666</v>
      </c>
      <c r="M22" s="11" t="s">
        <v>128</v>
      </c>
      <c r="N22" s="12">
        <v>0.71499999999999997</v>
      </c>
      <c r="O22" s="11" t="s">
        <v>43</v>
      </c>
      <c r="P22" s="12">
        <v>0.33033333333333331</v>
      </c>
      <c r="Q22" s="13" t="s">
        <v>169</v>
      </c>
      <c r="S22" t="s">
        <v>179</v>
      </c>
      <c r="T22" t="s">
        <v>180</v>
      </c>
      <c r="W22" t="s">
        <v>90</v>
      </c>
      <c r="X22" s="2">
        <v>1.212</v>
      </c>
      <c r="Y22" t="s">
        <v>153</v>
      </c>
      <c r="Z22" s="2">
        <f>beta_gal_sample0113[[#This Row],[A595]]-AVERAGE($F$6:$F$6)</f>
        <v>0.82733333333333325</v>
      </c>
      <c r="AA22" s="3" t="s">
        <v>165</v>
      </c>
      <c r="AB22" s="2">
        <f>ROUND((beta_gal_sample0113[[#This Row],[A595 net BG]]-$T$25)/$S$25, 3)/10</f>
        <v>1.2174</v>
      </c>
      <c r="AC22" s="2">
        <f>ROUND((beta_gal_sample0113[[#This Row],[A595]]-$T$23)/$S$23, 3)/10</f>
        <v>0.1075</v>
      </c>
      <c r="AD22" s="2"/>
    </row>
    <row r="23" spans="2:30" x14ac:dyDescent="0.2">
      <c r="B23" t="s">
        <v>90</v>
      </c>
      <c r="C23" s="2">
        <v>1.212</v>
      </c>
      <c r="D23" t="s">
        <v>153</v>
      </c>
      <c r="E23" s="2">
        <f>beta_gal_sample01[[#This Row],[A595]]-AVERAGE($F$6:$F$6)</f>
        <v>0.82733333333333325</v>
      </c>
      <c r="F23" s="3" t="s">
        <v>165</v>
      </c>
      <c r="G23" s="2">
        <f>ROUND((beta_gal_sample01[[#This Row],[A595 net BG]]-$T$25)/$S$25, 3)/10</f>
        <v>1.2174</v>
      </c>
      <c r="H23" s="2">
        <f>ROUND((beta_gal_sample01[[#This Row],[A595]]-$T$23)/$S$23, 3)/10</f>
        <v>0.1075</v>
      </c>
      <c r="J23" s="8" t="s">
        <v>165</v>
      </c>
      <c r="K23" s="2">
        <v>0.68333333333333324</v>
      </c>
      <c r="M23" s="11" t="s">
        <v>129</v>
      </c>
      <c r="N23" s="12">
        <v>0.69299999999999995</v>
      </c>
      <c r="O23" s="11" t="s">
        <v>43</v>
      </c>
      <c r="P23" s="12">
        <v>0.30833333333333329</v>
      </c>
      <c r="Q23" s="13" t="s">
        <v>169</v>
      </c>
      <c r="S23">
        <v>0.21840000000000001</v>
      </c>
      <c r="T23">
        <v>0.97719999999999996</v>
      </c>
      <c r="W23" t="s">
        <v>91</v>
      </c>
      <c r="X23" s="2">
        <v>0.47499999999999998</v>
      </c>
      <c r="Y23" t="s">
        <v>157</v>
      </c>
      <c r="Z23" s="2">
        <f>beta_gal_sample0113[[#This Row],[A595]]-AVERAGE($F$6:$F$6)</f>
        <v>9.0333333333333321E-2</v>
      </c>
      <c r="AA23" s="3" t="s">
        <v>161</v>
      </c>
      <c r="AB23" s="2">
        <f>ROUND((beta_gal_sample0113[[#This Row],[A595 net BG]]-$T$25)/$S$25, 3)/10</f>
        <v>0.20499999999999999</v>
      </c>
      <c r="AC23" s="2">
        <f>ROUND((beta_gal_sample0113[[#This Row],[A595]]-$T$23)/$S$23, 3)/10</f>
        <v>-0.22989999999999999</v>
      </c>
      <c r="AD23" s="2"/>
    </row>
    <row r="24" spans="2:30" x14ac:dyDescent="0.2">
      <c r="B24" t="s">
        <v>91</v>
      </c>
      <c r="C24" s="2">
        <v>0.47499999999999998</v>
      </c>
      <c r="D24" t="s">
        <v>157</v>
      </c>
      <c r="E24" s="2">
        <f>beta_gal_sample01[[#This Row],[A595]]-AVERAGE($F$6:$F$6)</f>
        <v>9.0333333333333321E-2</v>
      </c>
      <c r="F24" s="3" t="s">
        <v>705</v>
      </c>
      <c r="G24" s="2">
        <f>ROUND((beta_gal_sample01[[#This Row],[A595 net BG]]-$T$25)/$S$25, 3)/10</f>
        <v>0.20499999999999999</v>
      </c>
      <c r="H24" s="2">
        <f>ROUND((beta_gal_sample01[[#This Row],[A595]]-$T$23)/$S$23, 3)/10</f>
        <v>-0.22989999999999999</v>
      </c>
      <c r="J24" s="8" t="s">
        <v>705</v>
      </c>
      <c r="K24" s="2">
        <v>1.208</v>
      </c>
      <c r="M24" s="11" t="s">
        <v>136</v>
      </c>
      <c r="N24" s="12">
        <v>0.71599999999999997</v>
      </c>
      <c r="O24" s="11" t="s">
        <v>43</v>
      </c>
      <c r="P24" s="12">
        <v>0.33133333333333331</v>
      </c>
      <c r="Q24" s="13" t="s">
        <v>170</v>
      </c>
      <c r="S24" t="s">
        <v>177</v>
      </c>
      <c r="T24" t="s">
        <v>178</v>
      </c>
      <c r="W24" t="s">
        <v>92</v>
      </c>
      <c r="X24" s="2">
        <v>0.41399999999999998</v>
      </c>
      <c r="Y24" t="s">
        <v>157</v>
      </c>
      <c r="Z24" s="2">
        <f>beta_gal_sample0113[[#This Row],[A595]]-AVERAGE($F$6:$F$6)</f>
        <v>2.9333333333333322E-2</v>
      </c>
      <c r="AA24" s="3" t="s">
        <v>161</v>
      </c>
      <c r="AB24" s="2">
        <f>ROUND((beta_gal_sample0113[[#This Row],[A595 net BG]]-$T$25)/$S$25, 3)/10</f>
        <v>0.1212</v>
      </c>
      <c r="AC24" s="2">
        <f>ROUND((beta_gal_sample0113[[#This Row],[A595]]-$T$23)/$S$23, 3)/10</f>
        <v>-0.25790000000000002</v>
      </c>
      <c r="AD24" s="2"/>
    </row>
    <row r="25" spans="2:30" x14ac:dyDescent="0.2">
      <c r="B25" t="s">
        <v>92</v>
      </c>
      <c r="C25" s="2">
        <v>0.41399999999999998</v>
      </c>
      <c r="D25" t="s">
        <v>157</v>
      </c>
      <c r="E25" s="2">
        <f>beta_gal_sample01[[#This Row],[A595]]-AVERAGE($F$6:$F$6)</f>
        <v>2.9333333333333322E-2</v>
      </c>
      <c r="F25" s="3" t="s">
        <v>705</v>
      </c>
      <c r="G25" s="2">
        <f>ROUND((beta_gal_sample01[[#This Row],[A595 net BG]]-$T$25)/$S$25, 3)/10</f>
        <v>0.1212</v>
      </c>
      <c r="H25" s="2">
        <f>ROUND((beta_gal_sample01[[#This Row],[A595]]-$T$23)/$S$23, 3)/10</f>
        <v>-0.25790000000000002</v>
      </c>
      <c r="J25" s="7" t="s">
        <v>154</v>
      </c>
      <c r="K25" s="9">
        <v>4.0000000000000218E-3</v>
      </c>
      <c r="M25" s="11" t="s">
        <v>137</v>
      </c>
      <c r="N25" s="12">
        <v>0.80300000000000005</v>
      </c>
      <c r="O25" s="11" t="s">
        <v>43</v>
      </c>
      <c r="P25" s="12">
        <v>0.41833333333333339</v>
      </c>
      <c r="Q25" s="13" t="s">
        <v>170</v>
      </c>
      <c r="S25">
        <v>7.2800000000000004E-2</v>
      </c>
      <c r="T25">
        <v>-5.8900000000000001E-2</v>
      </c>
      <c r="W25" t="s">
        <v>93</v>
      </c>
      <c r="X25" s="2">
        <v>0.41499999999999998</v>
      </c>
      <c r="Y25" t="s">
        <v>157</v>
      </c>
      <c r="Z25" s="2">
        <f>beta_gal_sample0113[[#This Row],[A595]]-AVERAGE($F$6:$F$6)</f>
        <v>3.0333333333333323E-2</v>
      </c>
      <c r="AA25" s="3" t="s">
        <v>161</v>
      </c>
      <c r="AB25" s="2">
        <f>ROUND((beta_gal_sample0113[[#This Row],[A595 net BG]]-$T$25)/$S$25, 3)/10</f>
        <v>0.1226</v>
      </c>
      <c r="AC25" s="2">
        <f>ROUND((beta_gal_sample0113[[#This Row],[A595]]-$T$23)/$S$23, 3)/10</f>
        <v>-0.25739999999999996</v>
      </c>
      <c r="AD25" s="2"/>
    </row>
    <row r="26" spans="2:30" x14ac:dyDescent="0.2">
      <c r="B26" t="s">
        <v>93</v>
      </c>
      <c r="C26" s="2">
        <v>0.41499999999999998</v>
      </c>
      <c r="D26" t="s">
        <v>157</v>
      </c>
      <c r="E26" s="2">
        <f>beta_gal_sample01[[#This Row],[A595]]-AVERAGE($F$6:$F$6)</f>
        <v>3.0333333333333323E-2</v>
      </c>
      <c r="F26" s="3" t="s">
        <v>705</v>
      </c>
      <c r="G26" s="2">
        <f>ROUND((beta_gal_sample01[[#This Row],[A595 net BG]]-$T$25)/$S$25, 3)/10</f>
        <v>0.1226</v>
      </c>
      <c r="H26" s="2">
        <f>ROUND((beta_gal_sample01[[#This Row],[A595]]-$T$23)/$S$23, 3)/10</f>
        <v>-0.25739999999999996</v>
      </c>
      <c r="J26" s="8" t="s">
        <v>164</v>
      </c>
      <c r="K26" s="2">
        <v>5.3333333333333566E-3</v>
      </c>
      <c r="M26" s="14" t="s">
        <v>138</v>
      </c>
      <c r="N26" s="15">
        <v>0.81599999999999995</v>
      </c>
      <c r="O26" s="14" t="s">
        <v>43</v>
      </c>
      <c r="P26" s="15">
        <v>0.43133333333333329</v>
      </c>
      <c r="Q26" s="16" t="s">
        <v>170</v>
      </c>
      <c r="W26" t="s">
        <v>10</v>
      </c>
      <c r="X26" s="2">
        <v>0.58299999999999996</v>
      </c>
      <c r="Y26" t="s">
        <v>155</v>
      </c>
      <c r="Z26" s="2">
        <f>beta_gal_sample0113[[#This Row],[A595]]-AVERAGE($F$6:$F$6)</f>
        <v>0.19833333333333331</v>
      </c>
      <c r="AA26" s="3" t="s">
        <v>164</v>
      </c>
      <c r="AB26" s="2">
        <f>ROUND((beta_gal_sample0113[[#This Row],[A595 net BG]]-$T$25)/$S$25, 3)/10</f>
        <v>0.3533</v>
      </c>
      <c r="AC26" s="2">
        <f>ROUND((beta_gal_sample0113[[#This Row],[A595]]-$T$23)/$S$23, 3)/10</f>
        <v>-0.18049999999999999</v>
      </c>
      <c r="AD26" s="2"/>
    </row>
    <row r="27" spans="2:30" x14ac:dyDescent="0.2">
      <c r="B27" t="s">
        <v>10</v>
      </c>
      <c r="C27" s="2">
        <v>0.58299999999999996</v>
      </c>
      <c r="D27" t="s">
        <v>155</v>
      </c>
      <c r="E27" s="2">
        <f>beta_gal_sample01[[#This Row],[A595]]-AVERAGE($F$6:$F$6)</f>
        <v>0.19833333333333331</v>
      </c>
      <c r="F27" s="3" t="s">
        <v>164</v>
      </c>
      <c r="G27" s="2">
        <f>ROUND((beta_gal_sample01[[#This Row],[A595 net BG]]-$T$25)/$S$25, 3)/10</f>
        <v>0.3533</v>
      </c>
      <c r="H27" s="2">
        <f>ROUND((beta_gal_sample01[[#This Row],[A595]]-$T$23)/$S$23, 3)/10</f>
        <v>-0.18049999999999999</v>
      </c>
      <c r="J27" s="8" t="s">
        <v>165</v>
      </c>
      <c r="K27" s="2">
        <v>1.0000000000000193E-3</v>
      </c>
      <c r="W27" t="s">
        <v>11</v>
      </c>
      <c r="X27" s="2">
        <v>0.61699999999999999</v>
      </c>
      <c r="Y27" t="s">
        <v>155</v>
      </c>
      <c r="Z27" s="2">
        <f>beta_gal_sample0113[[#This Row],[A595]]-AVERAGE($F$6:$F$6)</f>
        <v>0.23233333333333334</v>
      </c>
      <c r="AA27" s="3" t="s">
        <v>164</v>
      </c>
      <c r="AB27" s="2">
        <f>ROUND((beta_gal_sample0113[[#This Row],[A595 net BG]]-$T$25)/$S$25, 3)/10</f>
        <v>0.4</v>
      </c>
      <c r="AC27" s="2">
        <f>ROUND((beta_gal_sample0113[[#This Row],[A595]]-$T$23)/$S$23, 3)/10</f>
        <v>-0.16489999999999999</v>
      </c>
      <c r="AD27" s="2"/>
    </row>
    <row r="28" spans="2:30" x14ac:dyDescent="0.2">
      <c r="B28" t="s">
        <v>11</v>
      </c>
      <c r="C28" s="2">
        <v>0.61699999999999999</v>
      </c>
      <c r="D28" t="s">
        <v>155</v>
      </c>
      <c r="E28" s="2">
        <f>beta_gal_sample01[[#This Row],[A595]]-AVERAGE($F$6:$F$6)</f>
        <v>0.23233333333333334</v>
      </c>
      <c r="F28" s="3" t="s">
        <v>164</v>
      </c>
      <c r="G28" s="2">
        <f>ROUND((beta_gal_sample01[[#This Row],[A595 net BG]]-$T$25)/$S$25, 3)/10</f>
        <v>0.4</v>
      </c>
      <c r="H28" s="2">
        <f>ROUND((beta_gal_sample01[[#This Row],[A595]]-$T$23)/$S$23, 3)/10</f>
        <v>-0.16489999999999999</v>
      </c>
      <c r="J28" s="8" t="s">
        <v>705</v>
      </c>
      <c r="K28" s="2">
        <v>5.6666666666666905E-3</v>
      </c>
      <c r="W28" t="s">
        <v>12</v>
      </c>
      <c r="X28" s="2">
        <v>0.56499999999999995</v>
      </c>
      <c r="Y28" t="s">
        <v>155</v>
      </c>
      <c r="Z28" s="2">
        <f>beta_gal_sample0113[[#This Row],[A595]]-AVERAGE($F$6:$F$6)</f>
        <v>0.18033333333333329</v>
      </c>
      <c r="AA28" s="3" t="s">
        <v>164</v>
      </c>
      <c r="AB28" s="2">
        <f>ROUND((beta_gal_sample0113[[#This Row],[A595 net BG]]-$T$25)/$S$25, 3)/10</f>
        <v>0.3286</v>
      </c>
      <c r="AC28" s="2">
        <f>ROUND((beta_gal_sample0113[[#This Row],[A595]]-$T$23)/$S$23, 3)/10</f>
        <v>-0.18870000000000001</v>
      </c>
      <c r="AD28" s="2"/>
    </row>
    <row r="29" spans="2:30" x14ac:dyDescent="0.2">
      <c r="B29" t="s">
        <v>12</v>
      </c>
      <c r="C29" s="2">
        <v>0.56499999999999995</v>
      </c>
      <c r="D29" t="s">
        <v>155</v>
      </c>
      <c r="E29" s="2">
        <f>beta_gal_sample01[[#This Row],[A595]]-AVERAGE($F$6:$F$6)</f>
        <v>0.18033333333333329</v>
      </c>
      <c r="F29" s="3" t="s">
        <v>164</v>
      </c>
      <c r="G29" s="2">
        <f>ROUND((beta_gal_sample01[[#This Row],[A595 net BG]]-$T$25)/$S$25, 3)/10</f>
        <v>0.3286</v>
      </c>
      <c r="H29" s="2">
        <f>ROUND((beta_gal_sample01[[#This Row],[A595]]-$T$23)/$S$23, 3)/10</f>
        <v>-0.18870000000000001</v>
      </c>
      <c r="J29" s="7" t="s">
        <v>158</v>
      </c>
      <c r="K29" s="9">
        <v>0.4413333333333333</v>
      </c>
      <c r="W29" t="s">
        <v>94</v>
      </c>
      <c r="X29" s="2">
        <v>0.45200000000000001</v>
      </c>
      <c r="Y29" t="s">
        <v>43</v>
      </c>
      <c r="Z29" s="2">
        <f>beta_gal_sample0113[[#This Row],[A595]]-AVERAGE($F$6:$F$6)</f>
        <v>6.7333333333333356E-2</v>
      </c>
      <c r="AA29" s="3" t="s">
        <v>166</v>
      </c>
      <c r="AB29" s="2">
        <f>ROUND((beta_gal_sample0113[[#This Row],[A595 net BG]]-$T$25)/$S$25, 3)/10</f>
        <v>0.1734</v>
      </c>
      <c r="AC29" s="2">
        <f>ROUND((beta_gal_sample0113[[#This Row],[A595]]-$T$23)/$S$23, 3)/10</f>
        <v>-0.24049999999999999</v>
      </c>
      <c r="AD29" s="2"/>
    </row>
    <row r="30" spans="2:30" x14ac:dyDescent="0.2">
      <c r="B30" t="s">
        <v>94</v>
      </c>
      <c r="C30" s="2">
        <v>0.45200000000000001</v>
      </c>
      <c r="D30" t="s">
        <v>43</v>
      </c>
      <c r="E30" s="2">
        <f>beta_gal_sample01[[#This Row],[A595]]-AVERAGE($F$6:$F$6)</f>
        <v>6.7333333333333356E-2</v>
      </c>
      <c r="F30" s="3" t="s">
        <v>166</v>
      </c>
      <c r="G30" s="2">
        <f>ROUND((beta_gal_sample01[[#This Row],[A595 net BG]]-$T$25)/$S$25, 3)/10</f>
        <v>0.1734</v>
      </c>
      <c r="H30" s="2">
        <f>ROUND((beta_gal_sample01[[#This Row],[A595]]-$T$23)/$S$23, 3)/10</f>
        <v>-0.24049999999999999</v>
      </c>
      <c r="J30" s="8" t="s">
        <v>164</v>
      </c>
      <c r="K30" s="2">
        <v>0.13833333333333334</v>
      </c>
      <c r="W30" t="s">
        <v>95</v>
      </c>
      <c r="X30" s="2">
        <v>0.47099999999999997</v>
      </c>
      <c r="Y30" t="s">
        <v>43</v>
      </c>
      <c r="Z30" s="2">
        <f>beta_gal_sample0113[[#This Row],[A595]]-AVERAGE($F$6:$F$6)</f>
        <v>8.6333333333333317E-2</v>
      </c>
      <c r="AA30" s="3" t="s">
        <v>166</v>
      </c>
      <c r="AB30" s="2">
        <f>ROUND((beta_gal_sample0113[[#This Row],[A595 net BG]]-$T$25)/$S$25, 3)/10</f>
        <v>0.19950000000000001</v>
      </c>
      <c r="AC30" s="2">
        <f>ROUND((beta_gal_sample0113[[#This Row],[A595]]-$T$23)/$S$23, 3)/10</f>
        <v>-0.23180000000000001</v>
      </c>
      <c r="AD30" s="2"/>
    </row>
    <row r="31" spans="2:30" x14ac:dyDescent="0.2">
      <c r="B31" t="s">
        <v>95</v>
      </c>
      <c r="C31" s="2">
        <v>0.47099999999999997</v>
      </c>
      <c r="D31" t="s">
        <v>43</v>
      </c>
      <c r="E31" s="2">
        <f>beta_gal_sample01[[#This Row],[A595]]-AVERAGE($F$6:$F$6)</f>
        <v>8.6333333333333317E-2</v>
      </c>
      <c r="F31" s="3" t="s">
        <v>166</v>
      </c>
      <c r="G31" s="2">
        <f>ROUND((beta_gal_sample01[[#This Row],[A595 net BG]]-$T$25)/$S$25, 3)/10</f>
        <v>0.19950000000000001</v>
      </c>
      <c r="H31" s="2">
        <f>ROUND((beta_gal_sample01[[#This Row],[A595]]-$T$23)/$S$23, 3)/10</f>
        <v>-0.23180000000000001</v>
      </c>
      <c r="J31" s="8" t="s">
        <v>165</v>
      </c>
      <c r="K31" s="2">
        <v>0.39433333333333337</v>
      </c>
      <c r="W31" t="s">
        <v>96</v>
      </c>
      <c r="X31" s="2">
        <v>0.47399999999999998</v>
      </c>
      <c r="Y31" t="s">
        <v>43</v>
      </c>
      <c r="Z31" s="2">
        <f>beta_gal_sample0113[[#This Row],[A595]]-AVERAGE($F$6:$F$6)</f>
        <v>8.933333333333332E-2</v>
      </c>
      <c r="AA31" s="3" t="s">
        <v>166</v>
      </c>
      <c r="AB31" s="2">
        <f>ROUND((beta_gal_sample0113[[#This Row],[A595 net BG]]-$T$25)/$S$25, 3)/10</f>
        <v>0.2036</v>
      </c>
      <c r="AC31" s="2">
        <f>ROUND((beta_gal_sample0113[[#This Row],[A595]]-$T$23)/$S$23, 3)/10</f>
        <v>-0.23039999999999999</v>
      </c>
      <c r="AD31" s="2"/>
    </row>
    <row r="32" spans="2:30" x14ac:dyDescent="0.2">
      <c r="B32" t="s">
        <v>96</v>
      </c>
      <c r="C32" s="2">
        <v>0.47399999999999998</v>
      </c>
      <c r="D32" t="s">
        <v>43</v>
      </c>
      <c r="E32" s="2">
        <f>beta_gal_sample01[[#This Row],[A595]]-AVERAGE($F$6:$F$6)</f>
        <v>8.933333333333332E-2</v>
      </c>
      <c r="F32" s="3" t="s">
        <v>166</v>
      </c>
      <c r="G32" s="2">
        <f>ROUND((beta_gal_sample01[[#This Row],[A595 net BG]]-$T$25)/$S$25, 3)/10</f>
        <v>0.2036</v>
      </c>
      <c r="H32" s="2">
        <f>ROUND((beta_gal_sample01[[#This Row],[A595]]-$T$23)/$S$23, 3)/10</f>
        <v>-0.23039999999999999</v>
      </c>
      <c r="J32" s="8" t="s">
        <v>705</v>
      </c>
      <c r="K32" s="2">
        <v>0.69033333333333324</v>
      </c>
      <c r="W32" t="s">
        <v>97</v>
      </c>
      <c r="X32" s="2">
        <v>0.57999999999999996</v>
      </c>
      <c r="Y32" t="s">
        <v>153</v>
      </c>
      <c r="Z32" s="2">
        <f>beta_gal_sample0113[[#This Row],[A595]]-AVERAGE($F$6:$F$6)</f>
        <v>0.1953333333333333</v>
      </c>
      <c r="AA32" s="3" t="s">
        <v>164</v>
      </c>
      <c r="AB32" s="2">
        <f>ROUND((beta_gal_sample0113[[#This Row],[A595 net BG]]-$T$25)/$S$25, 3)/10</f>
        <v>0.34920000000000001</v>
      </c>
      <c r="AC32" s="2">
        <f>ROUND((beta_gal_sample0113[[#This Row],[A595]]-$T$23)/$S$23, 3)/10</f>
        <v>-0.18190000000000001</v>
      </c>
      <c r="AD32" s="2"/>
    </row>
    <row r="33" spans="2:30" x14ac:dyDescent="0.2">
      <c r="B33" t="s">
        <v>97</v>
      </c>
      <c r="C33" s="2">
        <v>0.57999999999999996</v>
      </c>
      <c r="D33" t="s">
        <v>153</v>
      </c>
      <c r="E33" s="2">
        <f>beta_gal_sample01[[#This Row],[A595]]-AVERAGE($F$6:$F$6)</f>
        <v>0.1953333333333333</v>
      </c>
      <c r="F33" s="3" t="s">
        <v>164</v>
      </c>
      <c r="G33" s="2">
        <f>ROUND((beta_gal_sample01[[#This Row],[A595 net BG]]-$T$25)/$S$25, 3)/10</f>
        <v>0.34920000000000001</v>
      </c>
      <c r="H33" s="2">
        <f>ROUND((beta_gal_sample01[[#This Row],[A595]]-$T$23)/$S$23, 3)/10</f>
        <v>-0.18190000000000001</v>
      </c>
      <c r="J33" s="7" t="s">
        <v>157</v>
      </c>
      <c r="K33" s="9">
        <v>2.1444444444444457E-2</v>
      </c>
      <c r="W33" t="s">
        <v>98</v>
      </c>
      <c r="X33" s="2">
        <v>0.56799999999999995</v>
      </c>
      <c r="Y33" t="s">
        <v>153</v>
      </c>
      <c r="Z33" s="2">
        <f>beta_gal_sample0113[[#This Row],[A595]]-AVERAGE($F$6:$F$6)</f>
        <v>0.18333333333333329</v>
      </c>
      <c r="AA33" s="3" t="s">
        <v>164</v>
      </c>
      <c r="AB33" s="2">
        <f>ROUND((beta_gal_sample0113[[#This Row],[A595 net BG]]-$T$25)/$S$25, 3)/10</f>
        <v>0.3327</v>
      </c>
      <c r="AC33" s="2">
        <f>ROUND((beta_gal_sample0113[[#This Row],[A595]]-$T$23)/$S$23, 3)/10</f>
        <v>-0.18740000000000001</v>
      </c>
      <c r="AD33" s="2"/>
    </row>
    <row r="34" spans="2:30" x14ac:dyDescent="0.2">
      <c r="B34" t="s">
        <v>98</v>
      </c>
      <c r="C34" s="2">
        <v>0.56799999999999995</v>
      </c>
      <c r="D34" t="s">
        <v>153</v>
      </c>
      <c r="E34" s="2">
        <f>beta_gal_sample01[[#This Row],[A595]]-AVERAGE($F$6:$F$6)</f>
        <v>0.18333333333333329</v>
      </c>
      <c r="F34" s="3" t="s">
        <v>164</v>
      </c>
      <c r="G34" s="2">
        <f>ROUND((beta_gal_sample01[[#This Row],[A595 net BG]]-$T$25)/$S$25, 3)/10</f>
        <v>0.3327</v>
      </c>
      <c r="H34" s="2">
        <f>ROUND((beta_gal_sample01[[#This Row],[A595]]-$T$23)/$S$23, 3)/10</f>
        <v>-0.18740000000000001</v>
      </c>
      <c r="J34" s="8" t="s">
        <v>164</v>
      </c>
      <c r="K34" s="2">
        <v>6.6666666666666914E-3</v>
      </c>
      <c r="W34" t="s">
        <v>99</v>
      </c>
      <c r="X34" s="2">
        <v>0.57799999999999996</v>
      </c>
      <c r="Y34" t="s">
        <v>153</v>
      </c>
      <c r="Z34" s="2">
        <f>beta_gal_sample0113[[#This Row],[A595]]-AVERAGE($F$6:$F$6)</f>
        <v>0.1933333333333333</v>
      </c>
      <c r="AA34" s="3" t="s">
        <v>164</v>
      </c>
      <c r="AB34" s="2">
        <f>ROUND((beta_gal_sample0113[[#This Row],[A595 net BG]]-$T$25)/$S$25, 3)/10</f>
        <v>0.34649999999999997</v>
      </c>
      <c r="AC34" s="2">
        <f>ROUND((beta_gal_sample0113[[#This Row],[A595]]-$T$23)/$S$23, 3)/10</f>
        <v>-0.18280000000000002</v>
      </c>
      <c r="AD34" s="2"/>
    </row>
    <row r="35" spans="2:30" x14ac:dyDescent="0.2">
      <c r="B35" t="s">
        <v>99</v>
      </c>
      <c r="C35" s="2">
        <v>0.57799999999999996</v>
      </c>
      <c r="D35" t="s">
        <v>153</v>
      </c>
      <c r="E35" s="2">
        <f>beta_gal_sample01[[#This Row],[A595]]-AVERAGE($F$6:$F$6)</f>
        <v>0.1933333333333333</v>
      </c>
      <c r="F35" s="3" t="s">
        <v>164</v>
      </c>
      <c r="G35" s="2">
        <f>ROUND((beta_gal_sample01[[#This Row],[A595 net BG]]-$T$25)/$S$25, 3)/10</f>
        <v>0.34649999999999997</v>
      </c>
      <c r="H35" s="2">
        <f>ROUND((beta_gal_sample01[[#This Row],[A595]]-$T$23)/$S$23, 3)/10</f>
        <v>-0.18280000000000002</v>
      </c>
      <c r="J35" s="8" t="s">
        <v>165</v>
      </c>
      <c r="K35" s="2">
        <v>7.6666666666666923E-3</v>
      </c>
      <c r="W35" t="s">
        <v>100</v>
      </c>
      <c r="X35" s="2">
        <v>0.40100000000000002</v>
      </c>
      <c r="Y35" t="s">
        <v>157</v>
      </c>
      <c r="Z35" s="2">
        <f>beta_gal_sample0113[[#This Row],[A595]]-AVERAGE($F$6:$F$6)</f>
        <v>1.6333333333333366E-2</v>
      </c>
      <c r="AA35" s="3" t="s">
        <v>165</v>
      </c>
      <c r="AB35" s="2">
        <f>ROUND((beta_gal_sample0113[[#This Row],[A595 net BG]]-$T$25)/$S$25, 3)/10</f>
        <v>0.10329999999999999</v>
      </c>
      <c r="AC35" s="2">
        <f>ROUND((beta_gal_sample0113[[#This Row],[A595]]-$T$23)/$S$23, 3)/10</f>
        <v>-0.26379999999999998</v>
      </c>
      <c r="AD35" s="2"/>
    </row>
    <row r="36" spans="2:30" x14ac:dyDescent="0.2">
      <c r="B36" t="s">
        <v>100</v>
      </c>
      <c r="C36" s="2">
        <v>0.40100000000000002</v>
      </c>
      <c r="D36" t="s">
        <v>157</v>
      </c>
      <c r="E36" s="2">
        <f>beta_gal_sample01[[#This Row],[A595]]-AVERAGE($F$6:$F$6)</f>
        <v>1.6333333333333366E-2</v>
      </c>
      <c r="F36" s="3" t="s">
        <v>165</v>
      </c>
      <c r="G36" s="2">
        <f>ROUND((beta_gal_sample01[[#This Row],[A595 net BG]]-$T$25)/$S$25, 3)/10</f>
        <v>0.10329999999999999</v>
      </c>
      <c r="H36" s="2">
        <f>ROUND((beta_gal_sample01[[#This Row],[A595]]-$T$23)/$S$23, 3)/10</f>
        <v>-0.26379999999999998</v>
      </c>
      <c r="J36" s="8" t="s">
        <v>705</v>
      </c>
      <c r="K36" s="2">
        <v>4.9999999999999989E-2</v>
      </c>
      <c r="W36" t="s">
        <v>101</v>
      </c>
      <c r="X36" s="2">
        <v>0.39900000000000002</v>
      </c>
      <c r="Y36" t="s">
        <v>157</v>
      </c>
      <c r="Z36" s="2">
        <f>beta_gal_sample0113[[#This Row],[A595]]-AVERAGE($F$6:$F$6)</f>
        <v>1.4333333333333365E-2</v>
      </c>
      <c r="AA36" s="3" t="s">
        <v>165</v>
      </c>
      <c r="AB36" s="2">
        <f>ROUND((beta_gal_sample0113[[#This Row],[A595 net BG]]-$T$25)/$S$25, 3)/10</f>
        <v>0.10059999999999999</v>
      </c>
      <c r="AC36" s="2">
        <f>ROUND((beta_gal_sample0113[[#This Row],[A595]]-$T$23)/$S$23, 3)/10</f>
        <v>-0.26469999999999999</v>
      </c>
      <c r="AD36" s="2"/>
    </row>
    <row r="37" spans="2:30" x14ac:dyDescent="0.2">
      <c r="B37" t="s">
        <v>101</v>
      </c>
      <c r="C37" s="2">
        <v>0.39900000000000002</v>
      </c>
      <c r="D37" t="s">
        <v>157</v>
      </c>
      <c r="E37" s="2">
        <f>beta_gal_sample01[[#This Row],[A595]]-AVERAGE($F$6:$F$6)</f>
        <v>1.4333333333333365E-2</v>
      </c>
      <c r="F37" s="3" t="s">
        <v>165</v>
      </c>
      <c r="G37" s="2">
        <f>ROUND((beta_gal_sample01[[#This Row],[A595 net BG]]-$T$25)/$S$25, 3)/10</f>
        <v>0.10059999999999999</v>
      </c>
      <c r="H37" s="2">
        <f>ROUND((beta_gal_sample01[[#This Row],[A595]]-$T$23)/$S$23, 3)/10</f>
        <v>-0.26469999999999999</v>
      </c>
      <c r="J37" s="7" t="s">
        <v>160</v>
      </c>
      <c r="K37" s="9">
        <v>0.40833333333333338</v>
      </c>
      <c r="W37" t="s">
        <v>102</v>
      </c>
      <c r="X37" s="2">
        <v>0.377</v>
      </c>
      <c r="Y37" t="s">
        <v>157</v>
      </c>
      <c r="Z37" s="2">
        <f>beta_gal_sample0113[[#This Row],[A595]]-AVERAGE($F$6:$F$6)</f>
        <v>-7.666666666666655E-3</v>
      </c>
      <c r="AA37" s="3" t="s">
        <v>165</v>
      </c>
      <c r="AB37" s="2">
        <f>ROUND((beta_gal_sample0113[[#This Row],[A595 net BG]]-$T$25)/$S$25, 3)/10</f>
        <v>7.039999999999999E-2</v>
      </c>
      <c r="AC37" s="2">
        <f>ROUND((beta_gal_sample0113[[#This Row],[A595]]-$T$23)/$S$23, 3)/10</f>
        <v>-0.27480000000000004</v>
      </c>
      <c r="AD37" s="2"/>
    </row>
    <row r="38" spans="2:30" x14ac:dyDescent="0.2">
      <c r="B38" t="s">
        <v>102</v>
      </c>
      <c r="C38" s="2">
        <v>0.377</v>
      </c>
      <c r="D38" t="s">
        <v>157</v>
      </c>
      <c r="E38" s="2">
        <f>beta_gal_sample01[[#This Row],[A595]]-AVERAGE($F$6:$F$6)</f>
        <v>-7.666666666666655E-3</v>
      </c>
      <c r="F38" s="3" t="s">
        <v>165</v>
      </c>
      <c r="G38" s="2">
        <f>ROUND((beta_gal_sample01[[#This Row],[A595 net BG]]-$T$25)/$S$25, 3)/10</f>
        <v>7.039999999999999E-2</v>
      </c>
      <c r="H38" s="2">
        <f>ROUND((beta_gal_sample01[[#This Row],[A595]]-$T$23)/$S$23, 3)/10</f>
        <v>-0.27480000000000004</v>
      </c>
      <c r="J38" s="8" t="s">
        <v>164</v>
      </c>
      <c r="K38" s="2">
        <v>0.26066666666666666</v>
      </c>
      <c r="W38" t="s">
        <v>31</v>
      </c>
      <c r="X38" s="2">
        <v>1.089</v>
      </c>
      <c r="Y38" t="s">
        <v>158</v>
      </c>
      <c r="Z38" s="2">
        <f>beta_gal_sample0113[[#This Row],[A595]]-AVERAGE($F$6:$F$6)</f>
        <v>0.70433333333333326</v>
      </c>
      <c r="AA38" s="3" t="s">
        <v>161</v>
      </c>
      <c r="AB38" s="2">
        <f>ROUND((beta_gal_sample0113[[#This Row],[A595 net BG]]-$T$25)/$S$25, 3)/10</f>
        <v>1.0484</v>
      </c>
      <c r="AC38" s="2">
        <f>ROUND((beta_gal_sample0113[[#This Row],[A595]]-$T$23)/$S$23, 3)/10</f>
        <v>5.1200000000000002E-2</v>
      </c>
      <c r="AD38" s="2"/>
    </row>
    <row r="39" spans="2:30" x14ac:dyDescent="0.2">
      <c r="B39" t="s">
        <v>31</v>
      </c>
      <c r="C39" s="2">
        <v>1.089</v>
      </c>
      <c r="D39" t="s">
        <v>158</v>
      </c>
      <c r="E39" s="2">
        <f>beta_gal_sample01[[#This Row],[A595]]-AVERAGE($F$6:$F$6)</f>
        <v>0.70433333333333326</v>
      </c>
      <c r="F39" s="3" t="s">
        <v>705</v>
      </c>
      <c r="G39" s="2">
        <f>ROUND((beta_gal_sample01[[#This Row],[A595 net BG]]-$T$25)/$S$25, 3)/10</f>
        <v>1.0484</v>
      </c>
      <c r="H39" s="2">
        <f>ROUND((beta_gal_sample01[[#This Row],[A595]]-$T$23)/$S$23, 3)/10</f>
        <v>5.1200000000000002E-2</v>
      </c>
      <c r="J39" s="8" t="s">
        <v>165</v>
      </c>
      <c r="K39" s="2">
        <v>0.39866666666666667</v>
      </c>
      <c r="W39" t="s">
        <v>32</v>
      </c>
      <c r="X39" s="2">
        <v>1.0580000000000001</v>
      </c>
      <c r="Y39" t="s">
        <v>158</v>
      </c>
      <c r="Z39" s="2">
        <f>beta_gal_sample0113[[#This Row],[A595]]-AVERAGE($F$6:$F$6)</f>
        <v>0.67333333333333334</v>
      </c>
      <c r="AA39" s="3" t="s">
        <v>161</v>
      </c>
      <c r="AB39" s="2">
        <f>ROUND((beta_gal_sample0113[[#This Row],[A595 net BG]]-$T$25)/$S$25, 3)/10</f>
        <v>1.0058</v>
      </c>
      <c r="AC39" s="2">
        <f>ROUND((beta_gal_sample0113[[#This Row],[A595]]-$T$23)/$S$23, 3)/10</f>
        <v>3.6999999999999998E-2</v>
      </c>
      <c r="AD39" s="2"/>
    </row>
    <row r="40" spans="2:30" x14ac:dyDescent="0.2">
      <c r="B40" t="s">
        <v>32</v>
      </c>
      <c r="C40" s="2">
        <v>1.0580000000000001</v>
      </c>
      <c r="D40" t="s">
        <v>158</v>
      </c>
      <c r="E40" s="2">
        <f>beta_gal_sample01[[#This Row],[A595]]-AVERAGE($F$6:$F$6)</f>
        <v>0.67333333333333334</v>
      </c>
      <c r="F40" s="3" t="s">
        <v>705</v>
      </c>
      <c r="G40" s="2">
        <f>ROUND((beta_gal_sample01[[#This Row],[A595 net BG]]-$T$25)/$S$25, 3)/10</f>
        <v>1.0058</v>
      </c>
      <c r="H40" s="2">
        <f>ROUND((beta_gal_sample01[[#This Row],[A595]]-$T$23)/$S$23, 3)/10</f>
        <v>3.6999999999999998E-2</v>
      </c>
      <c r="J40" s="8" t="s">
        <v>705</v>
      </c>
      <c r="K40" s="2">
        <v>0.56566666666666665</v>
      </c>
      <c r="W40" t="s">
        <v>33</v>
      </c>
      <c r="X40" s="2">
        <v>1.0780000000000001</v>
      </c>
      <c r="Y40" t="s">
        <v>158</v>
      </c>
      <c r="Z40" s="2">
        <f>beta_gal_sample0113[[#This Row],[A595]]-AVERAGE($F$6:$F$6)</f>
        <v>0.69333333333333336</v>
      </c>
      <c r="AA40" s="3" t="s">
        <v>161</v>
      </c>
      <c r="AB40" s="2">
        <f>ROUND((beta_gal_sample0113[[#This Row],[A595 net BG]]-$T$25)/$S$25, 3)/10</f>
        <v>1.0333000000000001</v>
      </c>
      <c r="AC40" s="2">
        <f>ROUND((beta_gal_sample0113[[#This Row],[A595]]-$T$23)/$S$23, 3)/10</f>
        <v>4.6200000000000005E-2</v>
      </c>
      <c r="AD40" s="2"/>
    </row>
    <row r="41" spans="2:30" x14ac:dyDescent="0.2">
      <c r="B41" t="s">
        <v>33</v>
      </c>
      <c r="C41" s="2">
        <v>1.0780000000000001</v>
      </c>
      <c r="D41" t="s">
        <v>158</v>
      </c>
      <c r="E41" s="2">
        <f>beta_gal_sample01[[#This Row],[A595]]-AVERAGE($F$6:$F$6)</f>
        <v>0.69333333333333336</v>
      </c>
      <c r="F41" s="3" t="s">
        <v>705</v>
      </c>
      <c r="G41" s="2">
        <f>ROUND((beta_gal_sample01[[#This Row],[A595 net BG]]-$T$25)/$S$25, 3)/10</f>
        <v>1.0333000000000001</v>
      </c>
      <c r="H41" s="2">
        <f>ROUND((beta_gal_sample01[[#This Row],[A595]]-$T$23)/$S$23, 3)/10</f>
        <v>4.6200000000000005E-2</v>
      </c>
      <c r="J41" s="7" t="s">
        <v>43</v>
      </c>
      <c r="K41" s="9">
        <v>0.19583333333333333</v>
      </c>
      <c r="W41" t="s">
        <v>103</v>
      </c>
      <c r="X41" s="2">
        <v>0.51400000000000001</v>
      </c>
      <c r="Y41" t="s">
        <v>43</v>
      </c>
      <c r="Z41" s="2">
        <f>beta_gal_sample0113[[#This Row],[A595]]-AVERAGE($F$6:$F$6)</f>
        <v>0.12933333333333336</v>
      </c>
      <c r="AA41" s="3" t="s">
        <v>167</v>
      </c>
      <c r="AB41" s="2">
        <f>ROUND((beta_gal_sample0113[[#This Row],[A595 net BG]]-$T$25)/$S$25, 3)/10</f>
        <v>0.2586</v>
      </c>
      <c r="AC41" s="2">
        <f>ROUND((beta_gal_sample0113[[#This Row],[A595]]-$T$23)/$S$23, 3)/10</f>
        <v>-0.21210000000000001</v>
      </c>
      <c r="AD41" s="2"/>
    </row>
    <row r="42" spans="2:30" x14ac:dyDescent="0.2">
      <c r="B42" t="s">
        <v>103</v>
      </c>
      <c r="C42" s="2">
        <v>0.51400000000000001</v>
      </c>
      <c r="D42" t="s">
        <v>43</v>
      </c>
      <c r="E42" s="2">
        <f>beta_gal_sample01[[#This Row],[A595]]-AVERAGE($F$6:$F$6)</f>
        <v>0.12933333333333336</v>
      </c>
      <c r="F42" s="3" t="s">
        <v>167</v>
      </c>
      <c r="G42" s="2">
        <f>ROUND((beta_gal_sample01[[#This Row],[A595 net BG]]-$T$25)/$S$25, 3)/10</f>
        <v>0.2586</v>
      </c>
      <c r="H42" s="2">
        <f>ROUND((beta_gal_sample01[[#This Row],[A595]]-$T$23)/$S$23, 3)/10</f>
        <v>-0.21210000000000001</v>
      </c>
      <c r="J42" s="8" t="s">
        <v>170</v>
      </c>
      <c r="K42" s="2">
        <v>0.39366666666666666</v>
      </c>
      <c r="W42" t="s">
        <v>104</v>
      </c>
      <c r="X42" s="2">
        <v>0.53600000000000003</v>
      </c>
      <c r="Y42" t="s">
        <v>43</v>
      </c>
      <c r="Z42" s="2">
        <f>beta_gal_sample0113[[#This Row],[A595]]-AVERAGE($F$6:$F$6)</f>
        <v>0.15133333333333338</v>
      </c>
      <c r="AA42" s="3" t="s">
        <v>167</v>
      </c>
      <c r="AB42" s="2">
        <f>ROUND((beta_gal_sample0113[[#This Row],[A595 net BG]]-$T$25)/$S$25, 3)/10</f>
        <v>0.2888</v>
      </c>
      <c r="AC42" s="2">
        <f>ROUND((beta_gal_sample0113[[#This Row],[A595]]-$T$23)/$S$23, 3)/10</f>
        <v>-0.20200000000000001</v>
      </c>
      <c r="AD42" s="2"/>
    </row>
    <row r="43" spans="2:30" x14ac:dyDescent="0.2">
      <c r="B43" t="s">
        <v>104</v>
      </c>
      <c r="C43" s="2">
        <v>0.53600000000000003</v>
      </c>
      <c r="D43" t="s">
        <v>43</v>
      </c>
      <c r="E43" s="2">
        <f>beta_gal_sample01[[#This Row],[A595]]-AVERAGE($F$6:$F$6)</f>
        <v>0.15133333333333338</v>
      </c>
      <c r="F43" s="3" t="s">
        <v>167</v>
      </c>
      <c r="G43" s="2">
        <f>ROUND((beta_gal_sample01[[#This Row],[A595 net BG]]-$T$25)/$S$25, 3)/10</f>
        <v>0.2888</v>
      </c>
      <c r="H43" s="2">
        <f>ROUND((beta_gal_sample01[[#This Row],[A595]]-$T$23)/$S$23, 3)/10</f>
        <v>-0.20200000000000001</v>
      </c>
      <c r="J43" s="8" t="s">
        <v>169</v>
      </c>
      <c r="K43" s="2">
        <v>0.28933333333333328</v>
      </c>
      <c r="W43" t="s">
        <v>105</v>
      </c>
      <c r="X43" s="2">
        <v>0.54300000000000004</v>
      </c>
      <c r="Y43" t="s">
        <v>43</v>
      </c>
      <c r="Z43" s="2">
        <f>beta_gal_sample0113[[#This Row],[A595]]-AVERAGE($F$6:$F$6)</f>
        <v>0.15833333333333338</v>
      </c>
      <c r="AA43" s="3" t="s">
        <v>167</v>
      </c>
      <c r="AB43" s="2">
        <f>ROUND((beta_gal_sample0113[[#This Row],[A595 net BG]]-$T$25)/$S$25, 3)/10</f>
        <v>0.2984</v>
      </c>
      <c r="AC43" s="2">
        <f>ROUND((beta_gal_sample0113[[#This Row],[A595]]-$T$23)/$S$23, 3)/10</f>
        <v>-0.1988</v>
      </c>
      <c r="AD43" s="2"/>
    </row>
    <row r="44" spans="2:30" x14ac:dyDescent="0.2">
      <c r="B44" t="s">
        <v>105</v>
      </c>
      <c r="C44" s="2">
        <v>0.54300000000000004</v>
      </c>
      <c r="D44" t="s">
        <v>43</v>
      </c>
      <c r="E44" s="2">
        <f>beta_gal_sample01[[#This Row],[A595]]-AVERAGE($F$6:$F$6)</f>
        <v>0.15833333333333338</v>
      </c>
      <c r="F44" s="3" t="s">
        <v>167</v>
      </c>
      <c r="G44" s="2">
        <f>ROUND((beta_gal_sample01[[#This Row],[A595 net BG]]-$T$25)/$S$25, 3)/10</f>
        <v>0.2984</v>
      </c>
      <c r="H44" s="2">
        <f>ROUND((beta_gal_sample01[[#This Row],[A595]]-$T$23)/$S$23, 3)/10</f>
        <v>-0.1988</v>
      </c>
      <c r="J44" s="8" t="s">
        <v>168</v>
      </c>
      <c r="K44" s="2">
        <v>0.23733333333333331</v>
      </c>
      <c r="W44" t="s">
        <v>106</v>
      </c>
      <c r="X44" s="2">
        <v>1.6739999999999999</v>
      </c>
      <c r="Y44" t="s">
        <v>159</v>
      </c>
      <c r="Z44" s="2">
        <f>beta_gal_sample0113[[#This Row],[A595]]-AVERAGE($F$6:$F$6)</f>
        <v>1.2893333333333332</v>
      </c>
      <c r="AA44" s="3" t="s">
        <v>161</v>
      </c>
      <c r="AB44" s="2">
        <f>ROUND((beta_gal_sample0113[[#This Row],[A595 net BG]]-$T$25)/$S$25, 3)/10</f>
        <v>1.8519999999999999</v>
      </c>
      <c r="AC44" s="2">
        <f>ROUND((beta_gal_sample0113[[#This Row],[A595]]-$T$23)/$S$23, 3)/10</f>
        <v>0.31900000000000001</v>
      </c>
      <c r="AD44" s="2"/>
    </row>
    <row r="45" spans="2:30" x14ac:dyDescent="0.2">
      <c r="B45" t="s">
        <v>106</v>
      </c>
      <c r="C45" s="2">
        <v>1.6739999999999999</v>
      </c>
      <c r="D45" t="s">
        <v>159</v>
      </c>
      <c r="E45" s="2">
        <f>beta_gal_sample01[[#This Row],[A595]]-AVERAGE($F$6:$F$6)</f>
        <v>1.2893333333333332</v>
      </c>
      <c r="F45" s="3" t="s">
        <v>705</v>
      </c>
      <c r="G45" s="2">
        <f>ROUND((beta_gal_sample01[[#This Row],[A595 net BG]]-$T$25)/$S$25, 3)/10</f>
        <v>1.8519999999999999</v>
      </c>
      <c r="H45" s="2">
        <f>ROUND((beta_gal_sample01[[#This Row],[A595]]-$T$23)/$S$23, 3)/10</f>
        <v>0.31900000000000001</v>
      </c>
      <c r="J45" s="8" t="s">
        <v>167</v>
      </c>
      <c r="K45" s="2">
        <v>0.14633333333333337</v>
      </c>
      <c r="W45" t="s">
        <v>107</v>
      </c>
      <c r="X45" s="2">
        <v>1.64</v>
      </c>
      <c r="Y45" t="s">
        <v>159</v>
      </c>
      <c r="Z45" s="2">
        <f>beta_gal_sample0113[[#This Row],[A595]]-AVERAGE($F$6:$F$6)</f>
        <v>1.2553333333333332</v>
      </c>
      <c r="AA45" s="3" t="s">
        <v>161</v>
      </c>
      <c r="AB45" s="2">
        <f>ROUND((beta_gal_sample0113[[#This Row],[A595 net BG]]-$T$25)/$S$25, 3)/10</f>
        <v>1.8053000000000001</v>
      </c>
      <c r="AC45" s="2">
        <f>ROUND((beta_gal_sample0113[[#This Row],[A595]]-$T$23)/$S$23, 3)/10</f>
        <v>0.30349999999999999</v>
      </c>
      <c r="AD45" s="2"/>
    </row>
    <row r="46" spans="2:30" x14ac:dyDescent="0.2">
      <c r="B46" t="s">
        <v>107</v>
      </c>
      <c r="C46" s="2">
        <v>1.64</v>
      </c>
      <c r="D46" t="s">
        <v>159</v>
      </c>
      <c r="E46" s="2">
        <f>beta_gal_sample01[[#This Row],[A595]]-AVERAGE($F$6:$F$6)</f>
        <v>1.2553333333333332</v>
      </c>
      <c r="F46" s="3" t="s">
        <v>705</v>
      </c>
      <c r="G46" s="2">
        <f>ROUND((beta_gal_sample01[[#This Row],[A595 net BG]]-$T$25)/$S$25, 3)/10</f>
        <v>1.8053000000000001</v>
      </c>
      <c r="H46" s="2">
        <f>ROUND((beta_gal_sample01[[#This Row],[A595]]-$T$23)/$S$23, 3)/10</f>
        <v>0.30349999999999999</v>
      </c>
      <c r="J46" s="8" t="s">
        <v>166</v>
      </c>
      <c r="K46" s="2">
        <v>8.1000000000000003E-2</v>
      </c>
      <c r="W46" t="s">
        <v>108</v>
      </c>
      <c r="X46" s="2">
        <v>1.976</v>
      </c>
      <c r="Y46" t="s">
        <v>159</v>
      </c>
      <c r="Z46" s="2">
        <f>beta_gal_sample0113[[#This Row],[A595]]-AVERAGE($F$6:$F$6)</f>
        <v>1.5913333333333333</v>
      </c>
      <c r="AA46" s="3" t="s">
        <v>161</v>
      </c>
      <c r="AB46" s="2">
        <f>ROUND((beta_gal_sample0113[[#This Row],[A595 net BG]]-$T$25)/$S$25, 3)/10</f>
        <v>2.2667999999999999</v>
      </c>
      <c r="AC46" s="2">
        <f>ROUND((beta_gal_sample0113[[#This Row],[A595]]-$T$23)/$S$23, 3)/10</f>
        <v>0.45730000000000004</v>
      </c>
      <c r="AD46" s="2"/>
    </row>
    <row r="47" spans="2:30" x14ac:dyDescent="0.2">
      <c r="B47" t="s">
        <v>108</v>
      </c>
      <c r="C47" s="2">
        <v>1.976</v>
      </c>
      <c r="D47" t="s">
        <v>159</v>
      </c>
      <c r="E47" s="2">
        <f>beta_gal_sample01[[#This Row],[A595]]-AVERAGE($F$6:$F$6)</f>
        <v>1.5913333333333333</v>
      </c>
      <c r="F47" s="3" t="s">
        <v>705</v>
      </c>
      <c r="G47" s="2">
        <f>ROUND((beta_gal_sample01[[#This Row],[A595 net BG]]-$T$25)/$S$25, 3)/10</f>
        <v>2.2667999999999999</v>
      </c>
      <c r="H47" s="2">
        <f>ROUND((beta_gal_sample01[[#This Row],[A595]]-$T$23)/$S$23, 3)/10</f>
        <v>0.45730000000000004</v>
      </c>
      <c r="J47" s="8">
        <v>0.2</v>
      </c>
      <c r="K47" s="2">
        <v>2.7333333333333321E-2</v>
      </c>
      <c r="W47" t="s">
        <v>109</v>
      </c>
      <c r="X47" s="2">
        <v>0.39500000000000002</v>
      </c>
      <c r="Y47" t="s">
        <v>157</v>
      </c>
      <c r="Z47" s="2">
        <f>beta_gal_sample0113[[#This Row],[A595]]-AVERAGE($F$6:$F$6)</f>
        <v>1.0333333333333361E-2</v>
      </c>
      <c r="AA47" s="3" t="s">
        <v>164</v>
      </c>
      <c r="AB47" s="2">
        <f>ROUND((beta_gal_sample0113[[#This Row],[A595 net BG]]-$T$25)/$S$25, 3)/10</f>
        <v>9.509999999999999E-2</v>
      </c>
      <c r="AC47" s="2">
        <f>ROUND((beta_gal_sample0113[[#This Row],[A595]]-$T$23)/$S$23, 3)/10</f>
        <v>-0.2666</v>
      </c>
      <c r="AD47" s="2"/>
    </row>
    <row r="48" spans="2:30" x14ac:dyDescent="0.2">
      <c r="B48" t="s">
        <v>109</v>
      </c>
      <c r="C48" s="2">
        <v>0.39500000000000002</v>
      </c>
      <c r="D48" t="s">
        <v>157</v>
      </c>
      <c r="E48" s="2">
        <f>beta_gal_sample01[[#This Row],[A595]]-AVERAGE($F$6:$F$6)</f>
        <v>1.0333333333333361E-2</v>
      </c>
      <c r="F48" s="3" t="s">
        <v>164</v>
      </c>
      <c r="G48" s="2">
        <f>ROUND((beta_gal_sample01[[#This Row],[A595 net BG]]-$T$25)/$S$25, 3)/10</f>
        <v>9.509999999999999E-2</v>
      </c>
      <c r="H48" s="2">
        <f>ROUND((beta_gal_sample01[[#This Row],[A595]]-$T$23)/$S$23, 3)/10</f>
        <v>-0.2666</v>
      </c>
      <c r="J48" s="7" t="s">
        <v>173</v>
      </c>
      <c r="K48" s="2">
        <v>0.4241535580524346</v>
      </c>
      <c r="W48" t="s">
        <v>110</v>
      </c>
      <c r="X48" s="2">
        <v>0.39500000000000002</v>
      </c>
      <c r="Y48" t="s">
        <v>157</v>
      </c>
      <c r="Z48" s="2">
        <f>beta_gal_sample0113[[#This Row],[A595]]-AVERAGE($F$6:$F$6)</f>
        <v>1.0333333333333361E-2</v>
      </c>
      <c r="AA48" s="3" t="s">
        <v>164</v>
      </c>
      <c r="AB48" s="2">
        <f>ROUND((beta_gal_sample0113[[#This Row],[A595 net BG]]-$T$25)/$S$25, 3)/10</f>
        <v>9.509999999999999E-2</v>
      </c>
      <c r="AC48" s="2">
        <f>ROUND((beta_gal_sample0113[[#This Row],[A595]]-$T$23)/$S$23, 3)/10</f>
        <v>-0.2666</v>
      </c>
      <c r="AD48" s="2"/>
    </row>
    <row r="49" spans="2:30" x14ac:dyDescent="0.2">
      <c r="B49" t="s">
        <v>110</v>
      </c>
      <c r="C49" s="2">
        <v>0.39500000000000002</v>
      </c>
      <c r="D49" t="s">
        <v>157</v>
      </c>
      <c r="E49" s="2">
        <f>beta_gal_sample01[[#This Row],[A595]]-AVERAGE($F$6:$F$6)</f>
        <v>1.0333333333333361E-2</v>
      </c>
      <c r="F49" s="3" t="s">
        <v>164</v>
      </c>
      <c r="G49" s="2">
        <f>ROUND((beta_gal_sample01[[#This Row],[A595 net BG]]-$T$25)/$S$25, 3)/10</f>
        <v>9.509999999999999E-2</v>
      </c>
      <c r="H49" s="2">
        <f>ROUND((beta_gal_sample01[[#This Row],[A595]]-$T$23)/$S$23, 3)/10</f>
        <v>-0.2666</v>
      </c>
      <c r="W49" t="s">
        <v>111</v>
      </c>
      <c r="X49" s="2">
        <v>0.38400000000000001</v>
      </c>
      <c r="Y49" t="s">
        <v>157</v>
      </c>
      <c r="Z49" s="2">
        <f>beta_gal_sample0113[[#This Row],[A595]]-AVERAGE($F$6:$F$6)</f>
        <v>-6.6666666666664876E-4</v>
      </c>
      <c r="AA49" s="3" t="s">
        <v>164</v>
      </c>
      <c r="AB49" s="2">
        <f>ROUND((beta_gal_sample0113[[#This Row],[A595 net BG]]-$T$25)/$S$25, 3)/10</f>
        <v>0.08</v>
      </c>
      <c r="AC49" s="2">
        <f>ROUND((beta_gal_sample0113[[#This Row],[A595]]-$T$23)/$S$23, 3)/10</f>
        <v>-0.27160000000000001</v>
      </c>
      <c r="AD49" s="2"/>
    </row>
    <row r="50" spans="2:30" x14ac:dyDescent="0.2">
      <c r="B50" t="s">
        <v>111</v>
      </c>
      <c r="C50" s="2">
        <v>0.38400000000000001</v>
      </c>
      <c r="D50" t="s">
        <v>157</v>
      </c>
      <c r="E50" s="2">
        <f>beta_gal_sample01[[#This Row],[A595]]-AVERAGE($F$6:$F$6)</f>
        <v>-6.6666666666664876E-4</v>
      </c>
      <c r="F50" s="3" t="s">
        <v>164</v>
      </c>
      <c r="G50" s="2">
        <f>ROUND((beta_gal_sample01[[#This Row],[A595 net BG]]-$T$25)/$S$25, 3)/10</f>
        <v>0.08</v>
      </c>
      <c r="H50" s="2">
        <f>ROUND((beta_gal_sample01[[#This Row],[A595]]-$T$23)/$S$23, 3)/10</f>
        <v>-0.27160000000000001</v>
      </c>
      <c r="W50" t="s">
        <v>47</v>
      </c>
      <c r="X50" s="2">
        <v>0.80100000000000005</v>
      </c>
      <c r="Y50" t="s">
        <v>158</v>
      </c>
      <c r="Z50" s="2">
        <f>beta_gal_sample0113[[#This Row],[A595]]-AVERAGE($F$6:$F$6)</f>
        <v>0.41633333333333339</v>
      </c>
      <c r="AA50" s="3" t="s">
        <v>165</v>
      </c>
      <c r="AB50" s="2">
        <f>ROUND((beta_gal_sample0113[[#This Row],[A595 net BG]]-$T$25)/$S$25, 3)/10</f>
        <v>0.65279999999999994</v>
      </c>
      <c r="AC50" s="2">
        <f>ROUND((beta_gal_sample0113[[#This Row],[A595]]-$T$23)/$S$23, 3)/10</f>
        <v>-8.0700000000000008E-2</v>
      </c>
      <c r="AD50" s="2"/>
    </row>
    <row r="51" spans="2:30" x14ac:dyDescent="0.2">
      <c r="B51" t="s">
        <v>47</v>
      </c>
      <c r="C51" s="2">
        <v>0.80100000000000005</v>
      </c>
      <c r="D51" t="s">
        <v>158</v>
      </c>
      <c r="E51" s="2">
        <f>beta_gal_sample01[[#This Row],[A595]]-AVERAGE($F$6:$F$6)</f>
        <v>0.41633333333333339</v>
      </c>
      <c r="F51" s="3" t="s">
        <v>165</v>
      </c>
      <c r="G51" s="2">
        <f>ROUND((beta_gal_sample01[[#This Row],[A595 net BG]]-$T$25)/$S$25, 3)/10</f>
        <v>0.65279999999999994</v>
      </c>
      <c r="H51" s="2">
        <f>ROUND((beta_gal_sample01[[#This Row],[A595]]-$T$23)/$S$23, 3)/10</f>
        <v>-8.0700000000000008E-2</v>
      </c>
      <c r="W51" t="s">
        <v>48</v>
      </c>
      <c r="X51" s="2">
        <v>0.77200000000000002</v>
      </c>
      <c r="Y51" t="s">
        <v>158</v>
      </c>
      <c r="Z51" s="2">
        <f>beta_gal_sample0113[[#This Row],[A595]]-AVERAGE($F$6:$F$6)</f>
        <v>0.38733333333333336</v>
      </c>
      <c r="AA51" s="3" t="s">
        <v>165</v>
      </c>
      <c r="AB51" s="2">
        <f>ROUND((beta_gal_sample0113[[#This Row],[A595 net BG]]-$T$25)/$S$25, 3)/10</f>
        <v>0.61299999999999999</v>
      </c>
      <c r="AC51" s="2">
        <f>ROUND((beta_gal_sample0113[[#This Row],[A595]]-$T$23)/$S$23, 3)/10</f>
        <v>-9.4E-2</v>
      </c>
      <c r="AD51" s="2"/>
    </row>
    <row r="52" spans="2:30" x14ac:dyDescent="0.2">
      <c r="B52" t="s">
        <v>48</v>
      </c>
      <c r="C52" s="2">
        <v>0.77200000000000002</v>
      </c>
      <c r="D52" t="s">
        <v>158</v>
      </c>
      <c r="E52" s="2">
        <f>beta_gal_sample01[[#This Row],[A595]]-AVERAGE($F$6:$F$6)</f>
        <v>0.38733333333333336</v>
      </c>
      <c r="F52" s="3" t="s">
        <v>165</v>
      </c>
      <c r="G52" s="2">
        <f>ROUND((beta_gal_sample01[[#This Row],[A595 net BG]]-$T$25)/$S$25, 3)/10</f>
        <v>0.61299999999999999</v>
      </c>
      <c r="H52" s="2">
        <f>ROUND((beta_gal_sample01[[#This Row],[A595]]-$T$23)/$S$23, 3)/10</f>
        <v>-9.4E-2</v>
      </c>
      <c r="W52" t="s">
        <v>49</v>
      </c>
      <c r="X52" s="2">
        <v>0.76400000000000001</v>
      </c>
      <c r="Y52" t="s">
        <v>158</v>
      </c>
      <c r="Z52" s="2">
        <f>beta_gal_sample0113[[#This Row],[A595]]-AVERAGE($F$6:$F$6)</f>
        <v>0.37933333333333336</v>
      </c>
      <c r="AA52" s="3" t="s">
        <v>165</v>
      </c>
      <c r="AB52" s="2">
        <f>ROUND((beta_gal_sample0113[[#This Row],[A595 net BG]]-$T$25)/$S$25, 3)/10</f>
        <v>0.60199999999999998</v>
      </c>
      <c r="AC52" s="2">
        <f>ROUND((beta_gal_sample0113[[#This Row],[A595]]-$T$23)/$S$23, 3)/10</f>
        <v>-9.7599999999999992E-2</v>
      </c>
      <c r="AD52" s="2"/>
    </row>
    <row r="53" spans="2:30" x14ac:dyDescent="0.2">
      <c r="B53" t="s">
        <v>49</v>
      </c>
      <c r="C53" s="2">
        <v>0.76400000000000001</v>
      </c>
      <c r="D53" t="s">
        <v>158</v>
      </c>
      <c r="E53" s="2">
        <f>beta_gal_sample01[[#This Row],[A595]]-AVERAGE($F$6:$F$6)</f>
        <v>0.37933333333333336</v>
      </c>
      <c r="F53" s="3" t="s">
        <v>165</v>
      </c>
      <c r="G53" s="2">
        <f>ROUND((beta_gal_sample01[[#This Row],[A595 net BG]]-$T$25)/$S$25, 3)/10</f>
        <v>0.60199999999999998</v>
      </c>
      <c r="H53" s="2">
        <f>ROUND((beta_gal_sample01[[#This Row],[A595]]-$T$23)/$S$23, 3)/10</f>
        <v>-9.7599999999999992E-2</v>
      </c>
      <c r="W53" t="s">
        <v>118</v>
      </c>
      <c r="X53" s="2">
        <v>0.57499999999999996</v>
      </c>
      <c r="Y53" t="s">
        <v>43</v>
      </c>
      <c r="Z53" s="2">
        <f>beta_gal_sample0113[[#This Row],[A595]]-AVERAGE($F$6:$F$6)</f>
        <v>0.1903333333333333</v>
      </c>
      <c r="AA53" s="3" t="s">
        <v>168</v>
      </c>
      <c r="AB53" s="2">
        <f>ROUND((beta_gal_sample0113[[#This Row],[A595 net BG]]-$T$25)/$S$25, 3)/10</f>
        <v>0.34239999999999998</v>
      </c>
      <c r="AC53" s="2">
        <f>ROUND((beta_gal_sample0113[[#This Row],[A595]]-$T$23)/$S$23, 3)/10</f>
        <v>-0.1842</v>
      </c>
      <c r="AD53" s="2"/>
    </row>
    <row r="54" spans="2:30" x14ac:dyDescent="0.2">
      <c r="B54" t="s">
        <v>118</v>
      </c>
      <c r="C54" s="2">
        <v>0.57499999999999996</v>
      </c>
      <c r="D54" t="s">
        <v>43</v>
      </c>
      <c r="E54" s="2">
        <f>beta_gal_sample01[[#This Row],[A595]]-AVERAGE($F$6:$F$6)</f>
        <v>0.1903333333333333</v>
      </c>
      <c r="F54" s="3" t="s">
        <v>168</v>
      </c>
      <c r="G54" s="2">
        <f>ROUND((beta_gal_sample01[[#This Row],[A595 net BG]]-$T$25)/$S$25, 3)/10</f>
        <v>0.34239999999999998</v>
      </c>
      <c r="H54" s="2">
        <f>ROUND((beta_gal_sample01[[#This Row],[A595]]-$T$23)/$S$23, 3)/10</f>
        <v>-0.1842</v>
      </c>
      <c r="W54" t="s">
        <v>119</v>
      </c>
      <c r="X54" s="2">
        <v>0.66900000000000004</v>
      </c>
      <c r="Y54" t="s">
        <v>43</v>
      </c>
      <c r="Z54" s="2">
        <f>beta_gal_sample0113[[#This Row],[A595]]-AVERAGE($F$6:$F$6)</f>
        <v>0.28433333333333338</v>
      </c>
      <c r="AA54" s="3" t="s">
        <v>168</v>
      </c>
      <c r="AB54" s="2">
        <f>ROUND((beta_gal_sample0113[[#This Row],[A595 net BG]]-$T$25)/$S$25, 3)/10</f>
        <v>0.47149999999999997</v>
      </c>
      <c r="AC54" s="2">
        <f>ROUND((beta_gal_sample0113[[#This Row],[A595]]-$T$23)/$S$23, 3)/10</f>
        <v>-0.1411</v>
      </c>
      <c r="AD54" s="2"/>
    </row>
    <row r="55" spans="2:30" x14ac:dyDescent="0.2">
      <c r="B55" t="s">
        <v>119</v>
      </c>
      <c r="C55" s="2">
        <v>0.66900000000000004</v>
      </c>
      <c r="D55" t="s">
        <v>43</v>
      </c>
      <c r="E55" s="2">
        <f>beta_gal_sample01[[#This Row],[A595]]-AVERAGE($F$6:$F$6)</f>
        <v>0.28433333333333338</v>
      </c>
      <c r="F55" s="3" t="s">
        <v>168</v>
      </c>
      <c r="G55" s="2">
        <f>ROUND((beta_gal_sample01[[#This Row],[A595 net BG]]-$T$25)/$S$25, 3)/10</f>
        <v>0.47149999999999997</v>
      </c>
      <c r="H55" s="2">
        <f>ROUND((beta_gal_sample01[[#This Row],[A595]]-$T$23)/$S$23, 3)/10</f>
        <v>-0.1411</v>
      </c>
      <c r="W55" t="s">
        <v>120</v>
      </c>
      <c r="X55" s="2">
        <v>0.622</v>
      </c>
      <c r="Y55" t="s">
        <v>43</v>
      </c>
      <c r="Z55" s="2">
        <f>beta_gal_sample0113[[#This Row],[A595]]-AVERAGE($F$6:$F$6)</f>
        <v>0.23733333333333334</v>
      </c>
      <c r="AA55" s="3" t="s">
        <v>168</v>
      </c>
      <c r="AB55" s="2">
        <f>ROUND((beta_gal_sample0113[[#This Row],[A595 net BG]]-$T$25)/$S$25, 3)/10</f>
        <v>0.40689999999999998</v>
      </c>
      <c r="AC55" s="2">
        <f>ROUND((beta_gal_sample0113[[#This Row],[A595]]-$T$23)/$S$23, 3)/10</f>
        <v>-0.16259999999999999</v>
      </c>
      <c r="AD55" s="2"/>
    </row>
    <row r="56" spans="2:30" x14ac:dyDescent="0.2">
      <c r="B56" t="s">
        <v>120</v>
      </c>
      <c r="C56" s="2">
        <v>0.622</v>
      </c>
      <c r="D56" t="s">
        <v>43</v>
      </c>
      <c r="E56" s="2">
        <f>beta_gal_sample01[[#This Row],[A595]]-AVERAGE($F$6:$F$6)</f>
        <v>0.23733333333333334</v>
      </c>
      <c r="F56" s="3" t="s">
        <v>168</v>
      </c>
      <c r="G56" s="2">
        <f>ROUND((beta_gal_sample01[[#This Row],[A595 net BG]]-$T$25)/$S$25, 3)/10</f>
        <v>0.40689999999999998</v>
      </c>
      <c r="H56" s="2">
        <f>ROUND((beta_gal_sample01[[#This Row],[A595]]-$T$23)/$S$23, 3)/10</f>
        <v>-0.16259999999999999</v>
      </c>
      <c r="W56" t="s">
        <v>121</v>
      </c>
      <c r="X56" s="2">
        <v>0.93400000000000005</v>
      </c>
      <c r="Y56" t="s">
        <v>159</v>
      </c>
      <c r="Z56" s="2">
        <f>beta_gal_sample0113[[#This Row],[A595]]-AVERAGE($F$6:$F$6)</f>
        <v>0.54933333333333345</v>
      </c>
      <c r="AA56" s="3" t="s">
        <v>165</v>
      </c>
      <c r="AB56" s="2">
        <f>ROUND((beta_gal_sample0113[[#This Row],[A595 net BG]]-$T$25)/$S$25, 3)/10</f>
        <v>0.83550000000000002</v>
      </c>
      <c r="AC56" s="2">
        <f>ROUND((beta_gal_sample0113[[#This Row],[A595]]-$T$23)/$S$23, 3)/10</f>
        <v>-1.9800000000000002E-2</v>
      </c>
      <c r="AD56" s="2"/>
    </row>
    <row r="57" spans="2:30" x14ac:dyDescent="0.2">
      <c r="B57" t="s">
        <v>121</v>
      </c>
      <c r="C57" s="2">
        <v>0.93400000000000005</v>
      </c>
      <c r="D57" t="s">
        <v>159</v>
      </c>
      <c r="E57" s="2">
        <f>beta_gal_sample01[[#This Row],[A595]]-AVERAGE($F$6:$F$6)</f>
        <v>0.54933333333333345</v>
      </c>
      <c r="F57" s="3" t="s">
        <v>165</v>
      </c>
      <c r="G57" s="2">
        <f>ROUND((beta_gal_sample01[[#This Row],[A595 net BG]]-$T$25)/$S$25, 3)/10</f>
        <v>0.83550000000000002</v>
      </c>
      <c r="H57" s="2">
        <f>ROUND((beta_gal_sample01[[#This Row],[A595]]-$T$23)/$S$23, 3)/10</f>
        <v>-1.9800000000000002E-2</v>
      </c>
      <c r="W57" t="s">
        <v>122</v>
      </c>
      <c r="X57" s="2">
        <v>0.96</v>
      </c>
      <c r="Y57" t="s">
        <v>159</v>
      </c>
      <c r="Z57" s="2">
        <f>beta_gal_sample0113[[#This Row],[A595]]-AVERAGE($F$6:$F$6)</f>
        <v>0.57533333333333325</v>
      </c>
      <c r="AA57" s="3" t="s">
        <v>165</v>
      </c>
      <c r="AB57" s="2">
        <f>ROUND((beta_gal_sample0113[[#This Row],[A595 net BG]]-$T$25)/$S$25, 3)/10</f>
        <v>0.87119999999999997</v>
      </c>
      <c r="AC57" s="2">
        <f>ROUND((beta_gal_sample0113[[#This Row],[A595]]-$T$23)/$S$23, 3)/10</f>
        <v>-7.9000000000000008E-3</v>
      </c>
      <c r="AD57" s="2"/>
    </row>
    <row r="58" spans="2:30" x14ac:dyDescent="0.2">
      <c r="B58" t="s">
        <v>122</v>
      </c>
      <c r="C58" s="2">
        <v>0.96</v>
      </c>
      <c r="D58" t="s">
        <v>159</v>
      </c>
      <c r="E58" s="2">
        <f>beta_gal_sample01[[#This Row],[A595]]-AVERAGE($F$6:$F$6)</f>
        <v>0.57533333333333325</v>
      </c>
      <c r="F58" s="3" t="s">
        <v>165</v>
      </c>
      <c r="G58" s="2">
        <f>ROUND((beta_gal_sample01[[#This Row],[A595 net BG]]-$T$25)/$S$25, 3)/10</f>
        <v>0.87119999999999997</v>
      </c>
      <c r="H58" s="2">
        <f>ROUND((beta_gal_sample01[[#This Row],[A595]]-$T$23)/$S$23, 3)/10</f>
        <v>-7.9000000000000008E-3</v>
      </c>
      <c r="W58" t="s">
        <v>123</v>
      </c>
      <c r="X58" s="2">
        <v>0.98399999999999999</v>
      </c>
      <c r="Y58" t="s">
        <v>159</v>
      </c>
      <c r="Z58" s="2">
        <f>beta_gal_sample0113[[#This Row],[A595]]-AVERAGE($F$6:$F$6)</f>
        <v>0.59933333333333327</v>
      </c>
      <c r="AA58" s="4" t="s">
        <v>165</v>
      </c>
      <c r="AB58" s="2">
        <f>ROUND((beta_gal_sample0113[[#This Row],[A595 net BG]]-$T$25)/$S$25, 3)/10</f>
        <v>0.9042</v>
      </c>
      <c r="AC58" s="2">
        <f>ROUND((beta_gal_sample0113[[#This Row],[A595]]-$T$23)/$S$23, 3)/10</f>
        <v>3.0999999999999999E-3</v>
      </c>
      <c r="AD58" s="2"/>
    </row>
    <row r="59" spans="2:30" x14ac:dyDescent="0.2">
      <c r="B59" t="s">
        <v>123</v>
      </c>
      <c r="C59" s="2">
        <v>0.98399999999999999</v>
      </c>
      <c r="D59" t="s">
        <v>159</v>
      </c>
      <c r="E59" s="2">
        <f>beta_gal_sample01[[#This Row],[A595]]-AVERAGE($F$6:$F$6)</f>
        <v>0.59933333333333327</v>
      </c>
      <c r="F59" s="4" t="s">
        <v>165</v>
      </c>
      <c r="G59" s="2">
        <f>ROUND((beta_gal_sample01[[#This Row],[A595 net BG]]-$T$25)/$S$25, 3)/10</f>
        <v>0.9042</v>
      </c>
      <c r="H59" s="2">
        <f>ROUND((beta_gal_sample01[[#This Row],[A595]]-$T$23)/$S$23, 3)/10</f>
        <v>3.0999999999999999E-3</v>
      </c>
      <c r="W59" t="s">
        <v>124</v>
      </c>
      <c r="X59" s="2">
        <v>1.74</v>
      </c>
      <c r="Y59" t="s">
        <v>156</v>
      </c>
      <c r="Z59" s="2">
        <f>beta_gal_sample0113[[#This Row],[A595]]-AVERAGE($F$6:$F$6)</f>
        <v>1.3553333333333333</v>
      </c>
      <c r="AA59" s="3" t="s">
        <v>161</v>
      </c>
      <c r="AB59" s="2">
        <f>ROUND((beta_gal_sample0113[[#This Row],[A595 net BG]]-$T$25)/$S$25, 3)/10</f>
        <v>1.9425999999999999</v>
      </c>
      <c r="AC59" s="2">
        <f>ROUND((beta_gal_sample0113[[#This Row],[A595]]-$T$23)/$S$23, 3)/10</f>
        <v>0.3493</v>
      </c>
      <c r="AD59" s="2"/>
    </row>
    <row r="60" spans="2:30" x14ac:dyDescent="0.2">
      <c r="B60" t="s">
        <v>124</v>
      </c>
      <c r="C60" s="2">
        <v>1.74</v>
      </c>
      <c r="D60" t="s">
        <v>156</v>
      </c>
      <c r="E60" s="2">
        <f>beta_gal_sample01[[#This Row],[A595]]-AVERAGE($F$6:$F$6)</f>
        <v>1.3553333333333333</v>
      </c>
      <c r="F60" s="3" t="s">
        <v>705</v>
      </c>
      <c r="G60" s="2">
        <f>ROUND((beta_gal_sample01[[#This Row],[A595 net BG]]-$T$25)/$S$25, 3)/10</f>
        <v>1.9425999999999999</v>
      </c>
      <c r="H60" s="2">
        <f>ROUND((beta_gal_sample01[[#This Row],[A595]]-$T$23)/$S$23, 3)/10</f>
        <v>0.3493</v>
      </c>
      <c r="W60" t="s">
        <v>125</v>
      </c>
      <c r="X60" s="2">
        <v>1.198</v>
      </c>
      <c r="Y60" t="s">
        <v>156</v>
      </c>
      <c r="Z60" s="2">
        <f>beta_gal_sample0113[[#This Row],[A595]]-AVERAGE($F$6:$F$6)</f>
        <v>0.81333333333333324</v>
      </c>
      <c r="AA60" s="3" t="s">
        <v>161</v>
      </c>
      <c r="AB60" s="2">
        <f>ROUND((beta_gal_sample0113[[#This Row],[A595 net BG]]-$T$25)/$S$25, 3)/10</f>
        <v>1.1980999999999999</v>
      </c>
      <c r="AC60" s="2">
        <f>ROUND((beta_gal_sample0113[[#This Row],[A595]]-$T$23)/$S$23, 3)/10</f>
        <v>0.1011</v>
      </c>
      <c r="AD60" s="2"/>
    </row>
    <row r="61" spans="2:30" x14ac:dyDescent="0.2">
      <c r="B61" t="s">
        <v>125</v>
      </c>
      <c r="C61" s="2">
        <v>1.198</v>
      </c>
      <c r="D61" t="s">
        <v>156</v>
      </c>
      <c r="E61" s="2">
        <f>beta_gal_sample01[[#This Row],[A595]]-AVERAGE($F$6:$F$6)</f>
        <v>0.81333333333333324</v>
      </c>
      <c r="F61" s="3" t="s">
        <v>705</v>
      </c>
      <c r="G61" s="2">
        <f>ROUND((beta_gal_sample01[[#This Row],[A595 net BG]]-$T$25)/$S$25, 3)/10</f>
        <v>1.1980999999999999</v>
      </c>
      <c r="H61" s="2">
        <f>ROUND((beta_gal_sample01[[#This Row],[A595]]-$T$23)/$S$23, 3)/10</f>
        <v>0.1011</v>
      </c>
      <c r="W61" t="s">
        <v>126</v>
      </c>
      <c r="X61" s="2">
        <v>1.595</v>
      </c>
      <c r="Y61" t="s">
        <v>156</v>
      </c>
      <c r="Z61" s="2">
        <f>beta_gal_sample0113[[#This Row],[A595]]-AVERAGE($F$6:$F$6)</f>
        <v>1.2103333333333333</v>
      </c>
      <c r="AA61" s="3" t="s">
        <v>161</v>
      </c>
      <c r="AB61" s="2">
        <f>ROUND((beta_gal_sample0113[[#This Row],[A595 net BG]]-$T$25)/$S$25, 3)/10</f>
        <v>1.7434999999999998</v>
      </c>
      <c r="AC61" s="2">
        <f>ROUND((beta_gal_sample0113[[#This Row],[A595]]-$T$23)/$S$23, 3)/10</f>
        <v>0.28290000000000004</v>
      </c>
      <c r="AD61" s="2"/>
    </row>
    <row r="62" spans="2:30" x14ac:dyDescent="0.2">
      <c r="B62" t="s">
        <v>126</v>
      </c>
      <c r="C62" s="2">
        <v>1.595</v>
      </c>
      <c r="D62" t="s">
        <v>156</v>
      </c>
      <c r="E62" s="2">
        <f>beta_gal_sample01[[#This Row],[A595]]-AVERAGE($F$6:$F$6)</f>
        <v>1.2103333333333333</v>
      </c>
      <c r="F62" s="3" t="s">
        <v>705</v>
      </c>
      <c r="G62" s="2">
        <f>ROUND((beta_gal_sample01[[#This Row],[A595 net BG]]-$T$25)/$S$25, 3)/10</f>
        <v>1.7434999999999998</v>
      </c>
      <c r="H62" s="2">
        <f>ROUND((beta_gal_sample01[[#This Row],[A595]]-$T$23)/$S$23, 3)/10</f>
        <v>0.28290000000000004</v>
      </c>
      <c r="W62" t="s">
        <v>62</v>
      </c>
      <c r="X62" s="2">
        <v>0.46</v>
      </c>
      <c r="Y62" t="s">
        <v>158</v>
      </c>
      <c r="Z62" s="2">
        <f>beta_gal_sample0113[[#This Row],[A595]]-AVERAGE($F$6:$F$6)</f>
        <v>7.5333333333333363E-2</v>
      </c>
      <c r="AA62" s="3" t="s">
        <v>164</v>
      </c>
      <c r="AB62" s="2">
        <f>ROUND((beta_gal_sample0113[[#This Row],[A595 net BG]]-$T$25)/$S$25, 3)/10</f>
        <v>0.18440000000000001</v>
      </c>
      <c r="AC62" s="2">
        <f>ROUND((beta_gal_sample0113[[#This Row],[A595]]-$T$23)/$S$23, 3)/10</f>
        <v>-0.23679999999999998</v>
      </c>
      <c r="AD62" s="2"/>
    </row>
    <row r="63" spans="2:30" x14ac:dyDescent="0.2">
      <c r="B63" t="s">
        <v>62</v>
      </c>
      <c r="C63" s="2">
        <v>0.46</v>
      </c>
      <c r="D63" t="s">
        <v>158</v>
      </c>
      <c r="E63" s="2">
        <f>beta_gal_sample01[[#This Row],[A595]]-AVERAGE($F$6:$F$6)</f>
        <v>7.5333333333333363E-2</v>
      </c>
      <c r="F63" s="3" t="s">
        <v>164</v>
      </c>
      <c r="G63" s="2">
        <f>ROUND((beta_gal_sample01[[#This Row],[A595 net BG]]-$T$25)/$S$25, 3)/10</f>
        <v>0.18440000000000001</v>
      </c>
      <c r="H63" s="2">
        <f>ROUND((beta_gal_sample01[[#This Row],[A595]]-$T$23)/$S$23, 3)/10</f>
        <v>-0.23679999999999998</v>
      </c>
      <c r="W63" t="s">
        <v>63</v>
      </c>
      <c r="X63" s="2">
        <v>0.58599999999999997</v>
      </c>
      <c r="Y63" t="s">
        <v>158</v>
      </c>
      <c r="Z63" s="2">
        <f>beta_gal_sample0113[[#This Row],[A595]]-AVERAGE($F$6:$F$6)</f>
        <v>0.20133333333333331</v>
      </c>
      <c r="AA63" s="3" t="s">
        <v>164</v>
      </c>
      <c r="AB63" s="2">
        <f>ROUND((beta_gal_sample0113[[#This Row],[A595 net BG]]-$T$25)/$S$25, 3)/10</f>
        <v>0.35750000000000004</v>
      </c>
      <c r="AC63" s="2">
        <f>ROUND((beta_gal_sample0113[[#This Row],[A595]]-$T$23)/$S$23, 3)/10</f>
        <v>-0.17909999999999998</v>
      </c>
      <c r="AD63" s="2"/>
    </row>
    <row r="64" spans="2:30" x14ac:dyDescent="0.2">
      <c r="B64" t="s">
        <v>63</v>
      </c>
      <c r="C64" s="2">
        <v>0.58599999999999997</v>
      </c>
      <c r="D64" t="s">
        <v>158</v>
      </c>
      <c r="E64" s="2">
        <f>beta_gal_sample01[[#This Row],[A595]]-AVERAGE($F$6:$F$6)</f>
        <v>0.20133333333333331</v>
      </c>
      <c r="F64" s="3" t="s">
        <v>164</v>
      </c>
      <c r="G64" s="2">
        <f>ROUND((beta_gal_sample01[[#This Row],[A595 net BG]]-$T$25)/$S$25, 3)/10</f>
        <v>0.35750000000000004</v>
      </c>
      <c r="H64" s="2">
        <f>ROUND((beta_gal_sample01[[#This Row],[A595]]-$T$23)/$S$23, 3)/10</f>
        <v>-0.17909999999999998</v>
      </c>
      <c r="W64" t="s">
        <v>127</v>
      </c>
      <c r="X64" s="2">
        <v>0.61399999999999999</v>
      </c>
      <c r="Y64" t="s">
        <v>43</v>
      </c>
      <c r="Z64" s="2">
        <f>beta_gal_sample0113[[#This Row],[A595]]-AVERAGE($F$6:$F$6)</f>
        <v>0.22933333333333333</v>
      </c>
      <c r="AA64" s="3" t="s">
        <v>169</v>
      </c>
      <c r="AB64" s="2">
        <f>ROUND((beta_gal_sample0113[[#This Row],[A595 net BG]]-$T$25)/$S$25, 3)/10</f>
        <v>0.39590000000000003</v>
      </c>
      <c r="AC64" s="2">
        <f>ROUND((beta_gal_sample0113[[#This Row],[A595]]-$T$23)/$S$23, 3)/10</f>
        <v>-0.1663</v>
      </c>
      <c r="AD64" s="2"/>
    </row>
    <row r="65" spans="2:30" x14ac:dyDescent="0.2">
      <c r="B65" t="s">
        <v>127</v>
      </c>
      <c r="C65" s="2">
        <v>0.61399999999999999</v>
      </c>
      <c r="D65" t="s">
        <v>43</v>
      </c>
      <c r="E65" s="2">
        <f>beta_gal_sample01[[#This Row],[A595]]-AVERAGE($F$6:$F$6)</f>
        <v>0.22933333333333333</v>
      </c>
      <c r="F65" s="3" t="s">
        <v>169</v>
      </c>
      <c r="G65" s="2">
        <f>ROUND((beta_gal_sample01[[#This Row],[A595 net BG]]-$T$25)/$S$25, 3)/10</f>
        <v>0.39590000000000003</v>
      </c>
      <c r="H65" s="2">
        <f>ROUND((beta_gal_sample01[[#This Row],[A595]]-$T$23)/$S$23, 3)/10</f>
        <v>-0.1663</v>
      </c>
      <c r="W65" t="s">
        <v>128</v>
      </c>
      <c r="X65" s="2">
        <v>0.71499999999999997</v>
      </c>
      <c r="Y65" t="s">
        <v>43</v>
      </c>
      <c r="Z65" s="2">
        <f>beta_gal_sample0113[[#This Row],[A595]]-AVERAGE($F$6:$F$6)</f>
        <v>0.33033333333333331</v>
      </c>
      <c r="AA65" s="3" t="s">
        <v>169</v>
      </c>
      <c r="AB65" s="2">
        <f>ROUND((beta_gal_sample0113[[#This Row],[A595 net BG]]-$T$25)/$S$25, 3)/10</f>
        <v>0.53470000000000006</v>
      </c>
      <c r="AC65" s="2">
        <f>ROUND((beta_gal_sample0113[[#This Row],[A595]]-$T$23)/$S$23, 3)/10</f>
        <v>-0.12010000000000001</v>
      </c>
      <c r="AD65" s="2"/>
    </row>
    <row r="66" spans="2:30" x14ac:dyDescent="0.2">
      <c r="B66" t="s">
        <v>128</v>
      </c>
      <c r="C66" s="2">
        <v>0.71499999999999997</v>
      </c>
      <c r="D66" t="s">
        <v>43</v>
      </c>
      <c r="E66" s="2">
        <f>beta_gal_sample01[[#This Row],[A595]]-AVERAGE($F$6:$F$6)</f>
        <v>0.33033333333333331</v>
      </c>
      <c r="F66" s="3" t="s">
        <v>169</v>
      </c>
      <c r="G66" s="2">
        <f>ROUND((beta_gal_sample01[[#This Row],[A595 net BG]]-$T$25)/$S$25, 3)/10</f>
        <v>0.53470000000000006</v>
      </c>
      <c r="H66" s="2">
        <f>ROUND((beta_gal_sample01[[#This Row],[A595]]-$T$23)/$S$23, 3)/10</f>
        <v>-0.12010000000000001</v>
      </c>
      <c r="W66" t="s">
        <v>129</v>
      </c>
      <c r="X66" s="2">
        <v>0.69299999999999995</v>
      </c>
      <c r="Y66" t="s">
        <v>43</v>
      </c>
      <c r="Z66" s="2">
        <f>beta_gal_sample0113[[#This Row],[A595]]-AVERAGE($F$6:$F$6)</f>
        <v>0.30833333333333329</v>
      </c>
      <c r="AA66" s="3" t="s">
        <v>169</v>
      </c>
      <c r="AB66" s="2">
        <f>ROUND((beta_gal_sample0113[[#This Row],[A595 net BG]]-$T$25)/$S$25, 3)/10</f>
        <v>0.50439999999999996</v>
      </c>
      <c r="AC66" s="2">
        <f>ROUND((beta_gal_sample0113[[#This Row],[A595]]-$T$23)/$S$23, 3)/10</f>
        <v>-0.13009999999999999</v>
      </c>
      <c r="AD66" s="2"/>
    </row>
    <row r="67" spans="2:30" x14ac:dyDescent="0.2">
      <c r="B67" t="s">
        <v>129</v>
      </c>
      <c r="C67" s="2">
        <v>0.69299999999999995</v>
      </c>
      <c r="D67" t="s">
        <v>43</v>
      </c>
      <c r="E67" s="2">
        <f>beta_gal_sample01[[#This Row],[A595]]-AVERAGE($F$6:$F$6)</f>
        <v>0.30833333333333329</v>
      </c>
      <c r="F67" s="3" t="s">
        <v>169</v>
      </c>
      <c r="G67" s="2">
        <f>ROUND((beta_gal_sample01[[#This Row],[A595 net BG]]-$T$25)/$S$25, 3)/10</f>
        <v>0.50439999999999996</v>
      </c>
      <c r="H67" s="2">
        <f>ROUND((beta_gal_sample01[[#This Row],[A595]]-$T$23)/$S$23, 3)/10</f>
        <v>-0.13009999999999999</v>
      </c>
      <c r="W67" t="s">
        <v>130</v>
      </c>
      <c r="X67" s="2">
        <v>0.48199999999999998</v>
      </c>
      <c r="Y67" t="s">
        <v>159</v>
      </c>
      <c r="Z67" s="2">
        <f>beta_gal_sample0113[[#This Row],[A595]]-AVERAGE($F$6:$F$6)</f>
        <v>9.7333333333333327E-2</v>
      </c>
      <c r="AA67" s="3" t="s">
        <v>164</v>
      </c>
      <c r="AB67" s="2">
        <f>ROUND((beta_gal_sample0113[[#This Row],[A595 net BG]]-$T$25)/$S$25, 3)/10</f>
        <v>0.21459999999999999</v>
      </c>
      <c r="AC67" s="2">
        <f>ROUND((beta_gal_sample0113[[#This Row],[A595]]-$T$23)/$S$23, 3)/10</f>
        <v>-0.22669999999999998</v>
      </c>
      <c r="AD67" s="2"/>
    </row>
    <row r="68" spans="2:30" x14ac:dyDescent="0.2">
      <c r="B68" t="s">
        <v>130</v>
      </c>
      <c r="C68" s="2">
        <v>0.48199999999999998</v>
      </c>
      <c r="D68" t="s">
        <v>159</v>
      </c>
      <c r="E68" s="2">
        <f>beta_gal_sample01[[#This Row],[A595]]-AVERAGE($F$6:$F$6)</f>
        <v>9.7333333333333327E-2</v>
      </c>
      <c r="F68" s="3" t="s">
        <v>164</v>
      </c>
      <c r="G68" s="2">
        <f>ROUND((beta_gal_sample01[[#This Row],[A595 net BG]]-$T$25)/$S$25, 3)/10</f>
        <v>0.21459999999999999</v>
      </c>
      <c r="H68" s="2">
        <f>ROUND((beta_gal_sample01[[#This Row],[A595]]-$T$23)/$S$23, 3)/10</f>
        <v>-0.22669999999999998</v>
      </c>
      <c r="W68" t="s">
        <v>131</v>
      </c>
      <c r="X68" s="2">
        <v>0.46800000000000003</v>
      </c>
      <c r="Y68" t="s">
        <v>159</v>
      </c>
      <c r="Z68" s="2">
        <f>beta_gal_sample0113[[#This Row],[A595]]-AVERAGE($F$6:$F$6)</f>
        <v>8.333333333333337E-2</v>
      </c>
      <c r="AA68" s="3" t="s">
        <v>164</v>
      </c>
      <c r="AB68" s="2">
        <f>ROUND((beta_gal_sample0113[[#This Row],[A595 net BG]]-$T$25)/$S$25, 3)/10</f>
        <v>0.19539999999999999</v>
      </c>
      <c r="AC68" s="2">
        <f>ROUND((beta_gal_sample0113[[#This Row],[A595]]-$T$23)/$S$23, 3)/10</f>
        <v>-0.23319999999999999</v>
      </c>
      <c r="AD68" s="2"/>
    </row>
    <row r="69" spans="2:30" x14ac:dyDescent="0.2">
      <c r="B69" t="s">
        <v>131</v>
      </c>
      <c r="C69" s="2">
        <v>0.46800000000000003</v>
      </c>
      <c r="D69" t="s">
        <v>159</v>
      </c>
      <c r="E69" s="2">
        <f>beta_gal_sample01[[#This Row],[A595]]-AVERAGE($F$6:$F$6)</f>
        <v>8.333333333333337E-2</v>
      </c>
      <c r="F69" s="3" t="s">
        <v>164</v>
      </c>
      <c r="G69" s="2">
        <f>ROUND((beta_gal_sample01[[#This Row],[A595 net BG]]-$T$25)/$S$25, 3)/10</f>
        <v>0.19539999999999999</v>
      </c>
      <c r="H69" s="2">
        <f>ROUND((beta_gal_sample01[[#This Row],[A595]]-$T$23)/$S$23, 3)/10</f>
        <v>-0.23319999999999999</v>
      </c>
      <c r="W69" t="s">
        <v>132</v>
      </c>
      <c r="X69" s="2">
        <v>0.47799999999999998</v>
      </c>
      <c r="Y69" t="s">
        <v>159</v>
      </c>
      <c r="Z69" s="2">
        <f>beta_gal_sample0113[[#This Row],[A595]]-AVERAGE($F$6:$F$6)</f>
        <v>9.3333333333333324E-2</v>
      </c>
      <c r="AA69" s="3" t="s">
        <v>164</v>
      </c>
      <c r="AB69" s="2">
        <f>ROUND((beta_gal_sample0113[[#This Row],[A595 net BG]]-$T$25)/$S$25, 3)/10</f>
        <v>0.20910000000000001</v>
      </c>
      <c r="AC69" s="2">
        <f>ROUND((beta_gal_sample0113[[#This Row],[A595]]-$T$23)/$S$23, 3)/10</f>
        <v>-0.2286</v>
      </c>
      <c r="AD69" s="2"/>
    </row>
    <row r="70" spans="2:30" x14ac:dyDescent="0.2">
      <c r="B70" t="s">
        <v>132</v>
      </c>
      <c r="C70" s="2">
        <v>0.47799999999999998</v>
      </c>
      <c r="D70" t="s">
        <v>159</v>
      </c>
      <c r="E70" s="2">
        <f>beta_gal_sample01[[#This Row],[A595]]-AVERAGE($F$6:$F$6)</f>
        <v>9.3333333333333324E-2</v>
      </c>
      <c r="F70" s="3" t="s">
        <v>164</v>
      </c>
      <c r="G70" s="2">
        <f>ROUND((beta_gal_sample01[[#This Row],[A595 net BG]]-$T$25)/$S$25, 3)/10</f>
        <v>0.20910000000000001</v>
      </c>
      <c r="H70" s="2">
        <f>ROUND((beta_gal_sample01[[#This Row],[A595]]-$T$23)/$S$23, 3)/10</f>
        <v>-0.2286</v>
      </c>
      <c r="W70" t="s">
        <v>133</v>
      </c>
      <c r="X70" s="2">
        <v>1.234</v>
      </c>
      <c r="Y70" t="s">
        <v>156</v>
      </c>
      <c r="Z70" s="2">
        <f>beta_gal_sample0113[[#This Row],[A595]]-AVERAGE($F$6:$F$6)</f>
        <v>0.84933333333333327</v>
      </c>
      <c r="AA70" s="3" t="s">
        <v>165</v>
      </c>
      <c r="AB70" s="2">
        <f>ROUND((beta_gal_sample0113[[#This Row],[A595 net BG]]-$T$25)/$S$25, 3)/10</f>
        <v>1.2476</v>
      </c>
      <c r="AC70" s="2">
        <f>ROUND((beta_gal_sample0113[[#This Row],[A595]]-$T$23)/$S$23, 3)/10</f>
        <v>0.1176</v>
      </c>
      <c r="AD70" s="2"/>
    </row>
    <row r="71" spans="2:30" x14ac:dyDescent="0.2">
      <c r="B71" t="s">
        <v>133</v>
      </c>
      <c r="C71" s="2">
        <v>1.234</v>
      </c>
      <c r="D71" t="s">
        <v>156</v>
      </c>
      <c r="E71" s="2">
        <f>beta_gal_sample01[[#This Row],[A595]]-AVERAGE($F$6:$F$6)</f>
        <v>0.84933333333333327</v>
      </c>
      <c r="F71" s="3" t="s">
        <v>165</v>
      </c>
      <c r="G71" s="2">
        <f>ROUND((beta_gal_sample01[[#This Row],[A595 net BG]]-$T$25)/$S$25, 3)/10</f>
        <v>1.2476</v>
      </c>
      <c r="H71" s="2">
        <f>ROUND((beta_gal_sample01[[#This Row],[A595]]-$T$23)/$S$23, 3)/10</f>
        <v>0.1176</v>
      </c>
      <c r="W71" t="s">
        <v>134</v>
      </c>
      <c r="X71" s="2">
        <v>0.86499999999999999</v>
      </c>
      <c r="Y71" t="s">
        <v>156</v>
      </c>
      <c r="Z71" s="2">
        <f>beta_gal_sample0113[[#This Row],[A595]]-AVERAGE($F$6:$F$6)</f>
        <v>0.48033333333333333</v>
      </c>
      <c r="AA71" s="3" t="s">
        <v>165</v>
      </c>
      <c r="AB71" s="2">
        <f>ROUND((beta_gal_sample0113[[#This Row],[A595 net BG]]-$T$25)/$S$25, 3)/10</f>
        <v>0.74070000000000003</v>
      </c>
      <c r="AC71" s="2">
        <f>ROUND((beta_gal_sample0113[[#This Row],[A595]]-$T$23)/$S$23, 3)/10</f>
        <v>-5.1400000000000001E-2</v>
      </c>
      <c r="AD71" s="2"/>
    </row>
    <row r="72" spans="2:30" x14ac:dyDescent="0.2">
      <c r="B72" t="s">
        <v>134</v>
      </c>
      <c r="C72" s="2">
        <v>0.86499999999999999</v>
      </c>
      <c r="D72" t="s">
        <v>156</v>
      </c>
      <c r="E72" s="2">
        <f>beta_gal_sample01[[#This Row],[A595]]-AVERAGE($F$6:$F$6)</f>
        <v>0.48033333333333333</v>
      </c>
      <c r="F72" s="3" t="s">
        <v>165</v>
      </c>
      <c r="G72" s="2">
        <f>ROUND((beta_gal_sample01[[#This Row],[A595 net BG]]-$T$25)/$S$25, 3)/10</f>
        <v>0.74070000000000003</v>
      </c>
      <c r="H72" s="2">
        <f>ROUND((beta_gal_sample01[[#This Row],[A595]]-$T$23)/$S$23, 3)/10</f>
        <v>-5.1400000000000001E-2</v>
      </c>
      <c r="W72" t="s">
        <v>135</v>
      </c>
      <c r="X72" s="2">
        <v>1.014</v>
      </c>
      <c r="Y72" t="s">
        <v>156</v>
      </c>
      <c r="Z72" s="2">
        <f>beta_gal_sample0113[[#This Row],[A595]]-AVERAGE($F$6:$F$6)</f>
        <v>0.6293333333333333</v>
      </c>
      <c r="AA72" s="3" t="s">
        <v>165</v>
      </c>
      <c r="AB72" s="2">
        <f>ROUND((beta_gal_sample0113[[#This Row],[A595 net BG]]-$T$25)/$S$25, 3)/10</f>
        <v>0.94540000000000002</v>
      </c>
      <c r="AC72" s="2">
        <f>ROUND((beta_gal_sample0113[[#This Row],[A595]]-$T$23)/$S$23, 3)/10</f>
        <v>1.6800000000000002E-2</v>
      </c>
      <c r="AD72" s="2"/>
    </row>
    <row r="73" spans="2:30" x14ac:dyDescent="0.2">
      <c r="B73" t="s">
        <v>135</v>
      </c>
      <c r="C73" s="2">
        <v>1.014</v>
      </c>
      <c r="D73" t="s">
        <v>156</v>
      </c>
      <c r="E73" s="2">
        <f>beta_gal_sample01[[#This Row],[A595]]-AVERAGE($F$6:$F$6)</f>
        <v>0.6293333333333333</v>
      </c>
      <c r="F73" s="3" t="s">
        <v>165</v>
      </c>
      <c r="G73" s="2">
        <f>ROUND((beta_gal_sample01[[#This Row],[A595 net BG]]-$T$25)/$S$25, 3)/10</f>
        <v>0.94540000000000002</v>
      </c>
      <c r="H73" s="2">
        <f>ROUND((beta_gal_sample01[[#This Row],[A595]]-$T$23)/$S$23, 3)/10</f>
        <v>1.6800000000000002E-2</v>
      </c>
      <c r="W73" t="s">
        <v>70</v>
      </c>
      <c r="X73" s="2">
        <v>0.96799999999999997</v>
      </c>
      <c r="Y73" t="s">
        <v>160</v>
      </c>
      <c r="Z73" s="2">
        <f>beta_gal_sample0113[[#This Row],[A595]]-AVERAGE($F$6:$F$6)</f>
        <v>0.58333333333333326</v>
      </c>
      <c r="AA73" s="3" t="s">
        <v>161</v>
      </c>
      <c r="AB73" s="2">
        <f>ROUND((beta_gal_sample0113[[#This Row],[A595 net BG]]-$T$25)/$S$25, 3)/10</f>
        <v>0.88219999999999987</v>
      </c>
      <c r="AC73" s="2">
        <f>ROUND((beta_gal_sample0113[[#This Row],[A595]]-$T$23)/$S$23, 3)/10</f>
        <v>-4.2000000000000006E-3</v>
      </c>
      <c r="AD73" s="2"/>
    </row>
    <row r="74" spans="2:30" x14ac:dyDescent="0.2">
      <c r="B74" t="s">
        <v>70</v>
      </c>
      <c r="C74" s="2">
        <v>0.96799999999999997</v>
      </c>
      <c r="D74" t="s">
        <v>160</v>
      </c>
      <c r="E74" s="2">
        <f>beta_gal_sample01[[#This Row],[A595]]-AVERAGE($F$6:$F$6)</f>
        <v>0.58333333333333326</v>
      </c>
      <c r="F74" s="3" t="s">
        <v>705</v>
      </c>
      <c r="G74" s="2">
        <f>ROUND((beta_gal_sample01[[#This Row],[A595 net BG]]-$T$25)/$S$25, 3)/10</f>
        <v>0.88219999999999987</v>
      </c>
      <c r="H74" s="2">
        <f>ROUND((beta_gal_sample01[[#This Row],[A595]]-$T$23)/$S$23, 3)/10</f>
        <v>-4.2000000000000006E-3</v>
      </c>
      <c r="W74" t="s">
        <v>71</v>
      </c>
      <c r="X74" s="2">
        <v>0.98199999999999998</v>
      </c>
      <c r="Y74" t="s">
        <v>160</v>
      </c>
      <c r="Z74" s="2">
        <f>beta_gal_sample0113[[#This Row],[A595]]-AVERAGE($F$6:$F$6)</f>
        <v>0.59733333333333327</v>
      </c>
      <c r="AA74" s="3" t="s">
        <v>161</v>
      </c>
      <c r="AB74" s="2">
        <f>ROUND((beta_gal_sample0113[[#This Row],[A595 net BG]]-$T$25)/$S$25, 3)/10</f>
        <v>0.90139999999999998</v>
      </c>
      <c r="AC74" s="2">
        <f>ROUND((beta_gal_sample0113[[#This Row],[A595]]-$T$23)/$S$23, 3)/10</f>
        <v>2.1999999999999997E-3</v>
      </c>
      <c r="AD74" s="2"/>
    </row>
    <row r="75" spans="2:30" x14ac:dyDescent="0.2">
      <c r="B75" t="s">
        <v>71</v>
      </c>
      <c r="C75" s="2">
        <v>0.98199999999999998</v>
      </c>
      <c r="D75" t="s">
        <v>160</v>
      </c>
      <c r="E75" s="2">
        <f>beta_gal_sample01[[#This Row],[A595]]-AVERAGE($F$6:$F$6)</f>
        <v>0.59733333333333327</v>
      </c>
      <c r="F75" s="3" t="s">
        <v>705</v>
      </c>
      <c r="G75" s="2">
        <f>ROUND((beta_gal_sample01[[#This Row],[A595 net BG]]-$T$25)/$S$25, 3)/10</f>
        <v>0.90139999999999998</v>
      </c>
      <c r="H75" s="2">
        <f>ROUND((beta_gal_sample01[[#This Row],[A595]]-$T$23)/$S$23, 3)/10</f>
        <v>2.1999999999999997E-3</v>
      </c>
      <c r="W75" t="s">
        <v>72</v>
      </c>
      <c r="X75" s="2">
        <v>0.90100000000000002</v>
      </c>
      <c r="Y75" t="s">
        <v>160</v>
      </c>
      <c r="Z75" s="2">
        <f>beta_gal_sample0113[[#This Row],[A595]]-AVERAGE($F$6:$F$6)</f>
        <v>0.51633333333333331</v>
      </c>
      <c r="AA75" s="3" t="s">
        <v>161</v>
      </c>
      <c r="AB75" s="2">
        <f>ROUND((beta_gal_sample0113[[#This Row],[A595 net BG]]-$T$25)/$S$25, 3)/10</f>
        <v>0.79020000000000001</v>
      </c>
      <c r="AC75" s="2">
        <f>ROUND((beta_gal_sample0113[[#This Row],[A595]]-$T$23)/$S$23, 3)/10</f>
        <v>-3.49E-2</v>
      </c>
      <c r="AD75" s="2"/>
    </row>
    <row r="76" spans="2:30" x14ac:dyDescent="0.2">
      <c r="B76" t="s">
        <v>72</v>
      </c>
      <c r="C76" s="2">
        <v>0.90100000000000002</v>
      </c>
      <c r="D76" t="s">
        <v>160</v>
      </c>
      <c r="E76" s="2">
        <f>beta_gal_sample01[[#This Row],[A595]]-AVERAGE($F$6:$F$6)</f>
        <v>0.51633333333333331</v>
      </c>
      <c r="F76" s="3" t="s">
        <v>705</v>
      </c>
      <c r="G76" s="2">
        <f>ROUND((beta_gal_sample01[[#This Row],[A595 net BG]]-$T$25)/$S$25, 3)/10</f>
        <v>0.79020000000000001</v>
      </c>
      <c r="H76" s="2">
        <f>ROUND((beta_gal_sample01[[#This Row],[A595]]-$T$23)/$S$23, 3)/10</f>
        <v>-3.49E-2</v>
      </c>
      <c r="W76" t="s">
        <v>136</v>
      </c>
      <c r="X76" s="2">
        <v>0.71599999999999997</v>
      </c>
      <c r="Y76" t="s">
        <v>43</v>
      </c>
      <c r="Z76" s="2">
        <f>beta_gal_sample0113[[#This Row],[A595]]-AVERAGE($F$6:$F$6)</f>
        <v>0.33133333333333331</v>
      </c>
      <c r="AA76" s="3" t="s">
        <v>170</v>
      </c>
      <c r="AB76" s="2">
        <f>ROUND((beta_gal_sample0113[[#This Row],[A595 net BG]]-$T$25)/$S$25, 3)/10</f>
        <v>0.53600000000000003</v>
      </c>
      <c r="AC76" s="2">
        <f>ROUND((beta_gal_sample0113[[#This Row],[A595]]-$T$23)/$S$23, 3)/10</f>
        <v>-0.1196</v>
      </c>
      <c r="AD76" s="2"/>
    </row>
    <row r="77" spans="2:30" x14ac:dyDescent="0.2">
      <c r="B77" t="s">
        <v>136</v>
      </c>
      <c r="C77" s="2">
        <v>0.71599999999999997</v>
      </c>
      <c r="D77" t="s">
        <v>43</v>
      </c>
      <c r="E77" s="2">
        <f>beta_gal_sample01[[#This Row],[A595]]-AVERAGE($F$6:$F$6)</f>
        <v>0.33133333333333331</v>
      </c>
      <c r="F77" s="3" t="s">
        <v>170</v>
      </c>
      <c r="G77" s="2">
        <f>ROUND((beta_gal_sample01[[#This Row],[A595 net BG]]-$T$25)/$S$25, 3)/10</f>
        <v>0.53600000000000003</v>
      </c>
      <c r="H77" s="2">
        <f>ROUND((beta_gal_sample01[[#This Row],[A595]]-$T$23)/$S$23, 3)/10</f>
        <v>-0.1196</v>
      </c>
      <c r="W77" t="s">
        <v>137</v>
      </c>
      <c r="X77" s="2">
        <v>0.80300000000000005</v>
      </c>
      <c r="Y77" t="s">
        <v>43</v>
      </c>
      <c r="Z77" s="2">
        <f>beta_gal_sample0113[[#This Row],[A595]]-AVERAGE($F$6:$F$6)</f>
        <v>0.41833333333333339</v>
      </c>
      <c r="AA77" s="3" t="s">
        <v>170</v>
      </c>
      <c r="AB77" s="2">
        <f>ROUND((beta_gal_sample0113[[#This Row],[A595 net BG]]-$T$25)/$S$25, 3)/10</f>
        <v>0.65549999999999997</v>
      </c>
      <c r="AC77" s="2">
        <f>ROUND((beta_gal_sample0113[[#This Row],[A595]]-$T$23)/$S$23, 3)/10</f>
        <v>-7.980000000000001E-2</v>
      </c>
      <c r="AD77" s="2"/>
    </row>
    <row r="78" spans="2:30" x14ac:dyDescent="0.2">
      <c r="B78" t="s">
        <v>137</v>
      </c>
      <c r="C78" s="2">
        <v>0.80300000000000005</v>
      </c>
      <c r="D78" t="s">
        <v>43</v>
      </c>
      <c r="E78" s="2">
        <f>beta_gal_sample01[[#This Row],[A595]]-AVERAGE($F$6:$F$6)</f>
        <v>0.41833333333333339</v>
      </c>
      <c r="F78" s="3" t="s">
        <v>170</v>
      </c>
      <c r="G78" s="2">
        <f>ROUND((beta_gal_sample01[[#This Row],[A595 net BG]]-$T$25)/$S$25, 3)/10</f>
        <v>0.65549999999999997</v>
      </c>
      <c r="H78" s="2">
        <f>ROUND((beta_gal_sample01[[#This Row],[A595]]-$T$23)/$S$23, 3)/10</f>
        <v>-7.980000000000001E-2</v>
      </c>
      <c r="W78" t="s">
        <v>138</v>
      </c>
      <c r="X78" s="2">
        <v>0.81599999999999995</v>
      </c>
      <c r="Y78" t="s">
        <v>43</v>
      </c>
      <c r="Z78" s="2">
        <f>beta_gal_sample0113[[#This Row],[A595]]-AVERAGE($F$6:$F$6)</f>
        <v>0.43133333333333329</v>
      </c>
      <c r="AA78" s="3" t="s">
        <v>170</v>
      </c>
      <c r="AB78" s="2">
        <f>ROUND((beta_gal_sample0113[[#This Row],[A595 net BG]]-$T$25)/$S$25, 3)/10</f>
        <v>0.6734</v>
      </c>
      <c r="AC78" s="2">
        <f>ROUND((beta_gal_sample0113[[#This Row],[A595]]-$T$23)/$S$23, 3)/10</f>
        <v>-7.3800000000000004E-2</v>
      </c>
      <c r="AD78" s="2"/>
    </row>
    <row r="79" spans="2:30" x14ac:dyDescent="0.2">
      <c r="B79" t="s">
        <v>138</v>
      </c>
      <c r="C79" s="2">
        <v>0.81599999999999995</v>
      </c>
      <c r="D79" t="s">
        <v>43</v>
      </c>
      <c r="E79" s="2">
        <f>beta_gal_sample01[[#This Row],[A595]]-AVERAGE($F$6:$F$6)</f>
        <v>0.43133333333333329</v>
      </c>
      <c r="F79" s="3" t="s">
        <v>170</v>
      </c>
      <c r="G79" s="2">
        <f>ROUND((beta_gal_sample01[[#This Row],[A595 net BG]]-$T$25)/$S$25, 3)/10</f>
        <v>0.6734</v>
      </c>
      <c r="H79" s="2">
        <f>ROUND((beta_gal_sample01[[#This Row],[A595]]-$T$23)/$S$23, 3)/10</f>
        <v>-7.3800000000000004E-2</v>
      </c>
      <c r="W79" t="s">
        <v>139</v>
      </c>
      <c r="X79" s="2">
        <v>0.39</v>
      </c>
      <c r="Y79" t="s">
        <v>154</v>
      </c>
      <c r="Z79" s="2">
        <f>beta_gal_sample0113[[#This Row],[A595]]-AVERAGE($F$6:$F$6)</f>
        <v>5.3333333333333566E-3</v>
      </c>
      <c r="AA79" s="3" t="s">
        <v>161</v>
      </c>
      <c r="AB79" s="2">
        <f>ROUND((beta_gal_sample0113[[#This Row],[A595 net BG]]-$T$25)/$S$25, 3)/10</f>
        <v>8.8200000000000001E-2</v>
      </c>
      <c r="AC79" s="2">
        <f>ROUND((beta_gal_sample0113[[#This Row],[A595]]-$T$23)/$S$23, 3)/10</f>
        <v>-0.26890000000000003</v>
      </c>
      <c r="AD79" s="2"/>
    </row>
    <row r="80" spans="2:30" x14ac:dyDescent="0.2">
      <c r="B80" t="s">
        <v>139</v>
      </c>
      <c r="C80" s="2">
        <v>0.39</v>
      </c>
      <c r="D80" t="s">
        <v>154</v>
      </c>
      <c r="E80" s="2">
        <f>beta_gal_sample01[[#This Row],[A595]]-AVERAGE($F$6:$F$6)</f>
        <v>5.3333333333333566E-3</v>
      </c>
      <c r="F80" s="3" t="s">
        <v>705</v>
      </c>
      <c r="G80" s="2">
        <f>ROUND((beta_gal_sample01[[#This Row],[A595 net BG]]-$T$25)/$S$25, 3)/10</f>
        <v>8.8200000000000001E-2</v>
      </c>
      <c r="H80" s="2">
        <f>ROUND((beta_gal_sample01[[#This Row],[A595]]-$T$23)/$S$23, 3)/10</f>
        <v>-0.26890000000000003</v>
      </c>
      <c r="W80" t="s">
        <v>140</v>
      </c>
      <c r="X80" s="2">
        <v>0.38300000000000001</v>
      </c>
      <c r="Y80" t="s">
        <v>154</v>
      </c>
      <c r="Z80" s="2">
        <f>beta_gal_sample0113[[#This Row],[A595]]-AVERAGE($F$6:$F$6)</f>
        <v>-1.6666666666666496E-3</v>
      </c>
      <c r="AA80" s="3" t="s">
        <v>161</v>
      </c>
      <c r="AB80" s="2">
        <f>ROUND((beta_gal_sample0113[[#This Row],[A595 net BG]]-$T$25)/$S$25, 3)/10</f>
        <v>7.8600000000000003E-2</v>
      </c>
      <c r="AC80" s="2">
        <f>ROUND((beta_gal_sample0113[[#This Row],[A595]]-$T$23)/$S$23, 3)/10</f>
        <v>-0.27210000000000001</v>
      </c>
      <c r="AD80" s="2"/>
    </row>
    <row r="81" spans="2:30" x14ac:dyDescent="0.2">
      <c r="B81" t="s">
        <v>140</v>
      </c>
      <c r="C81" s="2">
        <v>0.38300000000000001</v>
      </c>
      <c r="D81" t="s">
        <v>154</v>
      </c>
      <c r="E81" s="2">
        <f>beta_gal_sample01[[#This Row],[A595]]-AVERAGE($F$6:$F$6)</f>
        <v>-1.6666666666666496E-3</v>
      </c>
      <c r="F81" s="3" t="s">
        <v>705</v>
      </c>
      <c r="G81" s="2">
        <f>ROUND((beta_gal_sample01[[#This Row],[A595 net BG]]-$T$25)/$S$25, 3)/10</f>
        <v>7.8600000000000003E-2</v>
      </c>
      <c r="H81" s="2">
        <f>ROUND((beta_gal_sample01[[#This Row],[A595]]-$T$23)/$S$23, 3)/10</f>
        <v>-0.27210000000000001</v>
      </c>
      <c r="W81" t="s">
        <v>141</v>
      </c>
      <c r="X81" s="2">
        <v>0.39800000000000002</v>
      </c>
      <c r="Y81" t="s">
        <v>154</v>
      </c>
      <c r="Z81" s="2">
        <f>beta_gal_sample0113[[#This Row],[A595]]-AVERAGE($F$6:$F$6)</f>
        <v>1.3333333333333364E-2</v>
      </c>
      <c r="AA81" s="3" t="s">
        <v>161</v>
      </c>
      <c r="AB81" s="2">
        <f>ROUND((beta_gal_sample0113[[#This Row],[A595 net BG]]-$T$25)/$S$25, 3)/10</f>
        <v>9.9199999999999997E-2</v>
      </c>
      <c r="AC81" s="2">
        <f>ROUND((beta_gal_sample0113[[#This Row],[A595]]-$T$23)/$S$23, 3)/10</f>
        <v>-0.26519999999999999</v>
      </c>
      <c r="AD81" s="2"/>
    </row>
    <row r="82" spans="2:30" x14ac:dyDescent="0.2">
      <c r="B82" t="s">
        <v>141</v>
      </c>
      <c r="C82" s="2">
        <v>0.39800000000000002</v>
      </c>
      <c r="D82" t="s">
        <v>154</v>
      </c>
      <c r="E82" s="2">
        <f>beta_gal_sample01[[#This Row],[A595]]-AVERAGE($F$6:$F$6)</f>
        <v>1.3333333333333364E-2</v>
      </c>
      <c r="F82" s="3" t="s">
        <v>705</v>
      </c>
      <c r="G82" s="2">
        <f>ROUND((beta_gal_sample01[[#This Row],[A595 net BG]]-$T$25)/$S$25, 3)/10</f>
        <v>9.9199999999999997E-2</v>
      </c>
      <c r="H82" s="2">
        <f>ROUND((beta_gal_sample01[[#This Row],[A595]]-$T$23)/$S$23, 3)/10</f>
        <v>-0.26519999999999999</v>
      </c>
      <c r="W82" t="s">
        <v>142</v>
      </c>
      <c r="X82" s="2">
        <v>0.80300000000000005</v>
      </c>
      <c r="Y82" t="s">
        <v>156</v>
      </c>
      <c r="Z82" s="2">
        <f>beta_gal_sample0113[[#This Row],[A595]]-AVERAGE($F$6:$F$6)</f>
        <v>0.41833333333333339</v>
      </c>
      <c r="AA82" s="3" t="s">
        <v>164</v>
      </c>
      <c r="AB82" s="2">
        <f>ROUND((beta_gal_sample0113[[#This Row],[A595 net BG]]-$T$25)/$S$25, 3)/10</f>
        <v>0.65549999999999997</v>
      </c>
      <c r="AC82" s="2">
        <f>ROUND((beta_gal_sample0113[[#This Row],[A595]]-$T$23)/$S$23, 3)/10</f>
        <v>-7.980000000000001E-2</v>
      </c>
      <c r="AD82" s="2"/>
    </row>
    <row r="83" spans="2:30" x14ac:dyDescent="0.2">
      <c r="B83" t="s">
        <v>142</v>
      </c>
      <c r="C83" s="2">
        <v>0.80300000000000005</v>
      </c>
      <c r="D83" t="s">
        <v>156</v>
      </c>
      <c r="E83" s="2">
        <f>beta_gal_sample01[[#This Row],[A595]]-AVERAGE($F$6:$F$6)</f>
        <v>0.41833333333333339</v>
      </c>
      <c r="F83" s="3" t="s">
        <v>164</v>
      </c>
      <c r="G83" s="2">
        <f>ROUND((beta_gal_sample01[[#This Row],[A595 net BG]]-$T$25)/$S$25, 3)/10</f>
        <v>0.65549999999999997</v>
      </c>
      <c r="H83" s="2">
        <f>ROUND((beta_gal_sample01[[#This Row],[A595]]-$T$23)/$S$23, 3)/10</f>
        <v>-7.980000000000001E-2</v>
      </c>
      <c r="W83" t="s">
        <v>143</v>
      </c>
      <c r="X83" s="2">
        <v>0.55000000000000004</v>
      </c>
      <c r="Y83" t="s">
        <v>156</v>
      </c>
      <c r="Z83" s="2">
        <f>beta_gal_sample0113[[#This Row],[A595]]-AVERAGE($F$6:$F$6)</f>
        <v>0.16533333333333339</v>
      </c>
      <c r="AA83" s="3" t="s">
        <v>164</v>
      </c>
      <c r="AB83" s="2">
        <f>ROUND((beta_gal_sample0113[[#This Row],[A595 net BG]]-$T$25)/$S$25, 3)/10</f>
        <v>0.308</v>
      </c>
      <c r="AC83" s="2">
        <f>ROUND((beta_gal_sample0113[[#This Row],[A595]]-$T$23)/$S$23, 3)/10</f>
        <v>-0.1956</v>
      </c>
      <c r="AD83" s="2"/>
    </row>
    <row r="84" spans="2:30" x14ac:dyDescent="0.2">
      <c r="B84" t="s">
        <v>143</v>
      </c>
      <c r="C84" s="2">
        <v>0.55000000000000004</v>
      </c>
      <c r="D84" t="s">
        <v>156</v>
      </c>
      <c r="E84" s="2">
        <f>beta_gal_sample01[[#This Row],[A595]]-AVERAGE($F$6:$F$6)</f>
        <v>0.16533333333333339</v>
      </c>
      <c r="F84" s="3" t="s">
        <v>164</v>
      </c>
      <c r="G84" s="2">
        <f>ROUND((beta_gal_sample01[[#This Row],[A595 net BG]]-$T$25)/$S$25, 3)/10</f>
        <v>0.308</v>
      </c>
      <c r="H84" s="2">
        <f>ROUND((beta_gal_sample01[[#This Row],[A595]]-$T$23)/$S$23, 3)/10</f>
        <v>-0.1956</v>
      </c>
      <c r="W84" t="s">
        <v>144</v>
      </c>
      <c r="X84" s="2">
        <v>0.63200000000000001</v>
      </c>
      <c r="Y84" t="s">
        <v>156</v>
      </c>
      <c r="Z84" s="2">
        <f>beta_gal_sample0113[[#This Row],[A595]]-AVERAGE($F$6:$F$6)</f>
        <v>0.24733333333333335</v>
      </c>
      <c r="AA84" s="3" t="s">
        <v>164</v>
      </c>
      <c r="AB84" s="2">
        <f>ROUND((beta_gal_sample0113[[#This Row],[A595 net BG]]-$T$25)/$S$25, 3)/10</f>
        <v>0.42069999999999996</v>
      </c>
      <c r="AC84" s="2">
        <f>ROUND((beta_gal_sample0113[[#This Row],[A595]]-$T$23)/$S$23, 3)/10</f>
        <v>-0.15809999999999999</v>
      </c>
      <c r="AD84" s="2"/>
    </row>
    <row r="85" spans="2:30" x14ac:dyDescent="0.2">
      <c r="B85" t="s">
        <v>144</v>
      </c>
      <c r="C85" s="2">
        <v>0.63200000000000001</v>
      </c>
      <c r="D85" t="s">
        <v>156</v>
      </c>
      <c r="E85" s="2">
        <f>beta_gal_sample01[[#This Row],[A595]]-AVERAGE($F$6:$F$6)</f>
        <v>0.24733333333333335</v>
      </c>
      <c r="F85" s="3" t="s">
        <v>164</v>
      </c>
      <c r="G85" s="2">
        <f>ROUND((beta_gal_sample01[[#This Row],[A595 net BG]]-$T$25)/$S$25, 3)/10</f>
        <v>0.42069999999999996</v>
      </c>
      <c r="H85" s="2">
        <f>ROUND((beta_gal_sample01[[#This Row],[A595]]-$T$23)/$S$23, 3)/10</f>
        <v>-0.15809999999999999</v>
      </c>
      <c r="W85" t="s">
        <v>76</v>
      </c>
      <c r="X85" s="2">
        <v>0.79100000000000004</v>
      </c>
      <c r="Y85" t="s">
        <v>160</v>
      </c>
      <c r="Z85" s="2">
        <f>beta_gal_sample0113[[#This Row],[A595]]-AVERAGE($F$6:$F$6)</f>
        <v>0.40633333333333338</v>
      </c>
      <c r="AA85" s="3" t="s">
        <v>165</v>
      </c>
      <c r="AB85" s="2">
        <f>ROUND((beta_gal_sample0113[[#This Row],[A595 net BG]]-$T$25)/$S$25, 3)/10</f>
        <v>0.6391</v>
      </c>
      <c r="AC85" s="2">
        <f>ROUND((beta_gal_sample0113[[#This Row],[A595]]-$T$23)/$S$23, 3)/10</f>
        <v>-8.5300000000000001E-2</v>
      </c>
      <c r="AD85" s="2"/>
    </row>
    <row r="86" spans="2:30" x14ac:dyDescent="0.2">
      <c r="B86" t="s">
        <v>76</v>
      </c>
      <c r="C86" s="2">
        <v>0.79100000000000004</v>
      </c>
      <c r="D86" t="s">
        <v>160</v>
      </c>
      <c r="E86" s="2">
        <f>beta_gal_sample01[[#This Row],[A595]]-AVERAGE($F$6:$F$6)</f>
        <v>0.40633333333333338</v>
      </c>
      <c r="F86" s="3" t="s">
        <v>165</v>
      </c>
      <c r="G86" s="2">
        <f>ROUND((beta_gal_sample01[[#This Row],[A595 net BG]]-$T$25)/$S$25, 3)/10</f>
        <v>0.6391</v>
      </c>
      <c r="H86" s="2">
        <f>ROUND((beta_gal_sample01[[#This Row],[A595]]-$T$23)/$S$23, 3)/10</f>
        <v>-8.5300000000000001E-2</v>
      </c>
      <c r="W86" t="s">
        <v>77</v>
      </c>
      <c r="X86" s="2">
        <v>0.83599999999999997</v>
      </c>
      <c r="Y86" t="s">
        <v>160</v>
      </c>
      <c r="Z86" s="2">
        <f>beta_gal_sample0113[[#This Row],[A595]]-AVERAGE($F$6:$F$6)</f>
        <v>0.45133333333333331</v>
      </c>
      <c r="AA86" s="3" t="s">
        <v>165</v>
      </c>
      <c r="AB86" s="2">
        <f>ROUND((beta_gal_sample0113[[#This Row],[A595 net BG]]-$T$25)/$S$25, 3)/10</f>
        <v>0.70090000000000008</v>
      </c>
      <c r="AC86" s="2">
        <f>ROUND((beta_gal_sample0113[[#This Row],[A595]]-$T$23)/$S$23, 3)/10</f>
        <v>-6.4700000000000008E-2</v>
      </c>
      <c r="AD86" s="2"/>
    </row>
    <row r="87" spans="2:30" x14ac:dyDescent="0.2">
      <c r="B87" t="s">
        <v>77</v>
      </c>
      <c r="C87" s="2">
        <v>0.83599999999999997</v>
      </c>
      <c r="D87" t="s">
        <v>160</v>
      </c>
      <c r="E87" s="2">
        <f>beta_gal_sample01[[#This Row],[A595]]-AVERAGE($F$6:$F$6)</f>
        <v>0.45133333333333331</v>
      </c>
      <c r="F87" s="3" t="s">
        <v>165</v>
      </c>
      <c r="G87" s="2">
        <f>ROUND((beta_gal_sample01[[#This Row],[A595 net BG]]-$T$25)/$S$25, 3)/10</f>
        <v>0.70090000000000008</v>
      </c>
      <c r="H87" s="2">
        <f>ROUND((beta_gal_sample01[[#This Row],[A595]]-$T$23)/$S$23, 3)/10</f>
        <v>-6.4700000000000008E-2</v>
      </c>
      <c r="W87" t="s">
        <v>78</v>
      </c>
      <c r="X87" s="2">
        <v>0.72299999999999998</v>
      </c>
      <c r="Y87" t="s">
        <v>160</v>
      </c>
      <c r="Z87" s="2">
        <f>beta_gal_sample0113[[#This Row],[A595]]-AVERAGE($F$6:$F$6)</f>
        <v>0.33833333333333332</v>
      </c>
      <c r="AA87" s="3" t="s">
        <v>165</v>
      </c>
      <c r="AB87" s="2">
        <f>ROUND((beta_gal_sample0113[[#This Row],[A595 net BG]]-$T$25)/$S$25, 3)/10</f>
        <v>0.54569999999999996</v>
      </c>
      <c r="AC87" s="2">
        <f>ROUND((beta_gal_sample0113[[#This Row],[A595]]-$T$23)/$S$23, 3)/10</f>
        <v>-0.11639999999999999</v>
      </c>
      <c r="AD87" s="2"/>
    </row>
    <row r="88" spans="2:30" x14ac:dyDescent="0.2">
      <c r="B88" t="s">
        <v>78</v>
      </c>
      <c r="C88" s="2">
        <v>0.72299999999999998</v>
      </c>
      <c r="D88" t="s">
        <v>160</v>
      </c>
      <c r="E88" s="2">
        <f>beta_gal_sample01[[#This Row],[A595]]-AVERAGE($F$6:$F$6)</f>
        <v>0.33833333333333332</v>
      </c>
      <c r="F88" s="3" t="s">
        <v>165</v>
      </c>
      <c r="G88" s="2">
        <f>ROUND((beta_gal_sample01[[#This Row],[A595 net BG]]-$T$25)/$S$25, 3)/10</f>
        <v>0.54569999999999996</v>
      </c>
      <c r="H88" s="2">
        <f>ROUND((beta_gal_sample01[[#This Row],[A595]]-$T$23)/$S$23, 3)/10</f>
        <v>-0.11639999999999999</v>
      </c>
      <c r="W88" t="s">
        <v>145</v>
      </c>
      <c r="X88" s="2">
        <v>0.38600000000000001</v>
      </c>
      <c r="Y88" t="s">
        <v>154</v>
      </c>
      <c r="Z88" s="2">
        <f>beta_gal_sample0113[[#This Row],[A595]]-AVERAGE($F$6:$F$6)</f>
        <v>1.333333333333353E-3</v>
      </c>
      <c r="AA88" s="3" t="s">
        <v>165</v>
      </c>
      <c r="AB88" s="2">
        <f>ROUND((beta_gal_sample0113[[#This Row],[A595 net BG]]-$T$25)/$S$25, 3)/10</f>
        <v>8.2699999999999996E-2</v>
      </c>
      <c r="AC88" s="2">
        <f>ROUND((beta_gal_sample0113[[#This Row],[A595]]-$T$23)/$S$23, 3)/10</f>
        <v>-0.2707</v>
      </c>
      <c r="AD88" s="2"/>
    </row>
    <row r="89" spans="2:30" x14ac:dyDescent="0.2">
      <c r="B89" t="s">
        <v>145</v>
      </c>
      <c r="C89" s="2">
        <v>0.38600000000000001</v>
      </c>
      <c r="D89" t="s">
        <v>154</v>
      </c>
      <c r="E89" s="2">
        <f>beta_gal_sample01[[#This Row],[A595]]-AVERAGE($F$6:$F$6)</f>
        <v>1.333333333333353E-3</v>
      </c>
      <c r="F89" s="3" t="s">
        <v>165</v>
      </c>
      <c r="G89" s="2">
        <f>ROUND((beta_gal_sample01[[#This Row],[A595 net BG]]-$T$25)/$S$25, 3)/10</f>
        <v>8.2699999999999996E-2</v>
      </c>
      <c r="H89" s="2">
        <f>ROUND((beta_gal_sample01[[#This Row],[A595]]-$T$23)/$S$23, 3)/10</f>
        <v>-0.2707</v>
      </c>
      <c r="W89" t="s">
        <v>146</v>
      </c>
      <c r="X89" s="2">
        <v>0.38600000000000001</v>
      </c>
      <c r="Y89" t="s">
        <v>154</v>
      </c>
      <c r="Z89" s="2">
        <f>beta_gal_sample0113[[#This Row],[A595]]-AVERAGE($F$6:$F$6)</f>
        <v>1.333333333333353E-3</v>
      </c>
      <c r="AA89" s="3" t="s">
        <v>165</v>
      </c>
      <c r="AB89" s="2">
        <f>ROUND((beta_gal_sample0113[[#This Row],[A595 net BG]]-$T$25)/$S$25, 3)/10</f>
        <v>8.2699999999999996E-2</v>
      </c>
      <c r="AC89" s="2">
        <f>ROUND((beta_gal_sample0113[[#This Row],[A595]]-$T$23)/$S$23, 3)/10</f>
        <v>-0.2707</v>
      </c>
      <c r="AD89" s="2"/>
    </row>
    <row r="90" spans="2:30" x14ac:dyDescent="0.2">
      <c r="B90" t="s">
        <v>146</v>
      </c>
      <c r="C90" s="2">
        <v>0.38600000000000001</v>
      </c>
      <c r="D90" t="s">
        <v>154</v>
      </c>
      <c r="E90" s="2">
        <f>beta_gal_sample01[[#This Row],[A595]]-AVERAGE($F$6:$F$6)</f>
        <v>1.333333333333353E-3</v>
      </c>
      <c r="F90" s="3" t="s">
        <v>165</v>
      </c>
      <c r="G90" s="2">
        <f>ROUND((beta_gal_sample01[[#This Row],[A595 net BG]]-$T$25)/$S$25, 3)/10</f>
        <v>8.2699999999999996E-2</v>
      </c>
      <c r="H90" s="2">
        <f>ROUND((beta_gal_sample01[[#This Row],[A595]]-$T$23)/$S$23, 3)/10</f>
        <v>-0.2707</v>
      </c>
      <c r="W90" t="s">
        <v>147</v>
      </c>
      <c r="X90" s="2">
        <v>0.38500000000000001</v>
      </c>
      <c r="Y90" t="s">
        <v>154</v>
      </c>
      <c r="Z90" s="2">
        <f>beta_gal_sample0113[[#This Row],[A595]]-AVERAGE($F$6:$F$6)</f>
        <v>3.3333333333335213E-4</v>
      </c>
      <c r="AA90" s="3" t="s">
        <v>165</v>
      </c>
      <c r="AB90" s="2">
        <f>ROUND((beta_gal_sample0113[[#This Row],[A595 net BG]]-$T$25)/$S$25, 3)/10</f>
        <v>8.14E-2</v>
      </c>
      <c r="AC90" s="2">
        <f>ROUND((beta_gal_sample0113[[#This Row],[A595]]-$T$23)/$S$23, 3)/10</f>
        <v>-0.2712</v>
      </c>
      <c r="AD90" s="2"/>
    </row>
    <row r="91" spans="2:30" x14ac:dyDescent="0.2">
      <c r="B91" t="s">
        <v>147</v>
      </c>
      <c r="C91" s="2">
        <v>0.38500000000000001</v>
      </c>
      <c r="D91" t="s">
        <v>154</v>
      </c>
      <c r="E91" s="2">
        <f>beta_gal_sample01[[#This Row],[A595]]-AVERAGE($F$6:$F$6)</f>
        <v>3.3333333333335213E-4</v>
      </c>
      <c r="F91" s="3" t="s">
        <v>165</v>
      </c>
      <c r="G91" s="2">
        <f>ROUND((beta_gal_sample01[[#This Row],[A595 net BG]]-$T$25)/$S$25, 3)/10</f>
        <v>8.14E-2</v>
      </c>
      <c r="H91" s="2">
        <f>ROUND((beta_gal_sample01[[#This Row],[A595]]-$T$23)/$S$23, 3)/10</f>
        <v>-0.2712</v>
      </c>
      <c r="W91" t="s">
        <v>148</v>
      </c>
      <c r="X91" s="2">
        <v>1.6910000000000001</v>
      </c>
      <c r="Y91" t="s">
        <v>155</v>
      </c>
      <c r="Z91" s="2">
        <f>beta_gal_sample0113[[#This Row],[A595]]-AVERAGE($F$6:$F$6)</f>
        <v>1.3063333333333333</v>
      </c>
      <c r="AA91" s="3" t="s">
        <v>161</v>
      </c>
      <c r="AB91" s="2">
        <f>ROUND((beta_gal_sample0113[[#This Row],[A595 net BG]]-$T$25)/$S$25, 3)/10</f>
        <v>1.8753</v>
      </c>
      <c r="AC91" s="2">
        <f>ROUND((beta_gal_sample0113[[#This Row],[A595]]-$T$23)/$S$23, 3)/10</f>
        <v>0.32679999999999998</v>
      </c>
      <c r="AD91" s="2"/>
    </row>
    <row r="92" spans="2:30" x14ac:dyDescent="0.2">
      <c r="B92" t="s">
        <v>148</v>
      </c>
      <c r="C92" s="2">
        <v>1.6910000000000001</v>
      </c>
      <c r="D92" t="s">
        <v>155</v>
      </c>
      <c r="E92" s="2">
        <f>beta_gal_sample01[[#This Row],[A595]]-AVERAGE($F$6:$F$6)</f>
        <v>1.3063333333333333</v>
      </c>
      <c r="F92" s="3" t="s">
        <v>705</v>
      </c>
      <c r="G92" s="2">
        <f>ROUND((beta_gal_sample01[[#This Row],[A595 net BG]]-$T$25)/$S$25, 3)/10</f>
        <v>1.8753</v>
      </c>
      <c r="H92" s="2">
        <f>ROUND((beta_gal_sample01[[#This Row],[A595]]-$T$23)/$S$23, 3)/10</f>
        <v>0.32679999999999998</v>
      </c>
      <c r="W92" t="s">
        <v>149</v>
      </c>
      <c r="X92" s="2">
        <v>1.373</v>
      </c>
      <c r="Y92" t="s">
        <v>155</v>
      </c>
      <c r="Z92" s="2">
        <f>beta_gal_sample0113[[#This Row],[A595]]-AVERAGE($F$6:$F$6)</f>
        <v>0.98833333333333329</v>
      </c>
      <c r="AA92" s="3" t="s">
        <v>161</v>
      </c>
      <c r="AB92" s="2">
        <f>ROUND((beta_gal_sample0113[[#This Row],[A595 net BG]]-$T$25)/$S$25, 3)/10</f>
        <v>1.4384999999999999</v>
      </c>
      <c r="AC92" s="2">
        <f>ROUND((beta_gal_sample0113[[#This Row],[A595]]-$T$23)/$S$23, 3)/10</f>
        <v>0.1812</v>
      </c>
      <c r="AD92" s="2"/>
    </row>
    <row r="93" spans="2:30" x14ac:dyDescent="0.2">
      <c r="B93" t="s">
        <v>149</v>
      </c>
      <c r="C93" s="2">
        <v>1.373</v>
      </c>
      <c r="D93" t="s">
        <v>155</v>
      </c>
      <c r="E93" s="2">
        <f>beta_gal_sample01[[#This Row],[A595]]-AVERAGE($F$6:$F$6)</f>
        <v>0.98833333333333329</v>
      </c>
      <c r="F93" s="3" t="s">
        <v>705</v>
      </c>
      <c r="G93" s="2">
        <f>ROUND((beta_gal_sample01[[#This Row],[A595 net BG]]-$T$25)/$S$25, 3)/10</f>
        <v>1.4384999999999999</v>
      </c>
      <c r="H93" s="2">
        <f>ROUND((beta_gal_sample01[[#This Row],[A595]]-$T$23)/$S$23, 3)/10</f>
        <v>0.1812</v>
      </c>
      <c r="W93" t="s">
        <v>150</v>
      </c>
      <c r="X93" s="2">
        <v>1.714</v>
      </c>
      <c r="Y93" t="s">
        <v>155</v>
      </c>
      <c r="Z93" s="2">
        <f>beta_gal_sample0113[[#This Row],[A595]]-AVERAGE($F$6:$F$6)</f>
        <v>1.3293333333333333</v>
      </c>
      <c r="AA93" s="3" t="s">
        <v>161</v>
      </c>
      <c r="AB93" s="2">
        <f>ROUND((beta_gal_sample0113[[#This Row],[A595 net BG]]-$T$25)/$S$25, 3)/10</f>
        <v>1.9068999999999998</v>
      </c>
      <c r="AC93" s="2">
        <f>ROUND((beta_gal_sample0113[[#This Row],[A595]]-$T$23)/$S$23, 3)/10</f>
        <v>0.33740000000000003</v>
      </c>
      <c r="AD93" s="2"/>
    </row>
    <row r="94" spans="2:30" x14ac:dyDescent="0.2">
      <c r="B94" t="s">
        <v>150</v>
      </c>
      <c r="C94" s="2">
        <v>1.714</v>
      </c>
      <c r="D94" t="s">
        <v>155</v>
      </c>
      <c r="E94" s="2">
        <f>beta_gal_sample01[[#This Row],[A595]]-AVERAGE($F$6:$F$6)</f>
        <v>1.3293333333333333</v>
      </c>
      <c r="F94" s="3" t="s">
        <v>705</v>
      </c>
      <c r="G94" s="2">
        <f>ROUND((beta_gal_sample01[[#This Row],[A595 net BG]]-$T$25)/$S$25, 3)/10</f>
        <v>1.9068999999999998</v>
      </c>
      <c r="H94" s="2">
        <f>ROUND((beta_gal_sample01[[#This Row],[A595]]-$T$23)/$S$23, 3)/10</f>
        <v>0.33740000000000003</v>
      </c>
      <c r="W94" t="s">
        <v>82</v>
      </c>
      <c r="X94" s="2">
        <v>0.69799999999999995</v>
      </c>
      <c r="Y94" t="s">
        <v>160</v>
      </c>
      <c r="Z94" s="2">
        <f>beta_gal_sample0113[[#This Row],[A595]]-AVERAGE($F$6:$F$6)</f>
        <v>0.3133333333333333</v>
      </c>
      <c r="AA94" s="5" t="s">
        <v>164</v>
      </c>
      <c r="AB94" s="2">
        <f>ROUND((beta_gal_sample0113[[#This Row],[A595 net BG]]-$T$25)/$S$25, 3)/10</f>
        <v>0.51130000000000009</v>
      </c>
      <c r="AC94" s="2">
        <f>ROUND((beta_gal_sample0113[[#This Row],[A595]]-$T$23)/$S$23, 3)/10</f>
        <v>-0.1278</v>
      </c>
      <c r="AD94" s="2"/>
    </row>
    <row r="95" spans="2:30" x14ac:dyDescent="0.2">
      <c r="B95" t="s">
        <v>82</v>
      </c>
      <c r="C95" s="2">
        <v>0.69799999999999995</v>
      </c>
      <c r="D95" t="s">
        <v>160</v>
      </c>
      <c r="E95" s="2">
        <f>beta_gal_sample01[[#This Row],[A595]]-AVERAGE($F$6:$F$6)</f>
        <v>0.3133333333333333</v>
      </c>
      <c r="F95" s="5" t="s">
        <v>164</v>
      </c>
      <c r="G95" s="2">
        <f>ROUND((beta_gal_sample01[[#This Row],[A595 net BG]]-$T$25)/$S$25, 3)/10</f>
        <v>0.51130000000000009</v>
      </c>
      <c r="H95" s="2">
        <f>ROUND((beta_gal_sample01[[#This Row],[A595]]-$T$23)/$S$23, 3)/10</f>
        <v>-0.1278</v>
      </c>
      <c r="W95" t="s">
        <v>83</v>
      </c>
      <c r="X95" s="2">
        <v>0.64100000000000001</v>
      </c>
      <c r="Y95" t="s">
        <v>160</v>
      </c>
      <c r="Z95" s="2">
        <f>beta_gal_sample0113[[#This Row],[A595]]-AVERAGE($F$6:$F$6)</f>
        <v>0.25633333333333336</v>
      </c>
      <c r="AA95" s="5" t="s">
        <v>164</v>
      </c>
      <c r="AB95" s="2">
        <f>ROUND((beta_gal_sample0113[[#This Row],[A595 net BG]]-$T$25)/$S$25, 3)/10</f>
        <v>0.433</v>
      </c>
      <c r="AC95" s="2">
        <f>ROUND((beta_gal_sample0113[[#This Row],[A595]]-$T$23)/$S$23, 3)/10</f>
        <v>-0.15389999999999998</v>
      </c>
      <c r="AD95" s="2"/>
    </row>
    <row r="96" spans="2:30" x14ac:dyDescent="0.2">
      <c r="B96" t="s">
        <v>83</v>
      </c>
      <c r="C96" s="2">
        <v>0.64100000000000001</v>
      </c>
      <c r="D96" t="s">
        <v>160</v>
      </c>
      <c r="E96" s="2">
        <f>beta_gal_sample01[[#This Row],[A595]]-AVERAGE($F$6:$F$6)</f>
        <v>0.25633333333333336</v>
      </c>
      <c r="F96" s="5" t="s">
        <v>164</v>
      </c>
      <c r="G96" s="2">
        <f>ROUND((beta_gal_sample01[[#This Row],[A595 net BG]]-$T$25)/$S$25, 3)/10</f>
        <v>0.433</v>
      </c>
      <c r="H96" s="2">
        <f>ROUND((beta_gal_sample01[[#This Row],[A595]]-$T$23)/$S$23, 3)/10</f>
        <v>-0.15389999999999998</v>
      </c>
      <c r="W96" t="s">
        <v>84</v>
      </c>
      <c r="X96" s="2">
        <v>0.59699999999999998</v>
      </c>
      <c r="Y96" t="s">
        <v>160</v>
      </c>
      <c r="Z96" s="2">
        <f>beta_gal_sample0113[[#This Row],[A595]]-AVERAGE($F$6:$F$6)</f>
        <v>0.21233333333333332</v>
      </c>
      <c r="AA96" s="5" t="s">
        <v>164</v>
      </c>
      <c r="AB96" s="2">
        <f>ROUND((beta_gal_sample0113[[#This Row],[A595 net BG]]-$T$25)/$S$25, 3)/10</f>
        <v>0.37259999999999999</v>
      </c>
      <c r="AC96" s="2">
        <f>ROUND((beta_gal_sample0113[[#This Row],[A595]]-$T$23)/$S$23, 3)/10</f>
        <v>-0.1741</v>
      </c>
      <c r="AD96" s="2"/>
    </row>
    <row r="97" spans="2:8" x14ac:dyDescent="0.2">
      <c r="B97" t="s">
        <v>84</v>
      </c>
      <c r="C97" s="2">
        <v>0.59699999999999998</v>
      </c>
      <c r="D97" t="s">
        <v>160</v>
      </c>
      <c r="E97" s="2">
        <f>beta_gal_sample01[[#This Row],[A595]]-AVERAGE($F$6:$F$6)</f>
        <v>0.21233333333333332</v>
      </c>
      <c r="F97" s="5" t="s">
        <v>164</v>
      </c>
      <c r="G97" s="2">
        <f>ROUND((beta_gal_sample01[[#This Row],[A595 net BG]]-$T$25)/$S$25, 3)/10</f>
        <v>0.37259999999999999</v>
      </c>
      <c r="H97" s="2">
        <f>ROUND((beta_gal_sample01[[#This Row],[A595]]-$T$23)/$S$23, 3)/10</f>
        <v>-0.1741</v>
      </c>
    </row>
  </sheetData>
  <mergeCells count="3">
    <mergeCell ref="B3:H4"/>
    <mergeCell ref="M3:U4"/>
    <mergeCell ref="W3:AG4"/>
  </mergeCells>
  <phoneticPr fontId="2" type="noConversion"/>
  <conditionalFormatting sqref="E9:E97">
    <cfRule type="colorScale" priority="29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P9:P26">
    <cfRule type="colorScale" priority="19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G9:H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D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9 K13 K17 K21 K25 K29 K33 K37 K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11:AH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Z96">
    <cfRule type="colorScale" priority="7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AB8:AC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S11:AV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5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7E8D-38BF-7C40-81FE-BFB5B5A65509}">
  <sheetPr>
    <tabColor theme="6"/>
  </sheetPr>
  <dimension ref="B2:P13"/>
  <sheetViews>
    <sheetView zoomScale="142" workbookViewId="0">
      <selection activeCell="E18" sqref="E18"/>
    </sheetView>
  </sheetViews>
  <sheetFormatPr baseColWidth="10" defaultRowHeight="16" x14ac:dyDescent="0.2"/>
  <cols>
    <col min="1" max="1" width="4.83203125" customWidth="1"/>
    <col min="5" max="5" width="4.83203125" customWidth="1"/>
    <col min="9" max="9" width="4.83203125" customWidth="1"/>
    <col min="13" max="13" width="4.83203125" customWidth="1"/>
    <col min="17" max="17" width="4.83203125" customWidth="1"/>
  </cols>
  <sheetData>
    <row r="2" spans="2:16" x14ac:dyDescent="0.2">
      <c r="B2" s="27" t="s">
        <v>190</v>
      </c>
      <c r="C2" s="27"/>
      <c r="D2" s="27"/>
      <c r="F2" s="28" t="s">
        <v>191</v>
      </c>
      <c r="G2" s="28"/>
      <c r="H2" s="28"/>
      <c r="J2" s="28" t="s">
        <v>192</v>
      </c>
      <c r="K2" s="28"/>
      <c r="L2" s="28"/>
      <c r="N2" s="28" t="s">
        <v>189</v>
      </c>
      <c r="O2" s="28"/>
      <c r="P2" s="28"/>
    </row>
    <row r="3" spans="2:16" ht="16" customHeight="1" x14ac:dyDescent="0.2">
      <c r="B3" s="27"/>
      <c r="C3" s="27"/>
      <c r="D3" s="27"/>
      <c r="F3" s="28"/>
      <c r="G3" s="28"/>
      <c r="H3" s="28"/>
      <c r="J3" s="28"/>
      <c r="K3" s="28"/>
      <c r="L3" s="28"/>
      <c r="N3" s="28"/>
      <c r="O3" s="28"/>
      <c r="P3" s="28"/>
    </row>
    <row r="4" spans="2:16" x14ac:dyDescent="0.2">
      <c r="B4" s="18" t="s">
        <v>151</v>
      </c>
      <c r="C4" s="18" t="s">
        <v>186</v>
      </c>
      <c r="D4" s="18" t="s">
        <v>187</v>
      </c>
      <c r="F4" s="18" t="s">
        <v>151</v>
      </c>
      <c r="G4" s="18" t="s">
        <v>186</v>
      </c>
      <c r="H4" s="18" t="s">
        <v>187</v>
      </c>
      <c r="J4" s="18" t="s">
        <v>151</v>
      </c>
      <c r="K4" s="18" t="s">
        <v>186</v>
      </c>
      <c r="L4" s="18" t="s">
        <v>187</v>
      </c>
      <c r="N4" s="18" t="s">
        <v>151</v>
      </c>
      <c r="O4" s="18" t="s">
        <v>186</v>
      </c>
      <c r="P4" s="18" t="s">
        <v>187</v>
      </c>
    </row>
    <row r="5" spans="2:16" x14ac:dyDescent="0.2">
      <c r="B5">
        <v>1</v>
      </c>
      <c r="C5" s="17" t="e">
        <f>20/GETPIVOTDATA("Reducted",'Beta-Gal Lysozyme'!$AE$9,"Fraction","1-Beta")</f>
        <v>#REF!</v>
      </c>
      <c r="D5" s="17" t="e">
        <f>20/GETPIVOTDATA("Reducted",'Beta-Gal Lysozyme'!$AE$9,"Fraction","1-Lys")</f>
        <v>#REF!</v>
      </c>
      <c r="F5">
        <v>1</v>
      </c>
      <c r="G5" s="17">
        <v>3</v>
      </c>
      <c r="H5" s="17">
        <v>3</v>
      </c>
      <c r="J5">
        <v>1</v>
      </c>
      <c r="K5" s="17" t="e">
        <f t="shared" ref="K5:L8" si="0">36-C5-G5</f>
        <v>#REF!</v>
      </c>
      <c r="L5" s="17" t="e">
        <f t="shared" si="0"/>
        <v>#REF!</v>
      </c>
      <c r="N5">
        <v>1</v>
      </c>
      <c r="O5" s="17" t="e">
        <f t="shared" ref="O5:P8" si="1">K5+G5+C5</f>
        <v>#REF!</v>
      </c>
      <c r="P5" s="17" t="e">
        <f t="shared" si="1"/>
        <v>#REF!</v>
      </c>
    </row>
    <row r="6" spans="2:16" x14ac:dyDescent="0.2">
      <c r="B6">
        <v>2</v>
      </c>
      <c r="C6" s="17" t="e">
        <f>20/GETPIVOTDATA("Reducted",'Beta-Gal Lysozyme'!$AE$9,"Fraction","2-Beta")</f>
        <v>#REF!</v>
      </c>
      <c r="D6" s="17" t="e">
        <f>20/GETPIVOTDATA("Reducted",'Beta-Gal Lysozyme'!$AE$9,"Fraction","2-Lys")</f>
        <v>#REF!</v>
      </c>
      <c r="F6">
        <v>2</v>
      </c>
      <c r="G6" s="17">
        <v>3</v>
      </c>
      <c r="H6" s="17">
        <v>3</v>
      </c>
      <c r="J6">
        <v>2</v>
      </c>
      <c r="K6" s="17" t="e">
        <f t="shared" si="0"/>
        <v>#REF!</v>
      </c>
      <c r="L6" s="17" t="e">
        <f t="shared" si="0"/>
        <v>#REF!</v>
      </c>
      <c r="N6">
        <v>2</v>
      </c>
      <c r="O6" s="17" t="e">
        <f t="shared" si="1"/>
        <v>#REF!</v>
      </c>
      <c r="P6" s="17" t="e">
        <f t="shared" si="1"/>
        <v>#REF!</v>
      </c>
    </row>
    <row r="7" spans="2:16" x14ac:dyDescent="0.2">
      <c r="B7">
        <v>3</v>
      </c>
      <c r="C7" s="17">
        <v>30</v>
      </c>
      <c r="D7" s="17" t="e">
        <f>20/GETPIVOTDATA("Reducted",'Beta-Gal Lysozyme'!$AE$9,"Fraction","3-Lys")</f>
        <v>#REF!</v>
      </c>
      <c r="F7">
        <v>3</v>
      </c>
      <c r="G7" s="17">
        <v>3</v>
      </c>
      <c r="H7" s="17">
        <v>3</v>
      </c>
      <c r="J7">
        <v>3</v>
      </c>
      <c r="K7" s="17">
        <f t="shared" si="0"/>
        <v>3</v>
      </c>
      <c r="L7" s="17" t="e">
        <f t="shared" si="0"/>
        <v>#REF!</v>
      </c>
      <c r="N7">
        <v>3</v>
      </c>
      <c r="O7" s="17">
        <f t="shared" si="1"/>
        <v>36</v>
      </c>
      <c r="P7" s="17" t="e">
        <f t="shared" si="1"/>
        <v>#REF!</v>
      </c>
    </row>
    <row r="8" spans="2:16" x14ac:dyDescent="0.2">
      <c r="B8">
        <v>4</v>
      </c>
      <c r="C8" s="17">
        <v>30</v>
      </c>
      <c r="D8" s="17" t="e">
        <f>20/GETPIVOTDATA("Reducted",'Beta-Gal Lysozyme'!$AE$9,"Fraction","4-Lys")</f>
        <v>#REF!</v>
      </c>
      <c r="F8">
        <v>4</v>
      </c>
      <c r="G8" s="17">
        <v>3</v>
      </c>
      <c r="H8" s="17">
        <v>3</v>
      </c>
      <c r="J8">
        <v>4</v>
      </c>
      <c r="K8" s="17">
        <f t="shared" si="0"/>
        <v>3</v>
      </c>
      <c r="L8" s="17" t="e">
        <f t="shared" si="0"/>
        <v>#REF!</v>
      </c>
      <c r="N8">
        <v>4</v>
      </c>
      <c r="O8" s="17">
        <f t="shared" si="1"/>
        <v>36</v>
      </c>
      <c r="P8" s="17" t="e">
        <f t="shared" si="1"/>
        <v>#REF!</v>
      </c>
    </row>
    <row r="12" spans="2:16" ht="16" customHeight="1" x14ac:dyDescent="0.2"/>
    <row r="13" spans="2:16" ht="16" customHeight="1" x14ac:dyDescent="0.2"/>
  </sheetData>
  <mergeCells count="4">
    <mergeCell ref="B2:D3"/>
    <mergeCell ref="J2:L3"/>
    <mergeCell ref="F2:H3"/>
    <mergeCell ref="N2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4A94-2F71-EE4F-B617-785185AB27FC}">
  <dimension ref="A1:C18"/>
  <sheetViews>
    <sheetView workbookViewId="0"/>
  </sheetViews>
  <sheetFormatPr baseColWidth="10" defaultRowHeight="16" x14ac:dyDescent="0.2"/>
  <cols>
    <col min="1" max="3" width="11.1640625" bestFit="1" customWidth="1"/>
    <col min="4" max="4" width="7.83203125" bestFit="1" customWidth="1"/>
    <col min="5" max="20" width="12.6640625" bestFit="1" customWidth="1"/>
  </cols>
  <sheetData>
    <row r="1" spans="1:3" x14ac:dyDescent="0.2">
      <c r="A1" t="s">
        <v>162</v>
      </c>
      <c r="B1" t="s">
        <v>678</v>
      </c>
      <c r="C1" t="s">
        <v>679</v>
      </c>
    </row>
    <row r="2" spans="1:3" x14ac:dyDescent="0.2">
      <c r="A2" t="s">
        <v>73</v>
      </c>
      <c r="B2" t="s">
        <v>74</v>
      </c>
      <c r="C2" t="s">
        <v>75</v>
      </c>
    </row>
    <row r="3" spans="1:3" x14ac:dyDescent="0.2">
      <c r="A3">
        <v>0.69599999999999995</v>
      </c>
      <c r="B3">
        <v>0.85799999999999998</v>
      </c>
      <c r="C3">
        <v>0.89</v>
      </c>
    </row>
    <row r="4" spans="1:3" x14ac:dyDescent="0.2">
      <c r="A4">
        <v>1.3109999999999999</v>
      </c>
      <c r="B4">
        <v>1.3819999999999999</v>
      </c>
      <c r="C4">
        <v>1.446</v>
      </c>
    </row>
    <row r="5" spans="1:3" x14ac:dyDescent="0.2">
      <c r="A5">
        <v>1.51</v>
      </c>
      <c r="B5">
        <v>1.4950000000000001</v>
      </c>
      <c r="C5">
        <v>1.5660000000000001</v>
      </c>
    </row>
    <row r="6" spans="1:3" x14ac:dyDescent="0.2">
      <c r="A6">
        <v>1.5980000000000001</v>
      </c>
      <c r="B6">
        <v>1.5620000000000001</v>
      </c>
      <c r="C6">
        <v>1.6220000000000001</v>
      </c>
    </row>
    <row r="7" spans="1:3" x14ac:dyDescent="0.2">
      <c r="A7">
        <v>1.7</v>
      </c>
      <c r="B7">
        <v>1.6879999999999999</v>
      </c>
      <c r="C7">
        <v>1.72</v>
      </c>
    </row>
    <row r="8" spans="1:3" x14ac:dyDescent="0.2">
      <c r="A8">
        <v>1.74</v>
      </c>
      <c r="B8">
        <v>1.74</v>
      </c>
      <c r="C8">
        <v>1.81</v>
      </c>
    </row>
    <row r="9" spans="1:3" x14ac:dyDescent="0.2">
      <c r="A9">
        <v>1.7549999999999999</v>
      </c>
      <c r="B9">
        <v>1.76</v>
      </c>
      <c r="C9">
        <v>1.83</v>
      </c>
    </row>
    <row r="10" spans="1:3" x14ac:dyDescent="0.2">
      <c r="A10">
        <v>1.7529999999999999</v>
      </c>
      <c r="B10">
        <v>1.766</v>
      </c>
      <c r="C10">
        <v>1.8380000000000001</v>
      </c>
    </row>
    <row r="11" spans="1:3" x14ac:dyDescent="0.2">
      <c r="A11">
        <v>1.7609999999999999</v>
      </c>
      <c r="B11">
        <v>1.7609999999999999</v>
      </c>
      <c r="C11">
        <v>1.8420000000000001</v>
      </c>
    </row>
    <row r="12" spans="1:3" x14ac:dyDescent="0.2">
      <c r="A12">
        <v>1.762</v>
      </c>
      <c r="B12">
        <v>1.7669999999999999</v>
      </c>
      <c r="C12">
        <v>1.843</v>
      </c>
    </row>
    <row r="13" spans="1:3" x14ac:dyDescent="0.2">
      <c r="A13">
        <v>1.76</v>
      </c>
      <c r="B13">
        <v>1.768</v>
      </c>
      <c r="C13">
        <v>1.839</v>
      </c>
    </row>
    <row r="14" spans="1:3" x14ac:dyDescent="0.2">
      <c r="A14">
        <v>1.7589999999999999</v>
      </c>
      <c r="B14">
        <v>1.7649999999999999</v>
      </c>
      <c r="C14">
        <v>1.8440000000000001</v>
      </c>
    </row>
    <row r="15" spans="1:3" x14ac:dyDescent="0.2">
      <c r="A15">
        <v>1.76</v>
      </c>
      <c r="B15">
        <v>1.766</v>
      </c>
      <c r="C15">
        <v>1.839</v>
      </c>
    </row>
    <row r="16" spans="1:3" x14ac:dyDescent="0.2">
      <c r="A16">
        <v>1.7589999999999999</v>
      </c>
      <c r="B16">
        <v>1.764</v>
      </c>
      <c r="C16">
        <v>1.837</v>
      </c>
    </row>
    <row r="17" spans="1:3" x14ac:dyDescent="0.2">
      <c r="A17">
        <v>1.7569999999999999</v>
      </c>
      <c r="B17">
        <v>1.762</v>
      </c>
      <c r="C17">
        <v>1.8360000000000001</v>
      </c>
    </row>
    <row r="18" spans="1:3" x14ac:dyDescent="0.2">
      <c r="A18">
        <v>1.758</v>
      </c>
      <c r="B18">
        <v>1.764</v>
      </c>
      <c r="C18">
        <v>1.835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33BE-0AFF-3E4B-B3A7-7B7F323659D8}">
  <dimension ref="A1:Q43"/>
  <sheetViews>
    <sheetView workbookViewId="0">
      <selection activeCell="E5" sqref="E5"/>
    </sheetView>
  </sheetViews>
  <sheetFormatPr baseColWidth="10" defaultRowHeight="16" x14ac:dyDescent="0.2"/>
  <cols>
    <col min="1" max="1" width="7.83203125" bestFit="1" customWidth="1"/>
    <col min="2" max="17" width="12.6640625" bestFit="1" customWidth="1"/>
  </cols>
  <sheetData>
    <row r="1" spans="1:17" x14ac:dyDescent="0.2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</row>
    <row r="2" spans="1:17" x14ac:dyDescent="0.2">
      <c r="A2" t="s">
        <v>193</v>
      </c>
      <c r="B2" t="s">
        <v>213</v>
      </c>
      <c r="C2" t="s">
        <v>214</v>
      </c>
      <c r="D2" t="s">
        <v>215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  <c r="K2" t="s">
        <v>222</v>
      </c>
      <c r="L2" t="s">
        <v>223</v>
      </c>
      <c r="M2" t="s">
        <v>224</v>
      </c>
      <c r="N2" t="s">
        <v>225</v>
      </c>
      <c r="O2" t="s">
        <v>226</v>
      </c>
      <c r="P2" t="s">
        <v>227</v>
      </c>
      <c r="Q2" t="s">
        <v>228</v>
      </c>
    </row>
    <row r="3" spans="1:17" x14ac:dyDescent="0.2">
      <c r="A3" t="s">
        <v>194</v>
      </c>
      <c r="B3" t="s">
        <v>229</v>
      </c>
      <c r="C3" t="s">
        <v>230</v>
      </c>
      <c r="D3" t="s">
        <v>231</v>
      </c>
      <c r="E3" t="s">
        <v>232</v>
      </c>
      <c r="F3" t="s">
        <v>233</v>
      </c>
      <c r="G3" t="s">
        <v>234</v>
      </c>
      <c r="H3" t="s">
        <v>235</v>
      </c>
      <c r="I3" t="s">
        <v>236</v>
      </c>
      <c r="J3" t="s">
        <v>237</v>
      </c>
      <c r="K3" t="s">
        <v>238</v>
      </c>
      <c r="L3" t="s">
        <v>239</v>
      </c>
      <c r="M3" t="s">
        <v>240</v>
      </c>
      <c r="N3" t="s">
        <v>241</v>
      </c>
      <c r="O3" t="s">
        <v>242</v>
      </c>
      <c r="P3" t="s">
        <v>243</v>
      </c>
      <c r="Q3" t="s">
        <v>244</v>
      </c>
    </row>
    <row r="4" spans="1:17" x14ac:dyDescent="0.2">
      <c r="A4" t="s">
        <v>195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  <c r="G4" t="s">
        <v>250</v>
      </c>
      <c r="H4" t="s">
        <v>251</v>
      </c>
      <c r="I4" t="s">
        <v>252</v>
      </c>
      <c r="J4" t="s">
        <v>253</v>
      </c>
      <c r="K4" t="s">
        <v>254</v>
      </c>
      <c r="L4" t="s">
        <v>255</v>
      </c>
      <c r="M4" t="s">
        <v>256</v>
      </c>
      <c r="N4" t="s">
        <v>257</v>
      </c>
      <c r="O4" t="s">
        <v>223</v>
      </c>
      <c r="P4" t="s">
        <v>258</v>
      </c>
      <c r="Q4" t="s">
        <v>225</v>
      </c>
    </row>
    <row r="5" spans="1:17" x14ac:dyDescent="0.2">
      <c r="A5" t="s">
        <v>50</v>
      </c>
      <c r="B5" t="s">
        <v>259</v>
      </c>
      <c r="C5" t="s">
        <v>260</v>
      </c>
      <c r="D5" t="s">
        <v>261</v>
      </c>
      <c r="E5" t="s">
        <v>262</v>
      </c>
      <c r="F5" t="s">
        <v>263</v>
      </c>
      <c r="G5" t="s">
        <v>264</v>
      </c>
      <c r="H5" t="s">
        <v>265</v>
      </c>
      <c r="I5" t="s">
        <v>266</v>
      </c>
      <c r="J5" t="s">
        <v>267</v>
      </c>
      <c r="K5" t="s">
        <v>268</v>
      </c>
      <c r="L5" t="s">
        <v>267</v>
      </c>
      <c r="M5" t="s">
        <v>269</v>
      </c>
      <c r="N5" t="s">
        <v>270</v>
      </c>
      <c r="O5" t="s">
        <v>271</v>
      </c>
      <c r="P5" t="s">
        <v>272</v>
      </c>
      <c r="Q5" t="s">
        <v>273</v>
      </c>
    </row>
    <row r="6" spans="1:17" x14ac:dyDescent="0.2">
      <c r="A6" t="s">
        <v>51</v>
      </c>
      <c r="B6" t="s">
        <v>274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280</v>
      </c>
      <c r="I6" t="s">
        <v>281</v>
      </c>
      <c r="J6" t="s">
        <v>282</v>
      </c>
      <c r="K6" t="s">
        <v>283</v>
      </c>
      <c r="L6" t="s">
        <v>284</v>
      </c>
      <c r="M6" t="s">
        <v>285</v>
      </c>
      <c r="N6" t="s">
        <v>263</v>
      </c>
      <c r="O6" t="s">
        <v>286</v>
      </c>
      <c r="P6" t="s">
        <v>287</v>
      </c>
      <c r="Q6" t="s">
        <v>272</v>
      </c>
    </row>
    <row r="7" spans="1:17" x14ac:dyDescent="0.2">
      <c r="A7" t="s">
        <v>52</v>
      </c>
      <c r="B7" t="s">
        <v>288</v>
      </c>
      <c r="C7" t="s">
        <v>289</v>
      </c>
      <c r="D7" t="s">
        <v>261</v>
      </c>
      <c r="E7" t="s">
        <v>290</v>
      </c>
      <c r="F7" t="s">
        <v>291</v>
      </c>
      <c r="G7" t="s">
        <v>292</v>
      </c>
      <c r="H7" t="s">
        <v>293</v>
      </c>
      <c r="I7" t="s">
        <v>294</v>
      </c>
      <c r="J7" t="s">
        <v>295</v>
      </c>
      <c r="K7" t="s">
        <v>296</v>
      </c>
      <c r="L7" t="s">
        <v>297</v>
      </c>
      <c r="M7" t="s">
        <v>298</v>
      </c>
      <c r="N7" t="s">
        <v>292</v>
      </c>
      <c r="O7" t="s">
        <v>271</v>
      </c>
      <c r="P7" t="s">
        <v>299</v>
      </c>
      <c r="Q7" t="s">
        <v>297</v>
      </c>
    </row>
    <row r="8" spans="1:17" x14ac:dyDescent="0.2">
      <c r="A8" t="s">
        <v>1</v>
      </c>
      <c r="B8" t="s">
        <v>300</v>
      </c>
      <c r="C8" t="s">
        <v>301</v>
      </c>
      <c r="D8" t="s">
        <v>302</v>
      </c>
      <c r="E8" t="s">
        <v>303</v>
      </c>
      <c r="F8" t="s">
        <v>304</v>
      </c>
      <c r="G8" t="s">
        <v>305</v>
      </c>
      <c r="H8" t="s">
        <v>304</v>
      </c>
      <c r="I8" t="s">
        <v>306</v>
      </c>
      <c r="J8" t="s">
        <v>307</v>
      </c>
      <c r="K8" t="s">
        <v>306</v>
      </c>
      <c r="L8" t="s">
        <v>308</v>
      </c>
      <c r="M8" t="s">
        <v>309</v>
      </c>
      <c r="N8" t="s">
        <v>310</v>
      </c>
      <c r="O8" t="s">
        <v>311</v>
      </c>
      <c r="P8" t="s">
        <v>312</v>
      </c>
      <c r="Q8" t="s">
        <v>313</v>
      </c>
    </row>
    <row r="9" spans="1:17" x14ac:dyDescent="0.2">
      <c r="A9" t="s">
        <v>2</v>
      </c>
      <c r="B9" t="s">
        <v>314</v>
      </c>
      <c r="C9" t="s">
        <v>315</v>
      </c>
      <c r="D9" t="s">
        <v>313</v>
      </c>
      <c r="E9" t="s">
        <v>316</v>
      </c>
      <c r="F9" t="s">
        <v>317</v>
      </c>
      <c r="G9" t="s">
        <v>318</v>
      </c>
      <c r="H9" t="s">
        <v>319</v>
      </c>
      <c r="I9" t="s">
        <v>320</v>
      </c>
      <c r="J9" t="s">
        <v>321</v>
      </c>
      <c r="K9" t="s">
        <v>322</v>
      </c>
      <c r="L9" t="s">
        <v>316</v>
      </c>
      <c r="M9" t="s">
        <v>323</v>
      </c>
      <c r="N9" t="s">
        <v>324</v>
      </c>
      <c r="O9" t="s">
        <v>325</v>
      </c>
      <c r="P9" t="s">
        <v>326</v>
      </c>
      <c r="Q9" t="s">
        <v>327</v>
      </c>
    </row>
    <row r="10" spans="1:17" x14ac:dyDescent="0.2">
      <c r="A10" t="s">
        <v>3</v>
      </c>
      <c r="B10" t="s">
        <v>328</v>
      </c>
      <c r="C10" t="s">
        <v>329</v>
      </c>
      <c r="D10" t="s">
        <v>330</v>
      </c>
      <c r="E10" t="s">
        <v>331</v>
      </c>
      <c r="F10" t="s">
        <v>332</v>
      </c>
      <c r="G10" t="s">
        <v>333</v>
      </c>
      <c r="H10" t="s">
        <v>334</v>
      </c>
      <c r="I10" t="s">
        <v>333</v>
      </c>
      <c r="J10" t="s">
        <v>335</v>
      </c>
      <c r="K10" t="s">
        <v>332</v>
      </c>
      <c r="L10" t="s">
        <v>332</v>
      </c>
      <c r="M10" t="s">
        <v>336</v>
      </c>
      <c r="N10" t="s">
        <v>337</v>
      </c>
      <c r="O10" t="s">
        <v>338</v>
      </c>
      <c r="P10" t="s">
        <v>339</v>
      </c>
      <c r="Q10" t="s">
        <v>340</v>
      </c>
    </row>
    <row r="11" spans="1:17" x14ac:dyDescent="0.2">
      <c r="A11" t="s">
        <v>4</v>
      </c>
      <c r="B11" t="s">
        <v>341</v>
      </c>
      <c r="C11" t="s">
        <v>342</v>
      </c>
      <c r="D11" t="s">
        <v>343</v>
      </c>
      <c r="E11" t="s">
        <v>344</v>
      </c>
      <c r="F11" t="s">
        <v>345</v>
      </c>
      <c r="G11" t="s">
        <v>346</v>
      </c>
      <c r="H11" t="s">
        <v>347</v>
      </c>
      <c r="I11" t="s">
        <v>348</v>
      </c>
      <c r="J11" t="s">
        <v>349</v>
      </c>
      <c r="K11" t="s">
        <v>350</v>
      </c>
      <c r="L11" t="s">
        <v>351</v>
      </c>
      <c r="M11" t="s">
        <v>352</v>
      </c>
      <c r="N11" t="s">
        <v>256</v>
      </c>
      <c r="O11" t="s">
        <v>353</v>
      </c>
      <c r="P11" t="s">
        <v>354</v>
      </c>
      <c r="Q11" t="s">
        <v>355</v>
      </c>
    </row>
    <row r="12" spans="1:17" x14ac:dyDescent="0.2">
      <c r="A12" t="s">
        <v>5</v>
      </c>
      <c r="B12" t="s">
        <v>356</v>
      </c>
      <c r="C12" t="s">
        <v>357</v>
      </c>
      <c r="D12" t="s">
        <v>358</v>
      </c>
      <c r="E12" t="s">
        <v>359</v>
      </c>
      <c r="F12" t="s">
        <v>360</v>
      </c>
      <c r="G12" t="s">
        <v>361</v>
      </c>
      <c r="H12" t="s">
        <v>362</v>
      </c>
      <c r="I12" t="s">
        <v>363</v>
      </c>
      <c r="J12" t="s">
        <v>364</v>
      </c>
      <c r="K12" t="s">
        <v>365</v>
      </c>
      <c r="L12" t="s">
        <v>366</v>
      </c>
      <c r="M12" t="s">
        <v>367</v>
      </c>
      <c r="N12" t="s">
        <v>368</v>
      </c>
      <c r="O12" t="s">
        <v>369</v>
      </c>
      <c r="P12" t="s">
        <v>370</v>
      </c>
      <c r="Q12" t="s">
        <v>371</v>
      </c>
    </row>
    <row r="13" spans="1:17" x14ac:dyDescent="0.2">
      <c r="A13" t="s">
        <v>6</v>
      </c>
      <c r="B13" t="s">
        <v>372</v>
      </c>
      <c r="C13" t="s">
        <v>373</v>
      </c>
      <c r="D13" t="s">
        <v>374</v>
      </c>
      <c r="E13" t="s">
        <v>375</v>
      </c>
      <c r="F13" t="s">
        <v>376</v>
      </c>
      <c r="G13" t="s">
        <v>377</v>
      </c>
      <c r="H13" t="s">
        <v>378</v>
      </c>
      <c r="I13" t="s">
        <v>379</v>
      </c>
      <c r="J13" t="s">
        <v>380</v>
      </c>
      <c r="K13" t="s">
        <v>381</v>
      </c>
      <c r="L13" t="s">
        <v>382</v>
      </c>
      <c r="M13" t="s">
        <v>383</v>
      </c>
      <c r="N13" t="s">
        <v>384</v>
      </c>
      <c r="O13" t="s">
        <v>385</v>
      </c>
      <c r="P13" t="s">
        <v>386</v>
      </c>
      <c r="Q13" t="s">
        <v>387</v>
      </c>
    </row>
    <row r="14" spans="1:17" x14ac:dyDescent="0.2">
      <c r="A14" t="s">
        <v>13</v>
      </c>
      <c r="B14" t="s">
        <v>388</v>
      </c>
      <c r="C14" t="s">
        <v>389</v>
      </c>
      <c r="D14" t="s">
        <v>390</v>
      </c>
      <c r="E14" t="s">
        <v>391</v>
      </c>
      <c r="F14" t="s">
        <v>392</v>
      </c>
      <c r="G14" t="s">
        <v>393</v>
      </c>
      <c r="H14" t="s">
        <v>394</v>
      </c>
      <c r="I14" t="s">
        <v>395</v>
      </c>
      <c r="J14" t="s">
        <v>396</v>
      </c>
      <c r="K14" t="s">
        <v>397</v>
      </c>
      <c r="L14" t="s">
        <v>398</v>
      </c>
      <c r="M14" t="s">
        <v>395</v>
      </c>
      <c r="N14" t="s">
        <v>399</v>
      </c>
      <c r="O14" t="s">
        <v>397</v>
      </c>
      <c r="P14" t="s">
        <v>398</v>
      </c>
      <c r="Q14" t="s">
        <v>399</v>
      </c>
    </row>
    <row r="15" spans="1:17" x14ac:dyDescent="0.2">
      <c r="A15" t="s">
        <v>14</v>
      </c>
      <c r="B15" t="s">
        <v>245</v>
      </c>
      <c r="C15" t="s">
        <v>400</v>
      </c>
      <c r="D15" t="s">
        <v>401</v>
      </c>
      <c r="E15" t="s">
        <v>402</v>
      </c>
      <c r="F15" t="s">
        <v>403</v>
      </c>
      <c r="G15" t="s">
        <v>404</v>
      </c>
      <c r="H15" t="s">
        <v>405</v>
      </c>
      <c r="I15" t="s">
        <v>406</v>
      </c>
      <c r="J15" t="s">
        <v>407</v>
      </c>
      <c r="K15" t="s">
        <v>408</v>
      </c>
      <c r="L15" t="s">
        <v>405</v>
      </c>
      <c r="M15" t="s">
        <v>409</v>
      </c>
      <c r="N15" t="s">
        <v>410</v>
      </c>
      <c r="O15" t="s">
        <v>405</v>
      </c>
      <c r="P15" t="s">
        <v>410</v>
      </c>
      <c r="Q15" t="s">
        <v>406</v>
      </c>
    </row>
    <row r="16" spans="1:17" x14ac:dyDescent="0.2">
      <c r="A16" t="s">
        <v>15</v>
      </c>
      <c r="B16" t="s">
        <v>411</v>
      </c>
      <c r="C16" t="s">
        <v>412</v>
      </c>
      <c r="D16" t="s">
        <v>413</v>
      </c>
      <c r="E16" t="s">
        <v>414</v>
      </c>
      <c r="F16" t="s">
        <v>415</v>
      </c>
      <c r="G16" t="s">
        <v>416</v>
      </c>
      <c r="H16" t="s">
        <v>417</v>
      </c>
      <c r="I16" t="s">
        <v>418</v>
      </c>
      <c r="J16" t="s">
        <v>417</v>
      </c>
      <c r="K16" t="s">
        <v>419</v>
      </c>
      <c r="L16" t="s">
        <v>420</v>
      </c>
      <c r="M16" t="s">
        <v>421</v>
      </c>
      <c r="N16" t="s">
        <v>418</v>
      </c>
      <c r="O16" t="s">
        <v>420</v>
      </c>
      <c r="P16" t="s">
        <v>417</v>
      </c>
      <c r="Q16" t="s">
        <v>422</v>
      </c>
    </row>
    <row r="17" spans="1:17" x14ac:dyDescent="0.2">
      <c r="A17" t="s">
        <v>16</v>
      </c>
      <c r="B17" t="s">
        <v>423</v>
      </c>
      <c r="C17" t="s">
        <v>424</v>
      </c>
      <c r="D17" t="s">
        <v>425</v>
      </c>
      <c r="E17" t="s">
        <v>426</v>
      </c>
      <c r="F17" t="s">
        <v>427</v>
      </c>
      <c r="G17" t="s">
        <v>428</v>
      </c>
      <c r="H17" t="s">
        <v>429</v>
      </c>
      <c r="I17" t="s">
        <v>428</v>
      </c>
      <c r="J17" t="s">
        <v>430</v>
      </c>
      <c r="K17" t="s">
        <v>431</v>
      </c>
      <c r="L17" t="s">
        <v>432</v>
      </c>
      <c r="M17" t="s">
        <v>408</v>
      </c>
      <c r="N17" t="s">
        <v>405</v>
      </c>
      <c r="O17" t="s">
        <v>396</v>
      </c>
      <c r="P17" t="s">
        <v>433</v>
      </c>
      <c r="Q17" t="s">
        <v>434</v>
      </c>
    </row>
    <row r="18" spans="1:17" x14ac:dyDescent="0.2">
      <c r="A18" t="s">
        <v>17</v>
      </c>
      <c r="B18" t="s">
        <v>435</v>
      </c>
      <c r="C18" t="s">
        <v>436</v>
      </c>
      <c r="D18" t="s">
        <v>437</v>
      </c>
      <c r="E18" t="s">
        <v>404</v>
      </c>
      <c r="F18" t="s">
        <v>438</v>
      </c>
      <c r="G18" t="s">
        <v>439</v>
      </c>
      <c r="H18" t="s">
        <v>440</v>
      </c>
      <c r="I18" t="s">
        <v>441</v>
      </c>
      <c r="J18" t="s">
        <v>432</v>
      </c>
      <c r="K18" t="s">
        <v>442</v>
      </c>
      <c r="L18" t="s">
        <v>443</v>
      </c>
      <c r="M18" t="s">
        <v>394</v>
      </c>
      <c r="N18" t="s">
        <v>444</v>
      </c>
      <c r="O18" t="s">
        <v>445</v>
      </c>
      <c r="P18" t="s">
        <v>446</v>
      </c>
      <c r="Q18" t="s">
        <v>447</v>
      </c>
    </row>
    <row r="19" spans="1:17" x14ac:dyDescent="0.2">
      <c r="A19" t="s">
        <v>18</v>
      </c>
      <c r="B19" t="s">
        <v>448</v>
      </c>
      <c r="C19" t="s">
        <v>449</v>
      </c>
      <c r="D19" t="s">
        <v>450</v>
      </c>
      <c r="E19" t="s">
        <v>451</v>
      </c>
      <c r="F19" t="s">
        <v>340</v>
      </c>
      <c r="G19" t="s">
        <v>339</v>
      </c>
      <c r="H19" t="s">
        <v>452</v>
      </c>
      <c r="I19" t="s">
        <v>453</v>
      </c>
      <c r="J19" t="s">
        <v>454</v>
      </c>
      <c r="K19" t="s">
        <v>455</v>
      </c>
      <c r="L19" t="s">
        <v>456</v>
      </c>
      <c r="M19" t="s">
        <v>457</v>
      </c>
      <c r="N19" t="s">
        <v>458</v>
      </c>
      <c r="O19" t="s">
        <v>459</v>
      </c>
      <c r="P19" t="s">
        <v>460</v>
      </c>
      <c r="Q19" t="s">
        <v>461</v>
      </c>
    </row>
    <row r="20" spans="1:17" x14ac:dyDescent="0.2">
      <c r="A20" t="s">
        <v>38</v>
      </c>
      <c r="B20" t="s">
        <v>462</v>
      </c>
      <c r="C20" t="s">
        <v>222</v>
      </c>
      <c r="D20" t="s">
        <v>463</v>
      </c>
      <c r="E20" t="s">
        <v>464</v>
      </c>
      <c r="F20" t="s">
        <v>465</v>
      </c>
      <c r="G20" t="s">
        <v>466</v>
      </c>
      <c r="H20" t="s">
        <v>467</v>
      </c>
      <c r="I20" t="s">
        <v>468</v>
      </c>
      <c r="J20" t="s">
        <v>469</v>
      </c>
      <c r="K20" t="s">
        <v>470</v>
      </c>
      <c r="L20" t="s">
        <v>471</v>
      </c>
      <c r="M20" t="s">
        <v>472</v>
      </c>
      <c r="N20" t="s">
        <v>473</v>
      </c>
      <c r="O20" t="s">
        <v>474</v>
      </c>
      <c r="P20" t="s">
        <v>475</v>
      </c>
      <c r="Q20" t="s">
        <v>475</v>
      </c>
    </row>
    <row r="21" spans="1:17" x14ac:dyDescent="0.2">
      <c r="A21" t="s">
        <v>39</v>
      </c>
      <c r="B21" t="s">
        <v>247</v>
      </c>
      <c r="C21" t="s">
        <v>476</v>
      </c>
      <c r="D21" t="s">
        <v>311</v>
      </c>
      <c r="E21" t="s">
        <v>477</v>
      </c>
      <c r="F21" t="s">
        <v>478</v>
      </c>
      <c r="G21" t="s">
        <v>479</v>
      </c>
      <c r="H21" t="s">
        <v>480</v>
      </c>
      <c r="I21" t="s">
        <v>481</v>
      </c>
      <c r="J21" t="s">
        <v>482</v>
      </c>
      <c r="K21" t="s">
        <v>483</v>
      </c>
      <c r="L21" t="s">
        <v>484</v>
      </c>
      <c r="M21" t="s">
        <v>485</v>
      </c>
      <c r="N21" t="s">
        <v>486</v>
      </c>
      <c r="O21" t="s">
        <v>487</v>
      </c>
      <c r="P21" t="s">
        <v>486</v>
      </c>
      <c r="Q21" t="s">
        <v>317</v>
      </c>
    </row>
    <row r="22" spans="1:17" x14ac:dyDescent="0.2">
      <c r="A22" t="s">
        <v>34</v>
      </c>
      <c r="B22" t="s">
        <v>349</v>
      </c>
      <c r="C22" t="s">
        <v>488</v>
      </c>
      <c r="D22" t="s">
        <v>489</v>
      </c>
      <c r="E22" t="s">
        <v>490</v>
      </c>
      <c r="F22" t="s">
        <v>312</v>
      </c>
      <c r="G22" t="s">
        <v>310</v>
      </c>
      <c r="H22" t="s">
        <v>307</v>
      </c>
      <c r="I22" t="s">
        <v>491</v>
      </c>
      <c r="J22" t="s">
        <v>492</v>
      </c>
      <c r="K22" t="s">
        <v>493</v>
      </c>
      <c r="L22" t="s">
        <v>477</v>
      </c>
      <c r="M22" t="s">
        <v>494</v>
      </c>
      <c r="N22" t="s">
        <v>495</v>
      </c>
      <c r="O22" t="s">
        <v>496</v>
      </c>
      <c r="P22" t="s">
        <v>497</v>
      </c>
      <c r="Q22" t="s">
        <v>495</v>
      </c>
    </row>
    <row r="23" spans="1:17" x14ac:dyDescent="0.2">
      <c r="A23" t="s">
        <v>40</v>
      </c>
      <c r="B23" t="s">
        <v>498</v>
      </c>
      <c r="C23" t="s">
        <v>499</v>
      </c>
      <c r="D23" t="s">
        <v>500</v>
      </c>
      <c r="E23" t="s">
        <v>501</v>
      </c>
      <c r="F23" t="s">
        <v>502</v>
      </c>
      <c r="G23" t="s">
        <v>287</v>
      </c>
      <c r="H23" t="s">
        <v>299</v>
      </c>
      <c r="I23" t="s">
        <v>503</v>
      </c>
      <c r="J23" t="s">
        <v>504</v>
      </c>
      <c r="K23" t="s">
        <v>505</v>
      </c>
      <c r="L23" t="s">
        <v>506</v>
      </c>
      <c r="M23" t="s">
        <v>507</v>
      </c>
      <c r="N23" t="s">
        <v>507</v>
      </c>
      <c r="O23" t="s">
        <v>508</v>
      </c>
      <c r="P23" t="s">
        <v>505</v>
      </c>
      <c r="Q23" t="s">
        <v>509</v>
      </c>
    </row>
    <row r="24" spans="1:17" x14ac:dyDescent="0.2">
      <c r="A24" t="s">
        <v>41</v>
      </c>
      <c r="B24" t="s">
        <v>510</v>
      </c>
      <c r="C24" t="s">
        <v>511</v>
      </c>
      <c r="D24" t="s">
        <v>512</v>
      </c>
      <c r="E24" t="s">
        <v>513</v>
      </c>
      <c r="F24" t="s">
        <v>514</v>
      </c>
      <c r="G24" t="s">
        <v>515</v>
      </c>
      <c r="H24" t="s">
        <v>516</v>
      </c>
      <c r="I24" t="s">
        <v>517</v>
      </c>
      <c r="J24" t="s">
        <v>263</v>
      </c>
      <c r="K24" t="s">
        <v>518</v>
      </c>
      <c r="L24" t="s">
        <v>519</v>
      </c>
      <c r="M24" t="s">
        <v>268</v>
      </c>
      <c r="N24" t="s">
        <v>520</v>
      </c>
      <c r="O24" t="s">
        <v>521</v>
      </c>
      <c r="P24" t="s">
        <v>503</v>
      </c>
      <c r="Q24" t="s">
        <v>503</v>
      </c>
    </row>
    <row r="25" spans="1:17" x14ac:dyDescent="0.2">
      <c r="A25" t="s">
        <v>42</v>
      </c>
      <c r="B25" t="s">
        <v>522</v>
      </c>
      <c r="C25" t="s">
        <v>523</v>
      </c>
      <c r="D25" t="s">
        <v>524</v>
      </c>
      <c r="E25" t="s">
        <v>288</v>
      </c>
      <c r="F25" t="s">
        <v>525</v>
      </c>
      <c r="G25" t="s">
        <v>526</v>
      </c>
      <c r="H25" t="s">
        <v>516</v>
      </c>
      <c r="I25" t="s">
        <v>527</v>
      </c>
      <c r="J25" t="s">
        <v>283</v>
      </c>
      <c r="K25" t="s">
        <v>528</v>
      </c>
      <c r="L25" t="s">
        <v>266</v>
      </c>
      <c r="M25" t="s">
        <v>298</v>
      </c>
      <c r="N25" t="s">
        <v>529</v>
      </c>
      <c r="O25" t="s">
        <v>530</v>
      </c>
      <c r="P25" t="s">
        <v>531</v>
      </c>
      <c r="Q25" t="s">
        <v>532</v>
      </c>
    </row>
    <row r="26" spans="1:17" x14ac:dyDescent="0.2">
      <c r="A26" t="s">
        <v>56</v>
      </c>
      <c r="B26" t="s">
        <v>522</v>
      </c>
      <c r="C26" t="s">
        <v>533</v>
      </c>
      <c r="D26" t="s">
        <v>534</v>
      </c>
      <c r="E26" t="s">
        <v>535</v>
      </c>
      <c r="F26" t="s">
        <v>458</v>
      </c>
      <c r="G26" t="s">
        <v>536</v>
      </c>
      <c r="H26" t="s">
        <v>537</v>
      </c>
      <c r="I26" t="s">
        <v>538</v>
      </c>
      <c r="J26" t="s">
        <v>539</v>
      </c>
      <c r="K26" t="s">
        <v>538</v>
      </c>
      <c r="L26" t="s">
        <v>437</v>
      </c>
      <c r="M26" t="s">
        <v>539</v>
      </c>
      <c r="N26" t="s">
        <v>540</v>
      </c>
      <c r="O26" t="s">
        <v>540</v>
      </c>
      <c r="P26" t="s">
        <v>453</v>
      </c>
      <c r="Q26" t="s">
        <v>541</v>
      </c>
    </row>
    <row r="27" spans="1:17" x14ac:dyDescent="0.2">
      <c r="A27" t="s">
        <v>57</v>
      </c>
      <c r="B27" t="s">
        <v>542</v>
      </c>
      <c r="C27" t="s">
        <v>543</v>
      </c>
      <c r="D27" t="s">
        <v>453</v>
      </c>
      <c r="E27" t="s">
        <v>544</v>
      </c>
      <c r="F27" t="s">
        <v>545</v>
      </c>
      <c r="G27" t="s">
        <v>433</v>
      </c>
      <c r="H27" t="s">
        <v>397</v>
      </c>
      <c r="I27" t="s">
        <v>404</v>
      </c>
      <c r="J27" t="s">
        <v>399</v>
      </c>
      <c r="K27" t="s">
        <v>398</v>
      </c>
      <c r="L27" t="s">
        <v>398</v>
      </c>
      <c r="M27" t="s">
        <v>398</v>
      </c>
      <c r="N27" t="s">
        <v>398</v>
      </c>
      <c r="O27" t="s">
        <v>396</v>
      </c>
      <c r="P27" t="s">
        <v>546</v>
      </c>
      <c r="Q27" t="s">
        <v>396</v>
      </c>
    </row>
    <row r="28" spans="1:17" x14ac:dyDescent="0.2">
      <c r="A28" t="s">
        <v>58</v>
      </c>
      <c r="B28" t="s">
        <v>547</v>
      </c>
      <c r="C28" t="s">
        <v>548</v>
      </c>
      <c r="D28" t="s">
        <v>549</v>
      </c>
      <c r="E28" t="s">
        <v>550</v>
      </c>
      <c r="F28" t="s">
        <v>551</v>
      </c>
      <c r="G28" t="s">
        <v>552</v>
      </c>
      <c r="H28" t="s">
        <v>553</v>
      </c>
      <c r="I28" t="s">
        <v>554</v>
      </c>
      <c r="J28" t="s">
        <v>544</v>
      </c>
      <c r="K28" t="s">
        <v>555</v>
      </c>
      <c r="L28" t="s">
        <v>544</v>
      </c>
      <c r="M28" t="s">
        <v>392</v>
      </c>
      <c r="N28" t="s">
        <v>555</v>
      </c>
      <c r="O28" t="s">
        <v>392</v>
      </c>
      <c r="P28" t="s">
        <v>556</v>
      </c>
      <c r="Q28" t="s">
        <v>554</v>
      </c>
    </row>
    <row r="29" spans="1:17" x14ac:dyDescent="0.2">
      <c r="A29" t="s">
        <v>59</v>
      </c>
      <c r="B29" t="s">
        <v>353</v>
      </c>
      <c r="C29" t="s">
        <v>557</v>
      </c>
      <c r="D29" t="s">
        <v>558</v>
      </c>
      <c r="E29" t="s">
        <v>559</v>
      </c>
      <c r="F29" t="s">
        <v>483</v>
      </c>
      <c r="G29" t="s">
        <v>560</v>
      </c>
      <c r="H29" t="s">
        <v>478</v>
      </c>
      <c r="I29" t="s">
        <v>493</v>
      </c>
      <c r="J29" t="s">
        <v>561</v>
      </c>
      <c r="K29" t="s">
        <v>562</v>
      </c>
      <c r="L29" t="s">
        <v>563</v>
      </c>
      <c r="M29" t="s">
        <v>564</v>
      </c>
      <c r="N29" t="s">
        <v>565</v>
      </c>
      <c r="O29" t="s">
        <v>566</v>
      </c>
      <c r="P29" t="s">
        <v>567</v>
      </c>
      <c r="Q29" t="s">
        <v>568</v>
      </c>
    </row>
    <row r="30" spans="1:17" x14ac:dyDescent="0.2">
      <c r="A30" t="s">
        <v>60</v>
      </c>
      <c r="B30" t="s">
        <v>569</v>
      </c>
      <c r="C30" t="s">
        <v>565</v>
      </c>
      <c r="D30" t="s">
        <v>570</v>
      </c>
      <c r="E30" t="s">
        <v>571</v>
      </c>
      <c r="F30" t="s">
        <v>572</v>
      </c>
      <c r="G30" t="s">
        <v>573</v>
      </c>
      <c r="H30" t="s">
        <v>574</v>
      </c>
      <c r="I30" t="s">
        <v>575</v>
      </c>
      <c r="J30" t="s">
        <v>534</v>
      </c>
      <c r="K30" t="s">
        <v>576</v>
      </c>
      <c r="L30" t="s">
        <v>577</v>
      </c>
      <c r="M30" t="s">
        <v>578</v>
      </c>
      <c r="N30" t="s">
        <v>579</v>
      </c>
      <c r="O30" t="s">
        <v>580</v>
      </c>
      <c r="P30" t="s">
        <v>302</v>
      </c>
      <c r="Q30" t="s">
        <v>581</v>
      </c>
    </row>
    <row r="31" spans="1:17" x14ac:dyDescent="0.2">
      <c r="A31" t="s">
        <v>61</v>
      </c>
      <c r="B31" t="s">
        <v>356</v>
      </c>
      <c r="C31" t="s">
        <v>582</v>
      </c>
      <c r="D31" t="s">
        <v>583</v>
      </c>
      <c r="E31" t="s">
        <v>584</v>
      </c>
      <c r="F31" t="s">
        <v>477</v>
      </c>
      <c r="G31" t="s">
        <v>585</v>
      </c>
      <c r="H31" t="s">
        <v>586</v>
      </c>
      <c r="I31" t="s">
        <v>587</v>
      </c>
      <c r="J31" t="s">
        <v>588</v>
      </c>
      <c r="K31" t="s">
        <v>589</v>
      </c>
      <c r="L31" t="s">
        <v>590</v>
      </c>
      <c r="M31" t="s">
        <v>591</v>
      </c>
      <c r="N31" t="s">
        <v>592</v>
      </c>
      <c r="O31" t="s">
        <v>582</v>
      </c>
      <c r="P31" t="s">
        <v>593</v>
      </c>
      <c r="Q31" t="s">
        <v>594</v>
      </c>
    </row>
    <row r="32" spans="1:17" x14ac:dyDescent="0.2">
      <c r="A32" t="s">
        <v>64</v>
      </c>
      <c r="B32" t="s">
        <v>595</v>
      </c>
      <c r="C32" t="s">
        <v>596</v>
      </c>
      <c r="D32" t="s">
        <v>597</v>
      </c>
      <c r="E32" t="s">
        <v>598</v>
      </c>
      <c r="F32" t="s">
        <v>395</v>
      </c>
      <c r="G32" t="s">
        <v>599</v>
      </c>
      <c r="H32" t="s">
        <v>600</v>
      </c>
      <c r="I32" t="s">
        <v>431</v>
      </c>
      <c r="J32" t="s">
        <v>439</v>
      </c>
      <c r="K32" t="s">
        <v>601</v>
      </c>
      <c r="L32" t="s">
        <v>601</v>
      </c>
      <c r="M32" t="s">
        <v>440</v>
      </c>
      <c r="N32" t="s">
        <v>431</v>
      </c>
      <c r="O32" t="s">
        <v>602</v>
      </c>
      <c r="P32" t="s">
        <v>440</v>
      </c>
      <c r="Q32" t="s">
        <v>440</v>
      </c>
    </row>
    <row r="33" spans="1:17" x14ac:dyDescent="0.2">
      <c r="A33" t="s">
        <v>65</v>
      </c>
      <c r="B33" t="s">
        <v>603</v>
      </c>
      <c r="C33" t="s">
        <v>604</v>
      </c>
      <c r="D33" t="s">
        <v>605</v>
      </c>
      <c r="E33" t="s">
        <v>606</v>
      </c>
      <c r="F33" t="s">
        <v>607</v>
      </c>
      <c r="G33" t="s">
        <v>608</v>
      </c>
      <c r="H33" t="s">
        <v>609</v>
      </c>
      <c r="I33" t="s">
        <v>610</v>
      </c>
      <c r="J33" t="s">
        <v>611</v>
      </c>
      <c r="K33" t="s">
        <v>612</v>
      </c>
      <c r="L33" t="s">
        <v>610</v>
      </c>
      <c r="M33" t="s">
        <v>607</v>
      </c>
      <c r="N33" t="s">
        <v>611</v>
      </c>
      <c r="O33" t="s">
        <v>613</v>
      </c>
      <c r="P33" t="s">
        <v>612</v>
      </c>
      <c r="Q33" t="s">
        <v>614</v>
      </c>
    </row>
    <row r="34" spans="1:17" x14ac:dyDescent="0.2">
      <c r="A34" t="s">
        <v>66</v>
      </c>
      <c r="B34" t="s">
        <v>615</v>
      </c>
      <c r="C34" t="s">
        <v>616</v>
      </c>
      <c r="D34" t="s">
        <v>452</v>
      </c>
      <c r="E34" t="s">
        <v>602</v>
      </c>
      <c r="F34" t="s">
        <v>617</v>
      </c>
      <c r="G34" t="s">
        <v>614</v>
      </c>
      <c r="H34" t="s">
        <v>618</v>
      </c>
      <c r="I34" t="s">
        <v>613</v>
      </c>
      <c r="J34" t="s">
        <v>611</v>
      </c>
      <c r="K34" t="s">
        <v>611</v>
      </c>
      <c r="L34" t="s">
        <v>612</v>
      </c>
      <c r="M34" t="s">
        <v>607</v>
      </c>
      <c r="N34" t="s">
        <v>618</v>
      </c>
      <c r="O34" t="s">
        <v>610</v>
      </c>
      <c r="P34" t="s">
        <v>611</v>
      </c>
      <c r="Q34" t="s">
        <v>612</v>
      </c>
    </row>
    <row r="35" spans="1:17" x14ac:dyDescent="0.2">
      <c r="A35" t="s">
        <v>67</v>
      </c>
      <c r="B35" t="s">
        <v>619</v>
      </c>
      <c r="C35" t="s">
        <v>620</v>
      </c>
      <c r="D35" t="s">
        <v>621</v>
      </c>
      <c r="E35" t="s">
        <v>622</v>
      </c>
      <c r="F35" t="s">
        <v>426</v>
      </c>
      <c r="G35" t="s">
        <v>414</v>
      </c>
      <c r="H35" t="s">
        <v>623</v>
      </c>
      <c r="I35" t="s">
        <v>624</v>
      </c>
      <c r="J35" t="s">
        <v>625</v>
      </c>
      <c r="K35" t="s">
        <v>626</v>
      </c>
      <c r="L35" t="s">
        <v>627</v>
      </c>
      <c r="M35" t="s">
        <v>628</v>
      </c>
      <c r="N35" t="s">
        <v>629</v>
      </c>
      <c r="O35" t="s">
        <v>630</v>
      </c>
      <c r="P35" t="s">
        <v>631</v>
      </c>
      <c r="Q35" t="s">
        <v>550</v>
      </c>
    </row>
    <row r="36" spans="1:17" x14ac:dyDescent="0.2">
      <c r="A36" t="s">
        <v>68</v>
      </c>
      <c r="B36" t="s">
        <v>632</v>
      </c>
      <c r="C36" t="s">
        <v>633</v>
      </c>
      <c r="D36" t="s">
        <v>634</v>
      </c>
      <c r="E36" t="s">
        <v>635</v>
      </c>
      <c r="F36" t="s">
        <v>340</v>
      </c>
      <c r="G36" t="s">
        <v>636</v>
      </c>
      <c r="H36" t="s">
        <v>452</v>
      </c>
      <c r="I36" t="s">
        <v>454</v>
      </c>
      <c r="J36" t="s">
        <v>637</v>
      </c>
      <c r="K36" t="s">
        <v>638</v>
      </c>
      <c r="L36" t="s">
        <v>460</v>
      </c>
      <c r="M36" t="s">
        <v>571</v>
      </c>
      <c r="N36" t="s">
        <v>639</v>
      </c>
      <c r="O36" t="s">
        <v>640</v>
      </c>
      <c r="P36" t="s">
        <v>317</v>
      </c>
      <c r="Q36" t="s">
        <v>483</v>
      </c>
    </row>
    <row r="37" spans="1:17" x14ac:dyDescent="0.2">
      <c r="A37" t="s">
        <v>69</v>
      </c>
      <c r="B37" t="s">
        <v>641</v>
      </c>
      <c r="C37" t="s">
        <v>642</v>
      </c>
      <c r="D37" t="s">
        <v>308</v>
      </c>
      <c r="E37" t="s">
        <v>390</v>
      </c>
      <c r="F37" t="s">
        <v>584</v>
      </c>
      <c r="G37" t="s">
        <v>494</v>
      </c>
      <c r="H37" t="s">
        <v>304</v>
      </c>
      <c r="I37" t="s">
        <v>308</v>
      </c>
      <c r="J37" t="s">
        <v>643</v>
      </c>
      <c r="K37" t="s">
        <v>644</v>
      </c>
      <c r="L37" t="s">
        <v>645</v>
      </c>
      <c r="M37" t="s">
        <v>646</v>
      </c>
      <c r="N37" t="s">
        <v>647</v>
      </c>
      <c r="O37" t="s">
        <v>648</v>
      </c>
      <c r="P37" t="s">
        <v>581</v>
      </c>
      <c r="Q37" t="s">
        <v>567</v>
      </c>
    </row>
    <row r="38" spans="1:17" x14ac:dyDescent="0.2">
      <c r="A38" t="s">
        <v>73</v>
      </c>
      <c r="B38" t="s">
        <v>523</v>
      </c>
      <c r="C38" t="s">
        <v>649</v>
      </c>
      <c r="D38" t="s">
        <v>559</v>
      </c>
      <c r="E38" t="s">
        <v>650</v>
      </c>
      <c r="F38" t="s">
        <v>403</v>
      </c>
      <c r="G38" t="s">
        <v>438</v>
      </c>
      <c r="H38" t="s">
        <v>651</v>
      </c>
      <c r="I38" t="s">
        <v>652</v>
      </c>
      <c r="J38" t="s">
        <v>428</v>
      </c>
      <c r="K38" t="s">
        <v>653</v>
      </c>
      <c r="L38" t="s">
        <v>654</v>
      </c>
      <c r="M38" t="s">
        <v>429</v>
      </c>
      <c r="N38" t="s">
        <v>654</v>
      </c>
      <c r="O38" t="s">
        <v>429</v>
      </c>
      <c r="P38" t="s">
        <v>655</v>
      </c>
      <c r="Q38" t="s">
        <v>656</v>
      </c>
    </row>
    <row r="39" spans="1:17" x14ac:dyDescent="0.2">
      <c r="A39" t="s">
        <v>74</v>
      </c>
      <c r="B39" t="s">
        <v>657</v>
      </c>
      <c r="C39" t="s">
        <v>586</v>
      </c>
      <c r="D39" t="s">
        <v>486</v>
      </c>
      <c r="E39" t="s">
        <v>658</v>
      </c>
      <c r="F39" t="s">
        <v>659</v>
      </c>
      <c r="G39" t="s">
        <v>438</v>
      </c>
      <c r="H39" t="s">
        <v>654</v>
      </c>
      <c r="I39" t="s">
        <v>416</v>
      </c>
      <c r="J39" t="s">
        <v>428</v>
      </c>
      <c r="K39" t="s">
        <v>422</v>
      </c>
      <c r="L39" t="s">
        <v>660</v>
      </c>
      <c r="M39" t="s">
        <v>661</v>
      </c>
      <c r="N39" t="s">
        <v>416</v>
      </c>
      <c r="O39" t="s">
        <v>662</v>
      </c>
      <c r="P39" t="s">
        <v>653</v>
      </c>
      <c r="Q39" t="s">
        <v>662</v>
      </c>
    </row>
    <row r="40" spans="1:17" x14ac:dyDescent="0.2">
      <c r="A40" t="s">
        <v>75</v>
      </c>
      <c r="B40" t="s">
        <v>663</v>
      </c>
      <c r="C40" t="s">
        <v>497</v>
      </c>
      <c r="D40" t="s">
        <v>664</v>
      </c>
      <c r="E40" t="s">
        <v>391</v>
      </c>
      <c r="F40" t="s">
        <v>397</v>
      </c>
      <c r="G40" t="s">
        <v>665</v>
      </c>
      <c r="H40" t="s">
        <v>666</v>
      </c>
      <c r="I40" t="s">
        <v>667</v>
      </c>
      <c r="J40" t="s">
        <v>668</v>
      </c>
      <c r="K40" t="s">
        <v>669</v>
      </c>
      <c r="L40" t="s">
        <v>670</v>
      </c>
      <c r="M40" t="s">
        <v>671</v>
      </c>
      <c r="N40" t="s">
        <v>670</v>
      </c>
      <c r="O40" t="s">
        <v>672</v>
      </c>
      <c r="P40" t="s">
        <v>673</v>
      </c>
      <c r="Q40" t="s">
        <v>674</v>
      </c>
    </row>
    <row r="41" spans="1:17" x14ac:dyDescent="0.2">
      <c r="A41" t="s">
        <v>79</v>
      </c>
      <c r="B41" t="s">
        <v>675</v>
      </c>
      <c r="C41" t="s">
        <v>675</v>
      </c>
      <c r="D41" t="s">
        <v>675</v>
      </c>
      <c r="E41" t="s">
        <v>675</v>
      </c>
      <c r="F41" t="s">
        <v>675</v>
      </c>
      <c r="G41" t="s">
        <v>675</v>
      </c>
      <c r="H41" t="s">
        <v>675</v>
      </c>
      <c r="I41" t="s">
        <v>675</v>
      </c>
      <c r="J41" t="s">
        <v>675</v>
      </c>
      <c r="K41" t="s">
        <v>675</v>
      </c>
      <c r="L41" t="s">
        <v>675</v>
      </c>
      <c r="M41" t="s">
        <v>675</v>
      </c>
      <c r="N41" t="s">
        <v>675</v>
      </c>
      <c r="O41" t="s">
        <v>675</v>
      </c>
      <c r="P41" t="s">
        <v>675</v>
      </c>
      <c r="Q41" t="s">
        <v>675</v>
      </c>
    </row>
    <row r="42" spans="1:17" x14ac:dyDescent="0.2">
      <c r="A42" t="s">
        <v>80</v>
      </c>
      <c r="B42" t="s">
        <v>675</v>
      </c>
      <c r="C42" t="s">
        <v>675</v>
      </c>
      <c r="D42" t="s">
        <v>675</v>
      </c>
      <c r="E42" t="s">
        <v>675</v>
      </c>
      <c r="F42" t="s">
        <v>675</v>
      </c>
      <c r="G42" t="s">
        <v>675</v>
      </c>
      <c r="H42" t="s">
        <v>675</v>
      </c>
      <c r="I42" t="s">
        <v>675</v>
      </c>
      <c r="J42" t="s">
        <v>675</v>
      </c>
      <c r="K42" t="s">
        <v>675</v>
      </c>
      <c r="L42" t="s">
        <v>675</v>
      </c>
      <c r="M42" t="s">
        <v>675</v>
      </c>
      <c r="N42" t="s">
        <v>675</v>
      </c>
      <c r="O42" t="s">
        <v>675</v>
      </c>
      <c r="P42" t="s">
        <v>675</v>
      </c>
      <c r="Q42" t="s">
        <v>675</v>
      </c>
    </row>
    <row r="43" spans="1:17" x14ac:dyDescent="0.2">
      <c r="A43" t="s">
        <v>81</v>
      </c>
      <c r="B43" t="s">
        <v>676</v>
      </c>
      <c r="C43" t="s">
        <v>676</v>
      </c>
      <c r="D43" t="s">
        <v>676</v>
      </c>
      <c r="E43" t="s">
        <v>676</v>
      </c>
      <c r="F43" t="s">
        <v>676</v>
      </c>
      <c r="G43" t="s">
        <v>676</v>
      </c>
      <c r="H43" t="s">
        <v>676</v>
      </c>
      <c r="I43" t="s">
        <v>676</v>
      </c>
      <c r="J43" t="s">
        <v>676</v>
      </c>
      <c r="K43" t="s">
        <v>677</v>
      </c>
      <c r="L43" t="s">
        <v>676</v>
      </c>
      <c r="M43" t="s">
        <v>677</v>
      </c>
      <c r="N43" t="s">
        <v>676</v>
      </c>
      <c r="O43" t="s">
        <v>676</v>
      </c>
      <c r="P43" t="s">
        <v>676</v>
      </c>
      <c r="Q43" t="s">
        <v>676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8469-1C7D-3649-8DCE-BC50A164ECD4}">
  <dimension ref="A2:G38"/>
  <sheetViews>
    <sheetView workbookViewId="0">
      <selection activeCell="G21" sqref="G21:G38"/>
    </sheetView>
  </sheetViews>
  <sheetFormatPr baseColWidth="10" defaultRowHeight="16" x14ac:dyDescent="0.2"/>
  <cols>
    <col min="3" max="3" width="10.83203125" style="3"/>
    <col min="4" max="4" width="3.1640625" customWidth="1"/>
  </cols>
  <sheetData>
    <row r="2" spans="1:7" x14ac:dyDescent="0.2">
      <c r="A2" t="s">
        <v>706</v>
      </c>
      <c r="B2" t="s">
        <v>151</v>
      </c>
      <c r="C2" s="3" t="s">
        <v>152</v>
      </c>
      <c r="E2" t="s">
        <v>706</v>
      </c>
      <c r="F2" t="s">
        <v>151</v>
      </c>
      <c r="G2" s="3" t="s">
        <v>152</v>
      </c>
    </row>
    <row r="3" spans="1:7" x14ac:dyDescent="0.2">
      <c r="A3" t="s">
        <v>193</v>
      </c>
      <c r="B3">
        <v>1</v>
      </c>
      <c r="C3" s="3" t="s">
        <v>710</v>
      </c>
      <c r="E3" t="s">
        <v>193</v>
      </c>
      <c r="F3">
        <v>1</v>
      </c>
      <c r="G3" s="3" t="s">
        <v>710</v>
      </c>
    </row>
    <row r="4" spans="1:7" x14ac:dyDescent="0.2">
      <c r="A4" t="s">
        <v>194</v>
      </c>
      <c r="B4">
        <v>1</v>
      </c>
      <c r="C4" s="3" t="s">
        <v>710</v>
      </c>
      <c r="E4" t="s">
        <v>194</v>
      </c>
      <c r="F4">
        <v>1</v>
      </c>
      <c r="G4" s="3" t="s">
        <v>710</v>
      </c>
    </row>
    <row r="5" spans="1:7" x14ac:dyDescent="0.2">
      <c r="A5" t="s">
        <v>195</v>
      </c>
      <c r="B5">
        <v>1</v>
      </c>
      <c r="C5" s="3" t="s">
        <v>710</v>
      </c>
      <c r="E5" t="s">
        <v>195</v>
      </c>
      <c r="F5">
        <v>1</v>
      </c>
      <c r="G5" s="3" t="s">
        <v>710</v>
      </c>
    </row>
    <row r="6" spans="1:7" x14ac:dyDescent="0.2">
      <c r="A6" t="s">
        <v>50</v>
      </c>
      <c r="B6">
        <v>3</v>
      </c>
      <c r="C6" s="3" t="s">
        <v>710</v>
      </c>
      <c r="E6" t="s">
        <v>50</v>
      </c>
      <c r="F6">
        <v>3</v>
      </c>
      <c r="G6" s="3" t="s">
        <v>710</v>
      </c>
    </row>
    <row r="7" spans="1:7" x14ac:dyDescent="0.2">
      <c r="A7" t="s">
        <v>51</v>
      </c>
      <c r="B7">
        <v>3</v>
      </c>
      <c r="C7" s="3" t="s">
        <v>710</v>
      </c>
      <c r="E7" t="s">
        <v>51</v>
      </c>
      <c r="F7">
        <v>3</v>
      </c>
      <c r="G7" s="3" t="s">
        <v>710</v>
      </c>
    </row>
    <row r="8" spans="1:7" x14ac:dyDescent="0.2">
      <c r="A8" t="s">
        <v>52</v>
      </c>
      <c r="B8">
        <v>3</v>
      </c>
      <c r="C8" s="3" t="s">
        <v>710</v>
      </c>
      <c r="E8" t="s">
        <v>52</v>
      </c>
      <c r="F8">
        <v>3</v>
      </c>
      <c r="G8" s="3" t="s">
        <v>710</v>
      </c>
    </row>
    <row r="9" spans="1:7" x14ac:dyDescent="0.2">
      <c r="A9" t="s">
        <v>1</v>
      </c>
      <c r="B9">
        <v>1</v>
      </c>
      <c r="C9" s="3" t="s">
        <v>711</v>
      </c>
      <c r="E9" t="s">
        <v>1</v>
      </c>
      <c r="F9">
        <v>1</v>
      </c>
      <c r="G9" s="3" t="s">
        <v>713</v>
      </c>
    </row>
    <row r="10" spans="1:7" x14ac:dyDescent="0.2">
      <c r="A10" t="s">
        <v>2</v>
      </c>
      <c r="B10">
        <v>1</v>
      </c>
      <c r="C10" s="3" t="s">
        <v>711</v>
      </c>
      <c r="E10" t="s">
        <v>2</v>
      </c>
      <c r="F10">
        <v>1</v>
      </c>
      <c r="G10" s="3" t="s">
        <v>713</v>
      </c>
    </row>
    <row r="11" spans="1:7" x14ac:dyDescent="0.2">
      <c r="A11" t="s">
        <v>3</v>
      </c>
      <c r="B11">
        <v>1</v>
      </c>
      <c r="C11" s="3" t="s">
        <v>711</v>
      </c>
      <c r="E11" t="s">
        <v>3</v>
      </c>
      <c r="F11">
        <v>1</v>
      </c>
      <c r="G11" s="3" t="s">
        <v>713</v>
      </c>
    </row>
    <row r="12" spans="1:7" x14ac:dyDescent="0.2">
      <c r="A12" t="s">
        <v>4</v>
      </c>
      <c r="B12">
        <v>3</v>
      </c>
      <c r="C12" s="3" t="s">
        <v>711</v>
      </c>
      <c r="E12" t="s">
        <v>4</v>
      </c>
      <c r="F12">
        <v>3</v>
      </c>
      <c r="G12" s="3" t="s">
        <v>713</v>
      </c>
    </row>
    <row r="13" spans="1:7" x14ac:dyDescent="0.2">
      <c r="A13" t="s">
        <v>5</v>
      </c>
      <c r="B13">
        <v>3</v>
      </c>
      <c r="C13" s="3" t="s">
        <v>711</v>
      </c>
      <c r="E13" t="s">
        <v>5</v>
      </c>
      <c r="F13">
        <v>3</v>
      </c>
      <c r="G13" s="3" t="s">
        <v>713</v>
      </c>
    </row>
    <row r="14" spans="1:7" x14ac:dyDescent="0.2">
      <c r="A14" t="s">
        <v>6</v>
      </c>
      <c r="B14">
        <v>3</v>
      </c>
      <c r="C14" s="3" t="s">
        <v>711</v>
      </c>
      <c r="E14" t="s">
        <v>6</v>
      </c>
      <c r="F14">
        <v>3</v>
      </c>
      <c r="G14" s="3" t="s">
        <v>713</v>
      </c>
    </row>
    <row r="15" spans="1:7" x14ac:dyDescent="0.2">
      <c r="A15" t="s">
        <v>13</v>
      </c>
      <c r="B15">
        <v>1</v>
      </c>
      <c r="C15" s="3" t="s">
        <v>712</v>
      </c>
      <c r="E15" t="s">
        <v>13</v>
      </c>
      <c r="F15">
        <v>1</v>
      </c>
      <c r="G15" s="3" t="s">
        <v>711</v>
      </c>
    </row>
    <row r="16" spans="1:7" x14ac:dyDescent="0.2">
      <c r="A16" t="s">
        <v>14</v>
      </c>
      <c r="B16">
        <v>1</v>
      </c>
      <c r="C16" s="3" t="s">
        <v>712</v>
      </c>
      <c r="E16" t="s">
        <v>14</v>
      </c>
      <c r="F16">
        <v>1</v>
      </c>
      <c r="G16" s="3" t="s">
        <v>711</v>
      </c>
    </row>
    <row r="17" spans="1:7" x14ac:dyDescent="0.2">
      <c r="A17" t="s">
        <v>15</v>
      </c>
      <c r="B17">
        <v>1</v>
      </c>
      <c r="C17" s="3" t="s">
        <v>712</v>
      </c>
      <c r="E17" t="s">
        <v>15</v>
      </c>
      <c r="F17">
        <v>1</v>
      </c>
      <c r="G17" s="3" t="s">
        <v>711</v>
      </c>
    </row>
    <row r="18" spans="1:7" x14ac:dyDescent="0.2">
      <c r="A18" t="s">
        <v>16</v>
      </c>
      <c r="B18">
        <v>3</v>
      </c>
      <c r="C18" s="3" t="s">
        <v>712</v>
      </c>
      <c r="E18" t="s">
        <v>16</v>
      </c>
      <c r="F18">
        <v>3</v>
      </c>
      <c r="G18" s="3" t="s">
        <v>711</v>
      </c>
    </row>
    <row r="19" spans="1:7" x14ac:dyDescent="0.2">
      <c r="A19" t="s">
        <v>17</v>
      </c>
      <c r="B19">
        <v>3</v>
      </c>
      <c r="C19" s="3" t="s">
        <v>712</v>
      </c>
      <c r="E19" t="s">
        <v>17</v>
      </c>
      <c r="F19">
        <v>3</v>
      </c>
      <c r="G19" s="3" t="s">
        <v>711</v>
      </c>
    </row>
    <row r="20" spans="1:7" x14ac:dyDescent="0.2">
      <c r="A20" t="s">
        <v>18</v>
      </c>
      <c r="B20">
        <v>3</v>
      </c>
      <c r="C20" s="3" t="s">
        <v>712</v>
      </c>
      <c r="E20" t="s">
        <v>18</v>
      </c>
      <c r="F20">
        <v>3</v>
      </c>
      <c r="G20" s="3" t="s">
        <v>711</v>
      </c>
    </row>
    <row r="21" spans="1:7" x14ac:dyDescent="0.2">
      <c r="A21" t="s">
        <v>38</v>
      </c>
      <c r="B21">
        <v>2</v>
      </c>
      <c r="C21" s="3" t="s">
        <v>710</v>
      </c>
      <c r="E21" t="s">
        <v>38</v>
      </c>
      <c r="F21">
        <v>2</v>
      </c>
      <c r="G21" s="3" t="s">
        <v>710</v>
      </c>
    </row>
    <row r="22" spans="1:7" x14ac:dyDescent="0.2">
      <c r="A22" t="s">
        <v>39</v>
      </c>
      <c r="B22">
        <v>2</v>
      </c>
      <c r="C22" s="3" t="s">
        <v>710</v>
      </c>
      <c r="E22" t="s">
        <v>39</v>
      </c>
      <c r="F22">
        <v>2</v>
      </c>
      <c r="G22" s="3" t="s">
        <v>710</v>
      </c>
    </row>
    <row r="23" spans="1:7" x14ac:dyDescent="0.2">
      <c r="A23" t="s">
        <v>34</v>
      </c>
      <c r="B23">
        <v>2</v>
      </c>
      <c r="C23" s="3" t="s">
        <v>710</v>
      </c>
      <c r="E23" t="s">
        <v>34</v>
      </c>
      <c r="F23">
        <v>2</v>
      </c>
      <c r="G23" s="3" t="s">
        <v>710</v>
      </c>
    </row>
    <row r="24" spans="1:7" x14ac:dyDescent="0.2">
      <c r="A24" t="s">
        <v>40</v>
      </c>
      <c r="B24">
        <v>4</v>
      </c>
      <c r="C24" s="3" t="s">
        <v>710</v>
      </c>
      <c r="E24" t="s">
        <v>40</v>
      </c>
      <c r="F24">
        <v>4</v>
      </c>
      <c r="G24" s="3" t="s">
        <v>710</v>
      </c>
    </row>
    <row r="25" spans="1:7" x14ac:dyDescent="0.2">
      <c r="A25" t="s">
        <v>41</v>
      </c>
      <c r="B25">
        <v>4</v>
      </c>
      <c r="C25" s="3" t="s">
        <v>710</v>
      </c>
      <c r="E25" t="s">
        <v>41</v>
      </c>
      <c r="F25">
        <v>4</v>
      </c>
      <c r="G25" s="3" t="s">
        <v>710</v>
      </c>
    </row>
    <row r="26" spans="1:7" x14ac:dyDescent="0.2">
      <c r="A26" t="s">
        <v>42</v>
      </c>
      <c r="B26">
        <v>4</v>
      </c>
      <c r="C26" s="3" t="s">
        <v>710</v>
      </c>
      <c r="E26" t="s">
        <v>42</v>
      </c>
      <c r="F26">
        <v>4</v>
      </c>
      <c r="G26" s="3" t="s">
        <v>710</v>
      </c>
    </row>
    <row r="27" spans="1:7" x14ac:dyDescent="0.2">
      <c r="A27" t="s">
        <v>56</v>
      </c>
      <c r="B27">
        <v>2</v>
      </c>
      <c r="C27" s="3" t="s">
        <v>711</v>
      </c>
      <c r="E27" t="s">
        <v>56</v>
      </c>
      <c r="F27">
        <v>2</v>
      </c>
      <c r="G27" s="3" t="s">
        <v>713</v>
      </c>
    </row>
    <row r="28" spans="1:7" x14ac:dyDescent="0.2">
      <c r="A28" t="s">
        <v>57</v>
      </c>
      <c r="B28">
        <v>2</v>
      </c>
      <c r="C28" s="3" t="s">
        <v>711</v>
      </c>
      <c r="E28" t="s">
        <v>57</v>
      </c>
      <c r="F28">
        <v>2</v>
      </c>
      <c r="G28" s="3" t="s">
        <v>713</v>
      </c>
    </row>
    <row r="29" spans="1:7" x14ac:dyDescent="0.2">
      <c r="A29" t="s">
        <v>58</v>
      </c>
      <c r="B29">
        <v>2</v>
      </c>
      <c r="C29" s="3" t="s">
        <v>711</v>
      </c>
      <c r="E29" t="s">
        <v>58</v>
      </c>
      <c r="F29">
        <v>2</v>
      </c>
      <c r="G29" s="3" t="s">
        <v>713</v>
      </c>
    </row>
    <row r="30" spans="1:7" x14ac:dyDescent="0.2">
      <c r="A30" t="s">
        <v>59</v>
      </c>
      <c r="B30">
        <v>4</v>
      </c>
      <c r="C30" s="3" t="s">
        <v>711</v>
      </c>
      <c r="E30" t="s">
        <v>59</v>
      </c>
      <c r="F30">
        <v>4</v>
      </c>
      <c r="G30" s="3" t="s">
        <v>713</v>
      </c>
    </row>
    <row r="31" spans="1:7" x14ac:dyDescent="0.2">
      <c r="A31" t="s">
        <v>60</v>
      </c>
      <c r="B31">
        <v>4</v>
      </c>
      <c r="C31" s="3" t="s">
        <v>711</v>
      </c>
      <c r="E31" t="s">
        <v>60</v>
      </c>
      <c r="F31">
        <v>4</v>
      </c>
      <c r="G31" s="3" t="s">
        <v>713</v>
      </c>
    </row>
    <row r="32" spans="1:7" x14ac:dyDescent="0.2">
      <c r="A32" t="s">
        <v>61</v>
      </c>
      <c r="B32">
        <v>4</v>
      </c>
      <c r="C32" s="3" t="s">
        <v>711</v>
      </c>
      <c r="E32" t="s">
        <v>61</v>
      </c>
      <c r="F32">
        <v>4</v>
      </c>
      <c r="G32" s="3" t="s">
        <v>713</v>
      </c>
    </row>
    <row r="33" spans="1:7" x14ac:dyDescent="0.2">
      <c r="A33" t="s">
        <v>64</v>
      </c>
      <c r="B33">
        <v>2</v>
      </c>
      <c r="C33" s="3" t="s">
        <v>712</v>
      </c>
      <c r="E33" t="s">
        <v>64</v>
      </c>
      <c r="F33">
        <v>2</v>
      </c>
      <c r="G33" s="3" t="s">
        <v>711</v>
      </c>
    </row>
    <row r="34" spans="1:7" x14ac:dyDescent="0.2">
      <c r="A34" t="s">
        <v>65</v>
      </c>
      <c r="B34">
        <v>2</v>
      </c>
      <c r="C34" s="3" t="s">
        <v>712</v>
      </c>
      <c r="E34" t="s">
        <v>65</v>
      </c>
      <c r="F34">
        <v>2</v>
      </c>
      <c r="G34" s="3" t="s">
        <v>711</v>
      </c>
    </row>
    <row r="35" spans="1:7" x14ac:dyDescent="0.2">
      <c r="A35" t="s">
        <v>66</v>
      </c>
      <c r="B35">
        <v>2</v>
      </c>
      <c r="C35" s="3" t="s">
        <v>712</v>
      </c>
      <c r="E35" t="s">
        <v>66</v>
      </c>
      <c r="F35">
        <v>2</v>
      </c>
      <c r="G35" s="3" t="s">
        <v>711</v>
      </c>
    </row>
    <row r="36" spans="1:7" x14ac:dyDescent="0.2">
      <c r="A36" t="s">
        <v>67</v>
      </c>
      <c r="B36">
        <v>4</v>
      </c>
      <c r="C36" s="3" t="s">
        <v>712</v>
      </c>
      <c r="E36" t="s">
        <v>67</v>
      </c>
      <c r="F36">
        <v>4</v>
      </c>
      <c r="G36" s="3" t="s">
        <v>711</v>
      </c>
    </row>
    <row r="37" spans="1:7" x14ac:dyDescent="0.2">
      <c r="A37" t="s">
        <v>68</v>
      </c>
      <c r="B37">
        <v>4</v>
      </c>
      <c r="C37" s="3" t="s">
        <v>712</v>
      </c>
      <c r="E37" t="s">
        <v>68</v>
      </c>
      <c r="F37">
        <v>4</v>
      </c>
      <c r="G37" s="3" t="s">
        <v>711</v>
      </c>
    </row>
    <row r="38" spans="1:7" x14ac:dyDescent="0.2">
      <c r="A38" t="s">
        <v>69</v>
      </c>
      <c r="B38">
        <v>4</v>
      </c>
      <c r="C38" s="3" t="s">
        <v>712</v>
      </c>
      <c r="E38" t="s">
        <v>69</v>
      </c>
      <c r="F38">
        <v>4</v>
      </c>
      <c r="G38" s="3" t="s">
        <v>711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4382-555E-374B-9E75-D7F85E4FD4CD}">
  <dimension ref="A1:L625"/>
  <sheetViews>
    <sheetView topLeftCell="H1" workbookViewId="0">
      <selection activeCell="O46" sqref="O46"/>
    </sheetView>
  </sheetViews>
  <sheetFormatPr baseColWidth="10" defaultRowHeight="16" x14ac:dyDescent="0.2"/>
  <cols>
    <col min="1" max="1" width="9.6640625" bestFit="1" customWidth="1"/>
    <col min="2" max="2" width="11" bestFit="1" customWidth="1"/>
    <col min="3" max="3" width="8.33203125" bestFit="1" customWidth="1"/>
    <col min="8" max="8" width="14.33203125" bestFit="1" customWidth="1"/>
    <col min="9" max="9" width="16" bestFit="1" customWidth="1"/>
    <col min="10" max="10" width="5.6640625" bestFit="1" customWidth="1"/>
    <col min="11" max="12" width="4.6640625" bestFit="1" customWidth="1"/>
    <col min="13" max="14" width="10.5" bestFit="1" customWidth="1"/>
  </cols>
  <sheetData>
    <row r="1" spans="1:12" x14ac:dyDescent="0.2">
      <c r="A1" t="s">
        <v>680</v>
      </c>
      <c r="B1" t="s">
        <v>707</v>
      </c>
      <c r="C1" t="s">
        <v>708</v>
      </c>
      <c r="D1" t="s">
        <v>151</v>
      </c>
      <c r="E1" t="s">
        <v>152</v>
      </c>
      <c r="F1" t="s">
        <v>709</v>
      </c>
      <c r="H1" s="6" t="s">
        <v>152</v>
      </c>
      <c r="I1" t="s">
        <v>711</v>
      </c>
    </row>
    <row r="2" spans="1:12" x14ac:dyDescent="0.2">
      <c r="A2" s="20">
        <v>3.4722222222222222E-5</v>
      </c>
      <c r="B2" t="s">
        <v>193</v>
      </c>
      <c r="C2">
        <v>-1.0999999999999999E-2</v>
      </c>
      <c r="D2">
        <f>_xlfn.XLOOKUP(le_kin_purification[[#This Row],[Attribute]],le_purification_fractions[Variable],le_purification_fractions[Fraction])</f>
        <v>1</v>
      </c>
      <c r="E2" t="str">
        <f>_xlfn.XLOOKUP(le_kin_purification[[#This Row],[Attribute]],le_purification_fractions[Variable],le_purification_fractions[Dilution])</f>
        <v>10</v>
      </c>
      <c r="F2">
        <f>MAX(le_kin_purification[[#This Row],[Dilution]]*le_kin_purification[[#This Row],[Value]], 0)</f>
        <v>0</v>
      </c>
    </row>
    <row r="3" spans="1:12" x14ac:dyDescent="0.2">
      <c r="A3" s="20">
        <v>3.4722222222222222E-5</v>
      </c>
      <c r="B3" t="s">
        <v>194</v>
      </c>
      <c r="C3">
        <v>-9.5000000000000001E-2</v>
      </c>
      <c r="D3">
        <f>_xlfn.XLOOKUP(le_kin_purification[[#This Row],[Attribute]],le_purification_fractions[Variable],le_purification_fractions[Fraction])</f>
        <v>1</v>
      </c>
      <c r="E3" t="str">
        <f>_xlfn.XLOOKUP(le_kin_purification[[#This Row],[Attribute]],le_purification_fractions[Variable],le_purification_fractions[Dilution])</f>
        <v>10</v>
      </c>
      <c r="F3">
        <f>MAX(le_kin_purification[[#This Row],[Dilution]]*le_kin_purification[[#This Row],[Value]], 0)</f>
        <v>0</v>
      </c>
      <c r="H3" s="6" t="s">
        <v>714</v>
      </c>
      <c r="I3" s="6" t="s">
        <v>704</v>
      </c>
    </row>
    <row r="4" spans="1:12" x14ac:dyDescent="0.2">
      <c r="A4" s="20">
        <v>3.4722222222222222E-5</v>
      </c>
      <c r="B4" t="s">
        <v>195</v>
      </c>
      <c r="C4">
        <v>-1.4E-2</v>
      </c>
      <c r="D4">
        <f>_xlfn.XLOOKUP(le_kin_purification[[#This Row],[Attribute]],le_purification_fractions[Variable],le_purification_fractions[Fraction])</f>
        <v>1</v>
      </c>
      <c r="E4" t="str">
        <f>_xlfn.XLOOKUP(le_kin_purification[[#This Row],[Attribute]],le_purification_fractions[Variable],le_purification_fractions[Dilution])</f>
        <v>10</v>
      </c>
      <c r="F4">
        <f>MAX(le_kin_purification[[#This Row],[Dilution]]*le_kin_purification[[#This Row],[Value]], 0)</f>
        <v>0</v>
      </c>
      <c r="H4" s="6" t="s">
        <v>172</v>
      </c>
      <c r="I4">
        <v>1</v>
      </c>
      <c r="J4">
        <v>2</v>
      </c>
      <c r="K4">
        <v>3</v>
      </c>
      <c r="L4">
        <v>4</v>
      </c>
    </row>
    <row r="5" spans="1:12" x14ac:dyDescent="0.2">
      <c r="A5" s="20">
        <v>3.4722222222222222E-5</v>
      </c>
      <c r="B5" t="s">
        <v>50</v>
      </c>
      <c r="C5">
        <v>-0.35899999999999999</v>
      </c>
      <c r="D5">
        <f>_xlfn.XLOOKUP(le_kin_purification[[#This Row],[Attribute]],le_purification_fractions[Variable],le_purification_fractions[Fraction])</f>
        <v>3</v>
      </c>
      <c r="E5" t="str">
        <f>_xlfn.XLOOKUP(le_kin_purification[[#This Row],[Attribute]],le_purification_fractions[Variable],le_purification_fractions[Dilution])</f>
        <v>10</v>
      </c>
      <c r="F5">
        <f>MAX(le_kin_purification[[#This Row],[Dilution]]*le_kin_purification[[#This Row],[Value]], 0)</f>
        <v>0</v>
      </c>
      <c r="H5" s="21">
        <v>3.4722222222222222E-5</v>
      </c>
      <c r="I5" s="22">
        <v>0</v>
      </c>
      <c r="J5" s="22">
        <v>0</v>
      </c>
      <c r="K5" s="22">
        <v>3.2666666666666671</v>
      </c>
      <c r="L5" s="22">
        <v>3.1666666666666665</v>
      </c>
    </row>
    <row r="6" spans="1:12" x14ac:dyDescent="0.2">
      <c r="A6" s="20">
        <v>3.4722222222222222E-5</v>
      </c>
      <c r="B6" t="s">
        <v>51</v>
      </c>
      <c r="C6">
        <v>-0.185</v>
      </c>
      <c r="D6">
        <f>_xlfn.XLOOKUP(le_kin_purification[[#This Row],[Attribute]],le_purification_fractions[Variable],le_purification_fractions[Fraction])</f>
        <v>3</v>
      </c>
      <c r="E6" t="str">
        <f>_xlfn.XLOOKUP(le_kin_purification[[#This Row],[Attribute]],le_purification_fractions[Variable],le_purification_fractions[Dilution])</f>
        <v>10</v>
      </c>
      <c r="F6">
        <f>MAX(le_kin_purification[[#This Row],[Dilution]]*le_kin_purification[[#This Row],[Value]], 0)</f>
        <v>0</v>
      </c>
      <c r="H6" s="21">
        <v>7.291666666666667E-4</v>
      </c>
      <c r="I6" s="22">
        <v>0</v>
      </c>
      <c r="J6" s="22">
        <v>0</v>
      </c>
      <c r="K6" s="22">
        <v>0</v>
      </c>
      <c r="L6" s="22">
        <v>0</v>
      </c>
    </row>
    <row r="7" spans="1:12" x14ac:dyDescent="0.2">
      <c r="A7" s="20">
        <v>3.4722222222222222E-5</v>
      </c>
      <c r="B7" t="s">
        <v>52</v>
      </c>
      <c r="C7">
        <v>-0.22800000000000001</v>
      </c>
      <c r="D7">
        <f>_xlfn.XLOOKUP(le_kin_purification[[#This Row],[Attribute]],le_purification_fractions[Variable],le_purification_fractions[Fraction])</f>
        <v>3</v>
      </c>
      <c r="E7" t="str">
        <f>_xlfn.XLOOKUP(le_kin_purification[[#This Row],[Attribute]],le_purification_fractions[Variable],le_purification_fractions[Dilution])</f>
        <v>10</v>
      </c>
      <c r="F7">
        <f>MAX(le_kin_purification[[#This Row],[Dilution]]*le_kin_purification[[#This Row],[Value]], 0)</f>
        <v>0</v>
      </c>
      <c r="H7" s="21">
        <v>1.4236111111111112E-3</v>
      </c>
      <c r="I7" s="22">
        <v>1.9666666666666666</v>
      </c>
      <c r="J7" s="22">
        <v>7.666666666666667</v>
      </c>
      <c r="K7" s="22">
        <v>5.9333333333333327</v>
      </c>
      <c r="L7" s="22">
        <v>0.13333333333333333</v>
      </c>
    </row>
    <row r="8" spans="1:12" x14ac:dyDescent="0.2">
      <c r="A8" s="20">
        <v>3.4722222222222222E-5</v>
      </c>
      <c r="B8" t="s">
        <v>1</v>
      </c>
      <c r="C8">
        <v>-7.0000000000000001E-3</v>
      </c>
      <c r="D8">
        <f>_xlfn.XLOOKUP(le_kin_purification[[#This Row],[Attribute]],le_purification_fractions[Variable],le_purification_fractions[Fraction])</f>
        <v>1</v>
      </c>
      <c r="E8" t="str">
        <f>_xlfn.XLOOKUP(le_kin_purification[[#This Row],[Attribute]],le_purification_fractions[Variable],le_purification_fractions[Dilution])</f>
        <v>50</v>
      </c>
      <c r="F8">
        <f>MAX(le_kin_purification[[#This Row],[Dilution]]*le_kin_purification[[#This Row],[Value]], 0)</f>
        <v>0</v>
      </c>
      <c r="H8" s="21">
        <v>2.1180555555555558E-3</v>
      </c>
      <c r="I8" s="22">
        <v>6.166666666666667</v>
      </c>
      <c r="J8" s="22">
        <v>13.133333333333333</v>
      </c>
      <c r="K8" s="22">
        <v>8</v>
      </c>
      <c r="L8" s="22">
        <v>2.7666666666666671</v>
      </c>
    </row>
    <row r="9" spans="1:12" x14ac:dyDescent="0.2">
      <c r="A9" s="20">
        <v>3.4722222222222222E-5</v>
      </c>
      <c r="B9" t="s">
        <v>2</v>
      </c>
      <c r="C9">
        <v>1.4E-2</v>
      </c>
      <c r="D9">
        <f>_xlfn.XLOOKUP(le_kin_purification[[#This Row],[Attribute]],le_purification_fractions[Variable],le_purification_fractions[Fraction])</f>
        <v>1</v>
      </c>
      <c r="E9" t="str">
        <f>_xlfn.XLOOKUP(le_kin_purification[[#This Row],[Attribute]],le_purification_fractions[Variable],le_purification_fractions[Dilution])</f>
        <v>50</v>
      </c>
      <c r="F9">
        <f>MAX(le_kin_purification[[#This Row],[Dilution]]*le_kin_purification[[#This Row],[Value]], 0)</f>
        <v>0.70000000000000007</v>
      </c>
      <c r="H9" s="21">
        <v>2.8124999999999999E-3</v>
      </c>
      <c r="I9" s="22">
        <v>1.6333333333333335</v>
      </c>
      <c r="J9" s="22">
        <v>7</v>
      </c>
      <c r="K9" s="22">
        <v>2.9333333333333336</v>
      </c>
      <c r="L9" s="22">
        <v>0.3</v>
      </c>
    </row>
    <row r="10" spans="1:12" x14ac:dyDescent="0.2">
      <c r="A10" s="20">
        <v>3.4722222222222222E-5</v>
      </c>
      <c r="B10" t="s">
        <v>3</v>
      </c>
      <c r="C10">
        <v>-4.1000000000000002E-2</v>
      </c>
      <c r="D10">
        <f>_xlfn.XLOOKUP(le_kin_purification[[#This Row],[Attribute]],le_purification_fractions[Variable],le_purification_fractions[Fraction])</f>
        <v>1</v>
      </c>
      <c r="E10" t="str">
        <f>_xlfn.XLOOKUP(le_kin_purification[[#This Row],[Attribute]],le_purification_fractions[Variable],le_purification_fractions[Dilution])</f>
        <v>50</v>
      </c>
      <c r="F10">
        <f>MAX(le_kin_purification[[#This Row],[Dilution]]*le_kin_purification[[#This Row],[Value]], 0)</f>
        <v>0</v>
      </c>
      <c r="H10" s="21">
        <v>3.5069444444444445E-3</v>
      </c>
      <c r="I10" s="22">
        <v>6.6666666666666666E-2</v>
      </c>
      <c r="J10" s="22">
        <v>1.9333333333333336</v>
      </c>
      <c r="K10" s="22">
        <v>0</v>
      </c>
      <c r="L10" s="22">
        <v>0</v>
      </c>
    </row>
    <row r="11" spans="1:12" x14ac:dyDescent="0.2">
      <c r="A11" s="20">
        <v>3.4722222222222222E-5</v>
      </c>
      <c r="B11" t="s">
        <v>4</v>
      </c>
      <c r="C11">
        <v>9.7000000000000003E-2</v>
      </c>
      <c r="D11">
        <f>_xlfn.XLOOKUP(le_kin_purification[[#This Row],[Attribute]],le_purification_fractions[Variable],le_purification_fractions[Fraction])</f>
        <v>3</v>
      </c>
      <c r="E11" t="str">
        <f>_xlfn.XLOOKUP(le_kin_purification[[#This Row],[Attribute]],le_purification_fractions[Variable],le_purification_fractions[Dilution])</f>
        <v>50</v>
      </c>
      <c r="F11">
        <f>MAX(le_kin_purification[[#This Row],[Dilution]]*le_kin_purification[[#This Row],[Value]], 0)</f>
        <v>4.8500000000000005</v>
      </c>
      <c r="H11" s="21">
        <v>4.2013888888888891E-3</v>
      </c>
      <c r="I11" s="22">
        <v>0</v>
      </c>
      <c r="J11" s="22">
        <v>1.5</v>
      </c>
      <c r="K11" s="22">
        <v>0</v>
      </c>
      <c r="L11" s="22">
        <v>0</v>
      </c>
    </row>
    <row r="12" spans="1:12" x14ac:dyDescent="0.2">
      <c r="A12" s="20">
        <v>3.4722222222222222E-5</v>
      </c>
      <c r="B12" t="s">
        <v>5</v>
      </c>
      <c r="C12">
        <v>4.0000000000000001E-3</v>
      </c>
      <c r="D12">
        <f>_xlfn.XLOOKUP(le_kin_purification[[#This Row],[Attribute]],le_purification_fractions[Variable],le_purification_fractions[Fraction])</f>
        <v>3</v>
      </c>
      <c r="E12" t="str">
        <f>_xlfn.XLOOKUP(le_kin_purification[[#This Row],[Attribute]],le_purification_fractions[Variable],le_purification_fractions[Dilution])</f>
        <v>50</v>
      </c>
      <c r="F12">
        <f>MAX(le_kin_purification[[#This Row],[Dilution]]*le_kin_purification[[#This Row],[Value]], 0)</f>
        <v>0.2</v>
      </c>
      <c r="H12" s="21">
        <v>4.8958333333333336E-3</v>
      </c>
      <c r="I12" s="22">
        <v>0</v>
      </c>
      <c r="J12" s="22">
        <v>0.93333333333333324</v>
      </c>
      <c r="K12" s="22">
        <v>0</v>
      </c>
      <c r="L12" s="22">
        <v>0</v>
      </c>
    </row>
    <row r="13" spans="1:12" x14ac:dyDescent="0.2">
      <c r="A13" s="20">
        <v>3.4722222222222222E-5</v>
      </c>
      <c r="B13" t="s">
        <v>6</v>
      </c>
      <c r="C13">
        <v>-0.13700000000000001</v>
      </c>
      <c r="D13">
        <f>_xlfn.XLOOKUP(le_kin_purification[[#This Row],[Attribute]],le_purification_fractions[Variable],le_purification_fractions[Fraction])</f>
        <v>3</v>
      </c>
      <c r="E13" t="str">
        <f>_xlfn.XLOOKUP(le_kin_purification[[#This Row],[Attribute]],le_purification_fractions[Variable],le_purification_fractions[Dilution])</f>
        <v>50</v>
      </c>
      <c r="F13">
        <f>MAX(le_kin_purification[[#This Row],[Dilution]]*le_kin_purification[[#This Row],[Value]], 0)</f>
        <v>0</v>
      </c>
      <c r="H13" s="21">
        <v>5.5902777777777773E-3</v>
      </c>
      <c r="I13" s="22">
        <v>0</v>
      </c>
      <c r="J13" s="22">
        <v>0.73333333333333328</v>
      </c>
      <c r="K13" s="22">
        <v>0</v>
      </c>
      <c r="L13" s="22">
        <v>0</v>
      </c>
    </row>
    <row r="14" spans="1:12" x14ac:dyDescent="0.2">
      <c r="A14" s="20">
        <v>3.4722222222222222E-5</v>
      </c>
      <c r="B14" t="s">
        <v>13</v>
      </c>
      <c r="C14">
        <v>-8.4000000000000005E-2</v>
      </c>
      <c r="D14">
        <f>_xlfn.XLOOKUP(le_kin_purification[[#This Row],[Attribute]],le_purification_fractions[Variable],le_purification_fractions[Fraction])</f>
        <v>1</v>
      </c>
      <c r="E14" t="str">
        <f>_xlfn.XLOOKUP(le_kin_purification[[#This Row],[Attribute]],le_purification_fractions[Variable],le_purification_fractions[Dilution])</f>
        <v>100</v>
      </c>
      <c r="F14">
        <f>MAX(le_kin_purification[[#This Row],[Dilution]]*le_kin_purification[[#This Row],[Value]], 0)</f>
        <v>0</v>
      </c>
      <c r="H14" s="21">
        <v>6.2847222222222219E-3</v>
      </c>
      <c r="I14" s="22">
        <v>0</v>
      </c>
      <c r="J14" s="22">
        <v>0.5</v>
      </c>
      <c r="K14" s="22">
        <v>0</v>
      </c>
      <c r="L14" s="22">
        <v>0</v>
      </c>
    </row>
    <row r="15" spans="1:12" x14ac:dyDescent="0.2">
      <c r="A15" s="20">
        <v>3.4722222222222222E-5</v>
      </c>
      <c r="B15" t="s">
        <v>14</v>
      </c>
      <c r="C15">
        <v>-1.4E-2</v>
      </c>
      <c r="D15">
        <f>_xlfn.XLOOKUP(le_kin_purification[[#This Row],[Attribute]],le_purification_fractions[Variable],le_purification_fractions[Fraction])</f>
        <v>1</v>
      </c>
      <c r="E15" t="str">
        <f>_xlfn.XLOOKUP(le_kin_purification[[#This Row],[Attribute]],le_purification_fractions[Variable],le_purification_fractions[Dilution])</f>
        <v>100</v>
      </c>
      <c r="F15">
        <f>MAX(le_kin_purification[[#This Row],[Dilution]]*le_kin_purification[[#This Row],[Value]], 0)</f>
        <v>0</v>
      </c>
      <c r="H15" s="21">
        <v>6.9791666666666665E-3</v>
      </c>
      <c r="I15" s="22">
        <v>0</v>
      </c>
      <c r="J15" s="22">
        <v>0.6333333333333333</v>
      </c>
      <c r="K15" s="22">
        <v>0</v>
      </c>
      <c r="L15" s="22">
        <v>0</v>
      </c>
    </row>
    <row r="16" spans="1:12" x14ac:dyDescent="0.2">
      <c r="A16" s="20">
        <v>3.4722222222222222E-5</v>
      </c>
      <c r="B16" t="s">
        <v>15</v>
      </c>
      <c r="C16">
        <v>-0.05</v>
      </c>
      <c r="D16">
        <f>_xlfn.XLOOKUP(le_kin_purification[[#This Row],[Attribute]],le_purification_fractions[Variable],le_purification_fractions[Fraction])</f>
        <v>1</v>
      </c>
      <c r="E16" t="str">
        <f>_xlfn.XLOOKUP(le_kin_purification[[#This Row],[Attribute]],le_purification_fractions[Variable],le_purification_fractions[Dilution])</f>
        <v>100</v>
      </c>
      <c r="F16">
        <f>MAX(le_kin_purification[[#This Row],[Dilution]]*le_kin_purification[[#This Row],[Value]], 0)</f>
        <v>0</v>
      </c>
      <c r="H16" s="21">
        <v>7.6736111111111111E-3</v>
      </c>
      <c r="I16" s="22">
        <v>0</v>
      </c>
      <c r="J16" s="22">
        <v>0.69999999999999984</v>
      </c>
      <c r="K16" s="22">
        <v>0</v>
      </c>
      <c r="L16" s="22">
        <v>0</v>
      </c>
    </row>
    <row r="17" spans="1:12" x14ac:dyDescent="0.2">
      <c r="A17" s="20">
        <v>3.4722222222222222E-5</v>
      </c>
      <c r="B17" t="s">
        <v>16</v>
      </c>
      <c r="C17">
        <v>-0.01</v>
      </c>
      <c r="D17">
        <f>_xlfn.XLOOKUP(le_kin_purification[[#This Row],[Attribute]],le_purification_fractions[Variable],le_purification_fractions[Fraction])</f>
        <v>3</v>
      </c>
      <c r="E17" t="str">
        <f>_xlfn.XLOOKUP(le_kin_purification[[#This Row],[Attribute]],le_purification_fractions[Variable],le_purification_fractions[Dilution])</f>
        <v>100</v>
      </c>
      <c r="F17">
        <f>MAX(le_kin_purification[[#This Row],[Dilution]]*le_kin_purification[[#This Row],[Value]], 0)</f>
        <v>0</v>
      </c>
      <c r="H17" s="21">
        <v>8.3680555555555557E-3</v>
      </c>
      <c r="I17" s="22">
        <v>0</v>
      </c>
      <c r="J17" s="22">
        <v>0.76666666666666661</v>
      </c>
      <c r="K17" s="22">
        <v>0</v>
      </c>
      <c r="L17" s="22">
        <v>0</v>
      </c>
    </row>
    <row r="18" spans="1:12" x14ac:dyDescent="0.2">
      <c r="A18" s="20">
        <v>3.4722222222222222E-5</v>
      </c>
      <c r="B18" t="s">
        <v>17</v>
      </c>
      <c r="C18">
        <v>6.5000000000000002E-2</v>
      </c>
      <c r="D18">
        <f>_xlfn.XLOOKUP(le_kin_purification[[#This Row],[Attribute]],le_purification_fractions[Variable],le_purification_fractions[Fraction])</f>
        <v>3</v>
      </c>
      <c r="E18" t="str">
        <f>_xlfn.XLOOKUP(le_kin_purification[[#This Row],[Attribute]],le_purification_fractions[Variable],le_purification_fractions[Dilution])</f>
        <v>100</v>
      </c>
      <c r="F18">
        <f>MAX(le_kin_purification[[#This Row],[Dilution]]*le_kin_purification[[#This Row],[Value]], 0)</f>
        <v>6.5</v>
      </c>
      <c r="H18" s="21">
        <v>9.0624999999999994E-3</v>
      </c>
      <c r="I18" s="22">
        <v>0</v>
      </c>
      <c r="J18" s="22">
        <v>0.8666666666666667</v>
      </c>
      <c r="K18" s="22">
        <v>0</v>
      </c>
      <c r="L18" s="22">
        <v>0</v>
      </c>
    </row>
    <row r="19" spans="1:12" x14ac:dyDescent="0.2">
      <c r="A19" s="20">
        <v>3.4722222222222222E-5</v>
      </c>
      <c r="B19" t="s">
        <v>18</v>
      </c>
      <c r="C19">
        <v>3.3000000000000002E-2</v>
      </c>
      <c r="D19">
        <f>_xlfn.XLOOKUP(le_kin_purification[[#This Row],[Attribute]],le_purification_fractions[Variable],le_purification_fractions[Fraction])</f>
        <v>3</v>
      </c>
      <c r="E19" t="str">
        <f>_xlfn.XLOOKUP(le_kin_purification[[#This Row],[Attribute]],le_purification_fractions[Variable],le_purification_fractions[Dilution])</f>
        <v>100</v>
      </c>
      <c r="F19">
        <f>MAX(le_kin_purification[[#This Row],[Dilution]]*le_kin_purification[[#This Row],[Value]], 0)</f>
        <v>3.3000000000000003</v>
      </c>
      <c r="H19" s="21">
        <v>9.7569444444444448E-3</v>
      </c>
      <c r="I19" s="22">
        <v>0</v>
      </c>
      <c r="J19" s="22">
        <v>0.8666666666666667</v>
      </c>
      <c r="K19" s="22">
        <v>0</v>
      </c>
      <c r="L19" s="22">
        <v>0</v>
      </c>
    </row>
    <row r="20" spans="1:12" x14ac:dyDescent="0.2">
      <c r="A20" s="20">
        <v>3.4722222222222222E-5</v>
      </c>
      <c r="B20" t="s">
        <v>38</v>
      </c>
      <c r="C20">
        <v>-0.11</v>
      </c>
      <c r="D20">
        <f>_xlfn.XLOOKUP(le_kin_purification[[#This Row],[Attribute]],le_purification_fractions[Variable],le_purification_fractions[Fraction])</f>
        <v>2</v>
      </c>
      <c r="E20" t="str">
        <f>_xlfn.XLOOKUP(le_kin_purification[[#This Row],[Attribute]],le_purification_fractions[Variable],le_purification_fractions[Dilution])</f>
        <v>10</v>
      </c>
      <c r="F20">
        <f>MAX(le_kin_purification[[#This Row],[Dilution]]*le_kin_purification[[#This Row],[Value]], 0)</f>
        <v>0</v>
      </c>
      <c r="H20" s="21">
        <v>1.0451388888888889E-2</v>
      </c>
      <c r="I20" s="22">
        <v>0</v>
      </c>
      <c r="J20" s="22">
        <v>0.66666666666666663</v>
      </c>
      <c r="K20" s="22">
        <v>0</v>
      </c>
      <c r="L20" s="22">
        <v>0</v>
      </c>
    </row>
    <row r="21" spans="1:12" x14ac:dyDescent="0.2">
      <c r="A21" s="20">
        <v>3.4722222222222222E-5</v>
      </c>
      <c r="B21" t="s">
        <v>39</v>
      </c>
      <c r="C21">
        <v>0.16900000000000001</v>
      </c>
      <c r="D21">
        <f>_xlfn.XLOOKUP(le_kin_purification[[#This Row],[Attribute]],le_purification_fractions[Variable],le_purification_fractions[Fraction])</f>
        <v>2</v>
      </c>
      <c r="E21" t="str">
        <f>_xlfn.XLOOKUP(le_kin_purification[[#This Row],[Attribute]],le_purification_fractions[Variable],le_purification_fractions[Dilution])</f>
        <v>10</v>
      </c>
      <c r="F21">
        <f>MAX(le_kin_purification[[#This Row],[Dilution]]*le_kin_purification[[#This Row],[Value]], 0)</f>
        <v>1.6900000000000002</v>
      </c>
    </row>
    <row r="22" spans="1:12" x14ac:dyDescent="0.2">
      <c r="A22" s="20">
        <v>3.4722222222222222E-5</v>
      </c>
      <c r="B22" t="s">
        <v>34</v>
      </c>
      <c r="C22">
        <v>9.9000000000000005E-2</v>
      </c>
      <c r="D22">
        <f>_xlfn.XLOOKUP(le_kin_purification[[#This Row],[Attribute]],le_purification_fractions[Variable],le_purification_fractions[Fraction])</f>
        <v>2</v>
      </c>
      <c r="E22" t="str">
        <f>_xlfn.XLOOKUP(le_kin_purification[[#This Row],[Attribute]],le_purification_fractions[Variable],le_purification_fractions[Dilution])</f>
        <v>10</v>
      </c>
      <c r="F22">
        <f>MAX(le_kin_purification[[#This Row],[Dilution]]*le_kin_purification[[#This Row],[Value]], 0)</f>
        <v>0.99</v>
      </c>
    </row>
    <row r="23" spans="1:12" x14ac:dyDescent="0.2">
      <c r="A23" s="20">
        <v>3.4722222222222222E-5</v>
      </c>
      <c r="B23" t="s">
        <v>40</v>
      </c>
      <c r="C23">
        <v>-0.35299999999999998</v>
      </c>
      <c r="D23">
        <f>_xlfn.XLOOKUP(le_kin_purification[[#This Row],[Attribute]],le_purification_fractions[Variable],le_purification_fractions[Fraction])</f>
        <v>4</v>
      </c>
      <c r="E23" t="str">
        <f>_xlfn.XLOOKUP(le_kin_purification[[#This Row],[Attribute]],le_purification_fractions[Variable],le_purification_fractions[Dilution])</f>
        <v>10</v>
      </c>
      <c r="F23">
        <f>MAX(le_kin_purification[[#This Row],[Dilution]]*le_kin_purification[[#This Row],[Value]], 0)</f>
        <v>0</v>
      </c>
    </row>
    <row r="24" spans="1:12" x14ac:dyDescent="0.2">
      <c r="A24" s="20">
        <v>3.4722222222222222E-5</v>
      </c>
      <c r="B24" t="s">
        <v>41</v>
      </c>
      <c r="C24">
        <v>-0.14000000000000001</v>
      </c>
      <c r="D24">
        <f>_xlfn.XLOOKUP(le_kin_purification[[#This Row],[Attribute]],le_purification_fractions[Variable],le_purification_fractions[Fraction])</f>
        <v>4</v>
      </c>
      <c r="E24" t="str">
        <f>_xlfn.XLOOKUP(le_kin_purification[[#This Row],[Attribute]],le_purification_fractions[Variable],le_purification_fractions[Dilution])</f>
        <v>10</v>
      </c>
      <c r="F24">
        <f>MAX(le_kin_purification[[#This Row],[Dilution]]*le_kin_purification[[#This Row],[Value]], 0)</f>
        <v>0</v>
      </c>
    </row>
    <row r="25" spans="1:12" x14ac:dyDescent="0.2">
      <c r="A25" s="20">
        <v>3.4722222222222222E-5</v>
      </c>
      <c r="B25" t="s">
        <v>42</v>
      </c>
      <c r="C25">
        <v>-0.105</v>
      </c>
      <c r="D25">
        <f>_xlfn.XLOOKUP(le_kin_purification[[#This Row],[Attribute]],le_purification_fractions[Variable],le_purification_fractions[Fraction])</f>
        <v>4</v>
      </c>
      <c r="E25" t="str">
        <f>_xlfn.XLOOKUP(le_kin_purification[[#This Row],[Attribute]],le_purification_fractions[Variable],le_purification_fractions[Dilution])</f>
        <v>10</v>
      </c>
      <c r="F25">
        <f>MAX(le_kin_purification[[#This Row],[Dilution]]*le_kin_purification[[#This Row],[Value]], 0)</f>
        <v>0</v>
      </c>
    </row>
    <row r="26" spans="1:12" x14ac:dyDescent="0.2">
      <c r="A26" s="20">
        <v>3.4722222222222222E-5</v>
      </c>
      <c r="B26" t="s">
        <v>56</v>
      </c>
      <c r="C26">
        <v>-0.104</v>
      </c>
      <c r="D26">
        <f>_xlfn.XLOOKUP(le_kin_purification[[#This Row],[Attribute]],le_purification_fractions[Variable],le_purification_fractions[Fraction])</f>
        <v>2</v>
      </c>
      <c r="E26" t="str">
        <f>_xlfn.XLOOKUP(le_kin_purification[[#This Row],[Attribute]],le_purification_fractions[Variable],le_purification_fractions[Dilution])</f>
        <v>50</v>
      </c>
      <c r="F26">
        <f>MAX(le_kin_purification[[#This Row],[Dilution]]*le_kin_purification[[#This Row],[Value]], 0)</f>
        <v>0</v>
      </c>
    </row>
    <row r="27" spans="1:12" x14ac:dyDescent="0.2">
      <c r="A27" s="20">
        <v>3.4722222222222222E-5</v>
      </c>
      <c r="B27" t="s">
        <v>57</v>
      </c>
      <c r="C27">
        <v>-3.2000000000000001E-2</v>
      </c>
      <c r="D27">
        <f>_xlfn.XLOOKUP(le_kin_purification[[#This Row],[Attribute]],le_purification_fractions[Variable],le_purification_fractions[Fraction])</f>
        <v>2</v>
      </c>
      <c r="E27" t="str">
        <f>_xlfn.XLOOKUP(le_kin_purification[[#This Row],[Attribute]],le_purification_fractions[Variable],le_purification_fractions[Dilution])</f>
        <v>50</v>
      </c>
      <c r="F27">
        <f>MAX(le_kin_purification[[#This Row],[Dilution]]*le_kin_purification[[#This Row],[Value]], 0)</f>
        <v>0</v>
      </c>
    </row>
    <row r="28" spans="1:12" x14ac:dyDescent="0.2">
      <c r="A28" s="20">
        <v>3.4722222222222222E-5</v>
      </c>
      <c r="B28" t="s">
        <v>58</v>
      </c>
      <c r="C28">
        <v>-0.11600000000000001</v>
      </c>
      <c r="D28">
        <f>_xlfn.XLOOKUP(le_kin_purification[[#This Row],[Attribute]],le_purification_fractions[Variable],le_purification_fractions[Fraction])</f>
        <v>2</v>
      </c>
      <c r="E28" t="str">
        <f>_xlfn.XLOOKUP(le_kin_purification[[#This Row],[Attribute]],le_purification_fractions[Variable],le_purification_fractions[Dilution])</f>
        <v>50</v>
      </c>
      <c r="F28">
        <f>MAX(le_kin_purification[[#This Row],[Dilution]]*le_kin_purification[[#This Row],[Value]], 0)</f>
        <v>0</v>
      </c>
    </row>
    <row r="29" spans="1:12" x14ac:dyDescent="0.2">
      <c r="A29" s="20">
        <v>3.4722222222222222E-5</v>
      </c>
      <c r="B29" t="s">
        <v>59</v>
      </c>
      <c r="C29">
        <v>-1.2999999999999999E-2</v>
      </c>
      <c r="D29">
        <f>_xlfn.XLOOKUP(le_kin_purification[[#This Row],[Attribute]],le_purification_fractions[Variable],le_purification_fractions[Fraction])</f>
        <v>4</v>
      </c>
      <c r="E29" t="str">
        <f>_xlfn.XLOOKUP(le_kin_purification[[#This Row],[Attribute]],le_purification_fractions[Variable],le_purification_fractions[Dilution])</f>
        <v>50</v>
      </c>
      <c r="F29">
        <f>MAX(le_kin_purification[[#This Row],[Dilution]]*le_kin_purification[[#This Row],[Value]], 0)</f>
        <v>0</v>
      </c>
    </row>
    <row r="30" spans="1:12" x14ac:dyDescent="0.2">
      <c r="A30" s="20">
        <v>3.4722222222222222E-5</v>
      </c>
      <c r="B30" t="s">
        <v>60</v>
      </c>
      <c r="C30">
        <v>-6.3E-2</v>
      </c>
      <c r="D30">
        <f>_xlfn.XLOOKUP(le_kin_purification[[#This Row],[Attribute]],le_purification_fractions[Variable],le_purification_fractions[Fraction])</f>
        <v>4</v>
      </c>
      <c r="E30" t="str">
        <f>_xlfn.XLOOKUP(le_kin_purification[[#This Row],[Attribute]],le_purification_fractions[Variable],le_purification_fractions[Dilution])</f>
        <v>50</v>
      </c>
      <c r="F30">
        <f>MAX(le_kin_purification[[#This Row],[Dilution]]*le_kin_purification[[#This Row],[Value]], 0)</f>
        <v>0</v>
      </c>
    </row>
    <row r="31" spans="1:12" x14ac:dyDescent="0.2">
      <c r="A31" s="20">
        <v>3.4722222222222222E-5</v>
      </c>
      <c r="B31" t="s">
        <v>61</v>
      </c>
      <c r="C31">
        <v>3.0000000000000001E-3</v>
      </c>
      <c r="D31">
        <f>_xlfn.XLOOKUP(le_kin_purification[[#This Row],[Attribute]],le_purification_fractions[Variable],le_purification_fractions[Fraction])</f>
        <v>4</v>
      </c>
      <c r="E31" t="str">
        <f>_xlfn.XLOOKUP(le_kin_purification[[#This Row],[Attribute]],le_purification_fractions[Variable],le_purification_fractions[Dilution])</f>
        <v>50</v>
      </c>
      <c r="F31">
        <f>MAX(le_kin_purification[[#This Row],[Dilution]]*le_kin_purification[[#This Row],[Value]], 0)</f>
        <v>0.15</v>
      </c>
    </row>
    <row r="32" spans="1:12" x14ac:dyDescent="0.2">
      <c r="A32" s="20">
        <v>3.4722222222222222E-5</v>
      </c>
      <c r="B32" t="s">
        <v>64</v>
      </c>
      <c r="C32">
        <v>-6.0999999999999999E-2</v>
      </c>
      <c r="D32">
        <f>_xlfn.XLOOKUP(le_kin_purification[[#This Row],[Attribute]],le_purification_fractions[Variable],le_purification_fractions[Fraction])</f>
        <v>2</v>
      </c>
      <c r="E32" t="str">
        <f>_xlfn.XLOOKUP(le_kin_purification[[#This Row],[Attribute]],le_purification_fractions[Variable],le_purification_fractions[Dilution])</f>
        <v>100</v>
      </c>
      <c r="F32">
        <f>MAX(le_kin_purification[[#This Row],[Dilution]]*le_kin_purification[[#This Row],[Value]], 0)</f>
        <v>0</v>
      </c>
    </row>
    <row r="33" spans="1:6" x14ac:dyDescent="0.2">
      <c r="A33" s="20">
        <v>3.4722222222222222E-5</v>
      </c>
      <c r="B33" t="s">
        <v>65</v>
      </c>
      <c r="C33">
        <v>-0.09</v>
      </c>
      <c r="D33">
        <f>_xlfn.XLOOKUP(le_kin_purification[[#This Row],[Attribute]],le_purification_fractions[Variable],le_purification_fractions[Fraction])</f>
        <v>2</v>
      </c>
      <c r="E33" t="str">
        <f>_xlfn.XLOOKUP(le_kin_purification[[#This Row],[Attribute]],le_purification_fractions[Variable],le_purification_fractions[Dilution])</f>
        <v>100</v>
      </c>
      <c r="F33">
        <f>MAX(le_kin_purification[[#This Row],[Dilution]]*le_kin_purification[[#This Row],[Value]], 0)</f>
        <v>0</v>
      </c>
    </row>
    <row r="34" spans="1:6" x14ac:dyDescent="0.2">
      <c r="A34" s="20">
        <v>3.4722222222222222E-5</v>
      </c>
      <c r="B34" t="s">
        <v>66</v>
      </c>
      <c r="C34">
        <v>-1.7000000000000001E-2</v>
      </c>
      <c r="D34">
        <f>_xlfn.XLOOKUP(le_kin_purification[[#This Row],[Attribute]],le_purification_fractions[Variable],le_purification_fractions[Fraction])</f>
        <v>2</v>
      </c>
      <c r="E34" t="str">
        <f>_xlfn.XLOOKUP(le_kin_purification[[#This Row],[Attribute]],le_purification_fractions[Variable],le_purification_fractions[Dilution])</f>
        <v>100</v>
      </c>
      <c r="F34">
        <f>MAX(le_kin_purification[[#This Row],[Dilution]]*le_kin_purification[[#This Row],[Value]], 0)</f>
        <v>0</v>
      </c>
    </row>
    <row r="35" spans="1:6" x14ac:dyDescent="0.2">
      <c r="A35" s="20">
        <v>3.4722222222222222E-5</v>
      </c>
      <c r="B35" t="s">
        <v>67</v>
      </c>
      <c r="C35">
        <v>9.4E-2</v>
      </c>
      <c r="D35">
        <f>_xlfn.XLOOKUP(le_kin_purification[[#This Row],[Attribute]],le_purification_fractions[Variable],le_purification_fractions[Fraction])</f>
        <v>4</v>
      </c>
      <c r="E35" t="str">
        <f>_xlfn.XLOOKUP(le_kin_purification[[#This Row],[Attribute]],le_purification_fractions[Variable],le_purification_fractions[Dilution])</f>
        <v>100</v>
      </c>
      <c r="F35">
        <f>MAX(le_kin_purification[[#This Row],[Dilution]]*le_kin_purification[[#This Row],[Value]], 0)</f>
        <v>9.4</v>
      </c>
    </row>
    <row r="36" spans="1:6" x14ac:dyDescent="0.2">
      <c r="A36" s="20">
        <v>3.4722222222222222E-5</v>
      </c>
      <c r="B36" t="s">
        <v>68</v>
      </c>
      <c r="C36">
        <v>-5.3999999999999999E-2</v>
      </c>
      <c r="D36">
        <f>_xlfn.XLOOKUP(le_kin_purification[[#This Row],[Attribute]],le_purification_fractions[Variable],le_purification_fractions[Fraction])</f>
        <v>4</v>
      </c>
      <c r="E36" t="str">
        <f>_xlfn.XLOOKUP(le_kin_purification[[#This Row],[Attribute]],le_purification_fractions[Variable],le_purification_fractions[Dilution])</f>
        <v>100</v>
      </c>
      <c r="F36">
        <f>MAX(le_kin_purification[[#This Row],[Dilution]]*le_kin_purification[[#This Row],[Value]], 0)</f>
        <v>0</v>
      </c>
    </row>
    <row r="37" spans="1:6" x14ac:dyDescent="0.2">
      <c r="A37" s="20">
        <v>3.4722222222222222E-5</v>
      </c>
      <c r="B37" t="s">
        <v>69</v>
      </c>
      <c r="C37">
        <v>1E-3</v>
      </c>
      <c r="D37">
        <f>_xlfn.XLOOKUP(le_kin_purification[[#This Row],[Attribute]],le_purification_fractions[Variable],le_purification_fractions[Fraction])</f>
        <v>4</v>
      </c>
      <c r="E37" t="str">
        <f>_xlfn.XLOOKUP(le_kin_purification[[#This Row],[Attribute]],le_purification_fractions[Variable],le_purification_fractions[Dilution])</f>
        <v>100</v>
      </c>
      <c r="F37">
        <f>MAX(le_kin_purification[[#This Row],[Dilution]]*le_kin_purification[[#This Row],[Value]], 0)</f>
        <v>0.1</v>
      </c>
    </row>
    <row r="38" spans="1:6" hidden="1" x14ac:dyDescent="0.2">
      <c r="A38" s="20">
        <v>3.4722222222222222E-5</v>
      </c>
      <c r="B38" t="s">
        <v>73</v>
      </c>
      <c r="C38">
        <v>-0.11899999999999999</v>
      </c>
      <c r="D38" t="e">
        <f>_xlfn.XLOOKUP(le_kin_purification[[#This Row],[Attribute]],le_purification_fractions[Variable],le_purification_fractions[Fraction])</f>
        <v>#N/A</v>
      </c>
      <c r="E38" t="e">
        <f>_xlfn.XLOOKUP(le_kin_purification[[#This Row],[Attribute]],le_purification_fractions[Variable],le_purification_fractions[Dilution])</f>
        <v>#N/A</v>
      </c>
      <c r="F38" t="e">
        <f>MAX(le_kin_purification[[#This Row],[Dilution]]*le_kin_purification[[#This Row],[Value]], 0)</f>
        <v>#N/A</v>
      </c>
    </row>
    <row r="39" spans="1:6" hidden="1" x14ac:dyDescent="0.2">
      <c r="A39" s="20">
        <v>3.4722222222222222E-5</v>
      </c>
      <c r="B39" t="s">
        <v>74</v>
      </c>
      <c r="C39">
        <v>4.2999999999999997E-2</v>
      </c>
      <c r="D39" t="e">
        <f>_xlfn.XLOOKUP(le_kin_purification[[#This Row],[Attribute]],le_purification_fractions[Variable],le_purification_fractions[Fraction])</f>
        <v>#N/A</v>
      </c>
      <c r="E39" t="e">
        <f>_xlfn.XLOOKUP(le_kin_purification[[#This Row],[Attribute]],le_purification_fractions[Variable],le_purification_fractions[Dilution])</f>
        <v>#N/A</v>
      </c>
      <c r="F39" t="e">
        <f>MAX(le_kin_purification[[#This Row],[Dilution]]*le_kin_purification[[#This Row],[Value]], 0)</f>
        <v>#N/A</v>
      </c>
    </row>
    <row r="40" spans="1:6" hidden="1" x14ac:dyDescent="0.2">
      <c r="A40" s="20">
        <v>3.4722222222222222E-5</v>
      </c>
      <c r="B40" t="s">
        <v>75</v>
      </c>
      <c r="C40">
        <v>7.4999999999999997E-2</v>
      </c>
      <c r="D40" t="e">
        <f>_xlfn.XLOOKUP(le_kin_purification[[#This Row],[Attribute]],le_purification_fractions[Variable],le_purification_fractions[Fraction])</f>
        <v>#N/A</v>
      </c>
      <c r="E40" t="e">
        <f>_xlfn.XLOOKUP(le_kin_purification[[#This Row],[Attribute]],le_purification_fractions[Variable],le_purification_fractions[Dilution])</f>
        <v>#N/A</v>
      </c>
      <c r="F40" t="e">
        <f>MAX(le_kin_purification[[#This Row],[Dilution]]*le_kin_purification[[#This Row],[Value]], 0)</f>
        <v>#N/A</v>
      </c>
    </row>
    <row r="41" spans="1:6" x14ac:dyDescent="0.2">
      <c r="A41" s="20">
        <v>7.291666666666667E-4</v>
      </c>
      <c r="B41" t="s">
        <v>193</v>
      </c>
      <c r="C41">
        <v>-0.45300000000000001</v>
      </c>
      <c r="D41">
        <f>_xlfn.XLOOKUP(le_kin_purification[[#This Row],[Attribute]],le_purification_fractions[Variable],le_purification_fractions[Fraction])</f>
        <v>1</v>
      </c>
      <c r="E41" t="str">
        <f>_xlfn.XLOOKUP(le_kin_purification[[#This Row],[Attribute]],le_purification_fractions[Variable],le_purification_fractions[Dilution])</f>
        <v>10</v>
      </c>
      <c r="F41">
        <f>MAX(le_kin_purification[[#This Row],[Dilution]]*le_kin_purification[[#This Row],[Value]], 0)</f>
        <v>0</v>
      </c>
    </row>
    <row r="42" spans="1:6" x14ac:dyDescent="0.2">
      <c r="A42" s="20">
        <v>7.291666666666667E-4</v>
      </c>
      <c r="B42" t="s">
        <v>194</v>
      </c>
      <c r="C42">
        <v>-0.45600000000000002</v>
      </c>
      <c r="D42">
        <f>_xlfn.XLOOKUP(le_kin_purification[[#This Row],[Attribute]],le_purification_fractions[Variable],le_purification_fractions[Fraction])</f>
        <v>1</v>
      </c>
      <c r="E42" t="str">
        <f>_xlfn.XLOOKUP(le_kin_purification[[#This Row],[Attribute]],le_purification_fractions[Variable],le_purification_fractions[Dilution])</f>
        <v>10</v>
      </c>
      <c r="F42">
        <f>MAX(le_kin_purification[[#This Row],[Dilution]]*le_kin_purification[[#This Row],[Value]], 0)</f>
        <v>0</v>
      </c>
    </row>
    <row r="43" spans="1:6" x14ac:dyDescent="0.2">
      <c r="A43" s="20">
        <v>7.291666666666667E-4</v>
      </c>
      <c r="B43" t="s">
        <v>195</v>
      </c>
      <c r="C43">
        <v>-0.4</v>
      </c>
      <c r="D43">
        <f>_xlfn.XLOOKUP(le_kin_purification[[#This Row],[Attribute]],le_purification_fractions[Variable],le_purification_fractions[Fraction])</f>
        <v>1</v>
      </c>
      <c r="E43" t="str">
        <f>_xlfn.XLOOKUP(le_kin_purification[[#This Row],[Attribute]],le_purification_fractions[Variable],le_purification_fractions[Dilution])</f>
        <v>10</v>
      </c>
      <c r="F43">
        <f>MAX(le_kin_purification[[#This Row],[Dilution]]*le_kin_purification[[#This Row],[Value]], 0)</f>
        <v>0</v>
      </c>
    </row>
    <row r="44" spans="1:6" x14ac:dyDescent="0.2">
      <c r="A44" s="20">
        <v>7.291666666666667E-4</v>
      </c>
      <c r="B44" t="s">
        <v>50</v>
      </c>
      <c r="C44">
        <v>-0.88100000000000001</v>
      </c>
      <c r="D44">
        <f>_xlfn.XLOOKUP(le_kin_purification[[#This Row],[Attribute]],le_purification_fractions[Variable],le_purification_fractions[Fraction])</f>
        <v>3</v>
      </c>
      <c r="E44" t="str">
        <f>_xlfn.XLOOKUP(le_kin_purification[[#This Row],[Attribute]],le_purification_fractions[Variable],le_purification_fractions[Dilution])</f>
        <v>10</v>
      </c>
      <c r="F44">
        <f>MAX(le_kin_purification[[#This Row],[Dilution]]*le_kin_purification[[#This Row],[Value]], 0)</f>
        <v>0</v>
      </c>
    </row>
    <row r="45" spans="1:6" x14ac:dyDescent="0.2">
      <c r="A45" s="20">
        <v>7.291666666666667E-4</v>
      </c>
      <c r="B45" t="s">
        <v>51</v>
      </c>
      <c r="C45">
        <v>-0.81899999999999995</v>
      </c>
      <c r="D45">
        <f>_xlfn.XLOOKUP(le_kin_purification[[#This Row],[Attribute]],le_purification_fractions[Variable],le_purification_fractions[Fraction])</f>
        <v>3</v>
      </c>
      <c r="E45" t="str">
        <f>_xlfn.XLOOKUP(le_kin_purification[[#This Row],[Attribute]],le_purification_fractions[Variable],le_purification_fractions[Dilution])</f>
        <v>10</v>
      </c>
      <c r="F45">
        <f>MAX(le_kin_purification[[#This Row],[Dilution]]*le_kin_purification[[#This Row],[Value]], 0)</f>
        <v>0</v>
      </c>
    </row>
    <row r="46" spans="1:6" x14ac:dyDescent="0.2">
      <c r="A46" s="20">
        <v>7.291666666666667E-4</v>
      </c>
      <c r="B46" t="s">
        <v>52</v>
      </c>
      <c r="C46">
        <v>-0.876</v>
      </c>
      <c r="D46">
        <f>_xlfn.XLOOKUP(le_kin_purification[[#This Row],[Attribute]],le_purification_fractions[Variable],le_purification_fractions[Fraction])</f>
        <v>3</v>
      </c>
      <c r="E46" t="str">
        <f>_xlfn.XLOOKUP(le_kin_purification[[#This Row],[Attribute]],le_purification_fractions[Variable],le_purification_fractions[Dilution])</f>
        <v>10</v>
      </c>
      <c r="F46">
        <f>MAX(le_kin_purification[[#This Row],[Dilution]]*le_kin_purification[[#This Row],[Value]], 0)</f>
        <v>0</v>
      </c>
    </row>
    <row r="47" spans="1:6" x14ac:dyDescent="0.2">
      <c r="A47" s="20">
        <v>7.291666666666667E-4</v>
      </c>
      <c r="B47" t="s">
        <v>1</v>
      </c>
      <c r="C47">
        <v>-0.26300000000000001</v>
      </c>
      <c r="D47">
        <f>_xlfn.XLOOKUP(le_kin_purification[[#This Row],[Attribute]],le_purification_fractions[Variable],le_purification_fractions[Fraction])</f>
        <v>1</v>
      </c>
      <c r="E47" t="str">
        <f>_xlfn.XLOOKUP(le_kin_purification[[#This Row],[Attribute]],le_purification_fractions[Variable],le_purification_fractions[Dilution])</f>
        <v>50</v>
      </c>
      <c r="F47">
        <f>MAX(le_kin_purification[[#This Row],[Dilution]]*le_kin_purification[[#This Row],[Value]], 0)</f>
        <v>0</v>
      </c>
    </row>
    <row r="48" spans="1:6" x14ac:dyDescent="0.2">
      <c r="A48" s="20">
        <v>7.291666666666667E-4</v>
      </c>
      <c r="B48" t="s">
        <v>2</v>
      </c>
      <c r="C48">
        <v>-0.182</v>
      </c>
      <c r="D48">
        <f>_xlfn.XLOOKUP(le_kin_purification[[#This Row],[Attribute]],le_purification_fractions[Variable],le_purification_fractions[Fraction])</f>
        <v>1</v>
      </c>
      <c r="E48" t="str">
        <f>_xlfn.XLOOKUP(le_kin_purification[[#This Row],[Attribute]],le_purification_fractions[Variable],le_purification_fractions[Dilution])</f>
        <v>50</v>
      </c>
      <c r="F48">
        <f>MAX(le_kin_purification[[#This Row],[Dilution]]*le_kin_purification[[#This Row],[Value]], 0)</f>
        <v>0</v>
      </c>
    </row>
    <row r="49" spans="1:6" x14ac:dyDescent="0.2">
      <c r="A49" s="20">
        <v>7.291666666666667E-4</v>
      </c>
      <c r="B49" t="s">
        <v>3</v>
      </c>
      <c r="C49">
        <v>-0.17299999999999999</v>
      </c>
      <c r="D49">
        <f>_xlfn.XLOOKUP(le_kin_purification[[#This Row],[Attribute]],le_purification_fractions[Variable],le_purification_fractions[Fraction])</f>
        <v>1</v>
      </c>
      <c r="E49" t="str">
        <f>_xlfn.XLOOKUP(le_kin_purification[[#This Row],[Attribute]],le_purification_fractions[Variable],le_purification_fractions[Dilution])</f>
        <v>50</v>
      </c>
      <c r="F49">
        <f>MAX(le_kin_purification[[#This Row],[Dilution]]*le_kin_purification[[#This Row],[Value]], 0)</f>
        <v>0</v>
      </c>
    </row>
    <row r="50" spans="1:6" x14ac:dyDescent="0.2">
      <c r="A50" s="20">
        <v>7.291666666666667E-4</v>
      </c>
      <c r="B50" t="s">
        <v>4</v>
      </c>
      <c r="C50">
        <v>-0.3</v>
      </c>
      <c r="D50">
        <f>_xlfn.XLOOKUP(le_kin_purification[[#This Row],[Attribute]],le_purification_fractions[Variable],le_purification_fractions[Fraction])</f>
        <v>3</v>
      </c>
      <c r="E50" t="str">
        <f>_xlfn.XLOOKUP(le_kin_purification[[#This Row],[Attribute]],le_purification_fractions[Variable],le_purification_fractions[Dilution])</f>
        <v>50</v>
      </c>
      <c r="F50">
        <f>MAX(le_kin_purification[[#This Row],[Dilution]]*le_kin_purification[[#This Row],[Value]], 0)</f>
        <v>0</v>
      </c>
    </row>
    <row r="51" spans="1:6" x14ac:dyDescent="0.2">
      <c r="A51" s="20">
        <v>7.291666666666667E-4</v>
      </c>
      <c r="B51" t="s">
        <v>5</v>
      </c>
      <c r="C51">
        <v>-0.27400000000000002</v>
      </c>
      <c r="D51">
        <f>_xlfn.XLOOKUP(le_kin_purification[[#This Row],[Attribute]],le_purification_fractions[Variable],le_purification_fractions[Fraction])</f>
        <v>3</v>
      </c>
      <c r="E51" t="str">
        <f>_xlfn.XLOOKUP(le_kin_purification[[#This Row],[Attribute]],le_purification_fractions[Variable],le_purification_fractions[Dilution])</f>
        <v>50</v>
      </c>
      <c r="F51">
        <f>MAX(le_kin_purification[[#This Row],[Dilution]]*le_kin_purification[[#This Row],[Value]], 0)</f>
        <v>0</v>
      </c>
    </row>
    <row r="52" spans="1:6" x14ac:dyDescent="0.2">
      <c r="A52" s="20">
        <v>7.291666666666667E-4</v>
      </c>
      <c r="B52" t="s">
        <v>6</v>
      </c>
      <c r="C52">
        <v>-0.60199999999999998</v>
      </c>
      <c r="D52">
        <f>_xlfn.XLOOKUP(le_kin_purification[[#This Row],[Attribute]],le_purification_fractions[Variable],le_purification_fractions[Fraction])</f>
        <v>3</v>
      </c>
      <c r="E52" t="str">
        <f>_xlfn.XLOOKUP(le_kin_purification[[#This Row],[Attribute]],le_purification_fractions[Variable],le_purification_fractions[Dilution])</f>
        <v>50</v>
      </c>
      <c r="F52">
        <f>MAX(le_kin_purification[[#This Row],[Dilution]]*le_kin_purification[[#This Row],[Value]], 0)</f>
        <v>0</v>
      </c>
    </row>
    <row r="53" spans="1:6" x14ac:dyDescent="0.2">
      <c r="A53" s="20">
        <v>7.291666666666667E-4</v>
      </c>
      <c r="B53" t="s">
        <v>13</v>
      </c>
      <c r="C53">
        <v>-0.35199999999999998</v>
      </c>
      <c r="D53">
        <f>_xlfn.XLOOKUP(le_kin_purification[[#This Row],[Attribute]],le_purification_fractions[Variable],le_purification_fractions[Fraction])</f>
        <v>1</v>
      </c>
      <c r="E53" t="str">
        <f>_xlfn.XLOOKUP(le_kin_purification[[#This Row],[Attribute]],le_purification_fractions[Variable],le_purification_fractions[Dilution])</f>
        <v>100</v>
      </c>
      <c r="F53">
        <f>MAX(le_kin_purification[[#This Row],[Dilution]]*le_kin_purification[[#This Row],[Value]], 0)</f>
        <v>0</v>
      </c>
    </row>
    <row r="54" spans="1:6" x14ac:dyDescent="0.2">
      <c r="A54" s="20">
        <v>7.291666666666667E-4</v>
      </c>
      <c r="B54" t="s">
        <v>14</v>
      </c>
      <c r="C54">
        <v>-0.33200000000000002</v>
      </c>
      <c r="D54">
        <f>_xlfn.XLOOKUP(le_kin_purification[[#This Row],[Attribute]],le_purification_fractions[Variable],le_purification_fractions[Fraction])</f>
        <v>1</v>
      </c>
      <c r="E54" t="str">
        <f>_xlfn.XLOOKUP(le_kin_purification[[#This Row],[Attribute]],le_purification_fractions[Variable],le_purification_fractions[Dilution])</f>
        <v>100</v>
      </c>
      <c r="F54">
        <f>MAX(le_kin_purification[[#This Row],[Dilution]]*le_kin_purification[[#This Row],[Value]], 0)</f>
        <v>0</v>
      </c>
    </row>
    <row r="55" spans="1:6" x14ac:dyDescent="0.2">
      <c r="A55" s="20">
        <v>7.291666666666667E-4</v>
      </c>
      <c r="B55" t="s">
        <v>15</v>
      </c>
      <c r="C55">
        <v>-0.29099999999999998</v>
      </c>
      <c r="D55">
        <f>_xlfn.XLOOKUP(le_kin_purification[[#This Row],[Attribute]],le_purification_fractions[Variable],le_purification_fractions[Fraction])</f>
        <v>1</v>
      </c>
      <c r="E55" t="str">
        <f>_xlfn.XLOOKUP(le_kin_purification[[#This Row],[Attribute]],le_purification_fractions[Variable],le_purification_fractions[Dilution])</f>
        <v>100</v>
      </c>
      <c r="F55">
        <f>MAX(le_kin_purification[[#This Row],[Dilution]]*le_kin_purification[[#This Row],[Value]], 0)</f>
        <v>0</v>
      </c>
    </row>
    <row r="56" spans="1:6" x14ac:dyDescent="0.2">
      <c r="A56" s="20">
        <v>7.291666666666667E-4</v>
      </c>
      <c r="B56" t="s">
        <v>16</v>
      </c>
      <c r="C56">
        <v>-0.217</v>
      </c>
      <c r="D56">
        <f>_xlfn.XLOOKUP(le_kin_purification[[#This Row],[Attribute]],le_purification_fractions[Variable],le_purification_fractions[Fraction])</f>
        <v>3</v>
      </c>
      <c r="E56" t="str">
        <f>_xlfn.XLOOKUP(le_kin_purification[[#This Row],[Attribute]],le_purification_fractions[Variable],le_purification_fractions[Dilution])</f>
        <v>100</v>
      </c>
      <c r="F56">
        <f>MAX(le_kin_purification[[#This Row],[Dilution]]*le_kin_purification[[#This Row],[Value]], 0)</f>
        <v>0</v>
      </c>
    </row>
    <row r="57" spans="1:6" x14ac:dyDescent="0.2">
      <c r="A57" s="20">
        <v>7.291666666666667E-4</v>
      </c>
      <c r="B57" t="s">
        <v>17</v>
      </c>
      <c r="C57">
        <v>-0.19800000000000001</v>
      </c>
      <c r="D57">
        <f>_xlfn.XLOOKUP(le_kin_purification[[#This Row],[Attribute]],le_purification_fractions[Variable],le_purification_fractions[Fraction])</f>
        <v>3</v>
      </c>
      <c r="E57" t="str">
        <f>_xlfn.XLOOKUP(le_kin_purification[[#This Row],[Attribute]],le_purification_fractions[Variable],le_purification_fractions[Dilution])</f>
        <v>100</v>
      </c>
      <c r="F57">
        <f>MAX(le_kin_purification[[#This Row],[Dilution]]*le_kin_purification[[#This Row],[Value]], 0)</f>
        <v>0</v>
      </c>
    </row>
    <row r="58" spans="1:6" x14ac:dyDescent="0.2">
      <c r="A58" s="20">
        <v>7.291666666666667E-4</v>
      </c>
      <c r="B58" t="s">
        <v>18</v>
      </c>
      <c r="C58">
        <v>-0.34899999999999998</v>
      </c>
      <c r="D58">
        <f>_xlfn.XLOOKUP(le_kin_purification[[#This Row],[Attribute]],le_purification_fractions[Variable],le_purification_fractions[Fraction])</f>
        <v>3</v>
      </c>
      <c r="E58" t="str">
        <f>_xlfn.XLOOKUP(le_kin_purification[[#This Row],[Attribute]],le_purification_fractions[Variable],le_purification_fractions[Dilution])</f>
        <v>100</v>
      </c>
      <c r="F58">
        <f>MAX(le_kin_purification[[#This Row],[Dilution]]*le_kin_purification[[#This Row],[Value]], 0)</f>
        <v>0</v>
      </c>
    </row>
    <row r="59" spans="1:6" x14ac:dyDescent="0.2">
      <c r="A59" s="20">
        <v>7.291666666666667E-4</v>
      </c>
      <c r="B59" t="s">
        <v>38</v>
      </c>
      <c r="C59">
        <v>-0.56699999999999995</v>
      </c>
      <c r="D59">
        <f>_xlfn.XLOOKUP(le_kin_purification[[#This Row],[Attribute]],le_purification_fractions[Variable],le_purification_fractions[Fraction])</f>
        <v>2</v>
      </c>
      <c r="E59" t="str">
        <f>_xlfn.XLOOKUP(le_kin_purification[[#This Row],[Attribute]],le_purification_fractions[Variable],le_purification_fractions[Dilution])</f>
        <v>10</v>
      </c>
      <c r="F59">
        <f>MAX(le_kin_purification[[#This Row],[Dilution]]*le_kin_purification[[#This Row],[Value]], 0)</f>
        <v>0</v>
      </c>
    </row>
    <row r="60" spans="1:6" x14ac:dyDescent="0.2">
      <c r="A60" s="20">
        <v>7.291666666666667E-4</v>
      </c>
      <c r="B60" t="s">
        <v>39</v>
      </c>
      <c r="C60">
        <v>-5.6000000000000001E-2</v>
      </c>
      <c r="D60">
        <f>_xlfn.XLOOKUP(le_kin_purification[[#This Row],[Attribute]],le_purification_fractions[Variable],le_purification_fractions[Fraction])</f>
        <v>2</v>
      </c>
      <c r="E60" t="str">
        <f>_xlfn.XLOOKUP(le_kin_purification[[#This Row],[Attribute]],le_purification_fractions[Variable],le_purification_fractions[Dilution])</f>
        <v>10</v>
      </c>
      <c r="F60">
        <f>MAX(le_kin_purification[[#This Row],[Dilution]]*le_kin_purification[[#This Row],[Value]], 0)</f>
        <v>0</v>
      </c>
    </row>
    <row r="61" spans="1:6" x14ac:dyDescent="0.2">
      <c r="A61" s="20">
        <v>7.291666666666667E-4</v>
      </c>
      <c r="B61" t="s">
        <v>34</v>
      </c>
      <c r="C61">
        <v>-0.11799999999999999</v>
      </c>
      <c r="D61">
        <f>_xlfn.XLOOKUP(le_kin_purification[[#This Row],[Attribute]],le_purification_fractions[Variable],le_purification_fractions[Fraction])</f>
        <v>2</v>
      </c>
      <c r="E61" t="str">
        <f>_xlfn.XLOOKUP(le_kin_purification[[#This Row],[Attribute]],le_purification_fractions[Variable],le_purification_fractions[Dilution])</f>
        <v>10</v>
      </c>
      <c r="F61">
        <f>MAX(le_kin_purification[[#This Row],[Dilution]]*le_kin_purification[[#This Row],[Value]], 0)</f>
        <v>0</v>
      </c>
    </row>
    <row r="62" spans="1:6" x14ac:dyDescent="0.2">
      <c r="A62" s="20">
        <v>7.291666666666667E-4</v>
      </c>
      <c r="B62" t="s">
        <v>40</v>
      </c>
      <c r="C62">
        <v>-0.92400000000000004</v>
      </c>
      <c r="D62">
        <f>_xlfn.XLOOKUP(le_kin_purification[[#This Row],[Attribute]],le_purification_fractions[Variable],le_purification_fractions[Fraction])</f>
        <v>4</v>
      </c>
      <c r="E62" t="str">
        <f>_xlfn.XLOOKUP(le_kin_purification[[#This Row],[Attribute]],le_purification_fractions[Variable],le_purification_fractions[Dilution])</f>
        <v>10</v>
      </c>
      <c r="F62">
        <f>MAX(le_kin_purification[[#This Row],[Dilution]]*le_kin_purification[[#This Row],[Value]], 0)</f>
        <v>0</v>
      </c>
    </row>
    <row r="63" spans="1:6" x14ac:dyDescent="0.2">
      <c r="A63" s="20">
        <v>7.291666666666667E-4</v>
      </c>
      <c r="B63" t="s">
        <v>41</v>
      </c>
      <c r="C63">
        <v>-0.70799999999999996</v>
      </c>
      <c r="D63">
        <f>_xlfn.XLOOKUP(le_kin_purification[[#This Row],[Attribute]],le_purification_fractions[Variable],le_purification_fractions[Fraction])</f>
        <v>4</v>
      </c>
      <c r="E63" t="str">
        <f>_xlfn.XLOOKUP(le_kin_purification[[#This Row],[Attribute]],le_purification_fractions[Variable],le_purification_fractions[Dilution])</f>
        <v>10</v>
      </c>
      <c r="F63">
        <f>MAX(le_kin_purification[[#This Row],[Dilution]]*le_kin_purification[[#This Row],[Value]], 0)</f>
        <v>0</v>
      </c>
    </row>
    <row r="64" spans="1:6" x14ac:dyDescent="0.2">
      <c r="A64" s="20">
        <v>7.291666666666667E-4</v>
      </c>
      <c r="B64" t="s">
        <v>42</v>
      </c>
      <c r="C64">
        <v>-0.68400000000000005</v>
      </c>
      <c r="D64">
        <f>_xlfn.XLOOKUP(le_kin_purification[[#This Row],[Attribute]],le_purification_fractions[Variable],le_purification_fractions[Fraction])</f>
        <v>4</v>
      </c>
      <c r="E64" t="str">
        <f>_xlfn.XLOOKUP(le_kin_purification[[#This Row],[Attribute]],le_purification_fractions[Variable],le_purification_fractions[Dilution])</f>
        <v>10</v>
      </c>
      <c r="F64">
        <f>MAX(le_kin_purification[[#This Row],[Dilution]]*le_kin_purification[[#This Row],[Value]], 0)</f>
        <v>0</v>
      </c>
    </row>
    <row r="65" spans="1:6" x14ac:dyDescent="0.2">
      <c r="A65" s="20">
        <v>7.291666666666667E-4</v>
      </c>
      <c r="B65" t="s">
        <v>56</v>
      </c>
      <c r="C65">
        <v>-0.32200000000000001</v>
      </c>
      <c r="D65">
        <f>_xlfn.XLOOKUP(le_kin_purification[[#This Row],[Attribute]],le_purification_fractions[Variable],le_purification_fractions[Fraction])</f>
        <v>2</v>
      </c>
      <c r="E65" t="str">
        <f>_xlfn.XLOOKUP(le_kin_purification[[#This Row],[Attribute]],le_purification_fractions[Variable],le_purification_fractions[Dilution])</f>
        <v>50</v>
      </c>
      <c r="F65">
        <f>MAX(le_kin_purification[[#This Row],[Dilution]]*le_kin_purification[[#This Row],[Value]], 0)</f>
        <v>0</v>
      </c>
    </row>
    <row r="66" spans="1:6" x14ac:dyDescent="0.2">
      <c r="A66" s="20">
        <v>7.291666666666667E-4</v>
      </c>
      <c r="B66" t="s">
        <v>57</v>
      </c>
      <c r="C66">
        <v>-0.17199999999999999</v>
      </c>
      <c r="D66">
        <f>_xlfn.XLOOKUP(le_kin_purification[[#This Row],[Attribute]],le_purification_fractions[Variable],le_purification_fractions[Fraction])</f>
        <v>2</v>
      </c>
      <c r="E66" t="str">
        <f>_xlfn.XLOOKUP(le_kin_purification[[#This Row],[Attribute]],le_purification_fractions[Variable],le_purification_fractions[Dilution])</f>
        <v>50</v>
      </c>
      <c r="F66">
        <f>MAX(le_kin_purification[[#This Row],[Dilution]]*le_kin_purification[[#This Row],[Value]], 0)</f>
        <v>0</v>
      </c>
    </row>
    <row r="67" spans="1:6" x14ac:dyDescent="0.2">
      <c r="A67" s="20">
        <v>7.291666666666667E-4</v>
      </c>
      <c r="B67" t="s">
        <v>58</v>
      </c>
      <c r="C67">
        <v>-0.22800000000000001</v>
      </c>
      <c r="D67">
        <f>_xlfn.XLOOKUP(le_kin_purification[[#This Row],[Attribute]],le_purification_fractions[Variable],le_purification_fractions[Fraction])</f>
        <v>2</v>
      </c>
      <c r="E67" t="str">
        <f>_xlfn.XLOOKUP(le_kin_purification[[#This Row],[Attribute]],le_purification_fractions[Variable],le_purification_fractions[Dilution])</f>
        <v>50</v>
      </c>
      <c r="F67">
        <f>MAX(le_kin_purification[[#This Row],[Dilution]]*le_kin_purification[[#This Row],[Value]], 0)</f>
        <v>0</v>
      </c>
    </row>
    <row r="68" spans="1:6" x14ac:dyDescent="0.2">
      <c r="A68" s="20">
        <v>7.291666666666667E-4</v>
      </c>
      <c r="B68" t="s">
        <v>59</v>
      </c>
      <c r="C68">
        <v>-7.2999999999999995E-2</v>
      </c>
      <c r="D68">
        <f>_xlfn.XLOOKUP(le_kin_purification[[#This Row],[Attribute]],le_purification_fractions[Variable],le_purification_fractions[Fraction])</f>
        <v>4</v>
      </c>
      <c r="E68" t="str">
        <f>_xlfn.XLOOKUP(le_kin_purification[[#This Row],[Attribute]],le_purification_fractions[Variable],le_purification_fractions[Dilution])</f>
        <v>50</v>
      </c>
      <c r="F68">
        <f>MAX(le_kin_purification[[#This Row],[Dilution]]*le_kin_purification[[#This Row],[Value]], 0)</f>
        <v>0</v>
      </c>
    </row>
    <row r="69" spans="1:6" x14ac:dyDescent="0.2">
      <c r="A69" s="20">
        <v>7.291666666666667E-4</v>
      </c>
      <c r="B69" t="s">
        <v>60</v>
      </c>
      <c r="C69">
        <v>-3.9E-2</v>
      </c>
      <c r="D69">
        <f>_xlfn.XLOOKUP(le_kin_purification[[#This Row],[Attribute]],le_purification_fractions[Variable],le_purification_fractions[Fraction])</f>
        <v>4</v>
      </c>
      <c r="E69" t="str">
        <f>_xlfn.XLOOKUP(le_kin_purification[[#This Row],[Attribute]],le_purification_fractions[Variable],le_purification_fractions[Dilution])</f>
        <v>50</v>
      </c>
      <c r="F69">
        <f>MAX(le_kin_purification[[#This Row],[Dilution]]*le_kin_purification[[#This Row],[Value]], 0)</f>
        <v>0</v>
      </c>
    </row>
    <row r="70" spans="1:6" x14ac:dyDescent="0.2">
      <c r="A70" s="20">
        <v>7.291666666666667E-4</v>
      </c>
      <c r="B70" t="s">
        <v>61</v>
      </c>
      <c r="C70">
        <v>-0.14899999999999999</v>
      </c>
      <c r="D70">
        <f>_xlfn.XLOOKUP(le_kin_purification[[#This Row],[Attribute]],le_purification_fractions[Variable],le_purification_fractions[Fraction])</f>
        <v>4</v>
      </c>
      <c r="E70" t="str">
        <f>_xlfn.XLOOKUP(le_kin_purification[[#This Row],[Attribute]],le_purification_fractions[Variable],le_purification_fractions[Dilution])</f>
        <v>50</v>
      </c>
      <c r="F70">
        <f>MAX(le_kin_purification[[#This Row],[Dilution]]*le_kin_purification[[#This Row],[Value]], 0)</f>
        <v>0</v>
      </c>
    </row>
    <row r="71" spans="1:6" x14ac:dyDescent="0.2">
      <c r="A71" s="20">
        <v>7.291666666666667E-4</v>
      </c>
      <c r="B71" t="s">
        <v>64</v>
      </c>
      <c r="C71">
        <v>-0.224</v>
      </c>
      <c r="D71">
        <f>_xlfn.XLOOKUP(le_kin_purification[[#This Row],[Attribute]],le_purification_fractions[Variable],le_purification_fractions[Fraction])</f>
        <v>2</v>
      </c>
      <c r="E71" t="str">
        <f>_xlfn.XLOOKUP(le_kin_purification[[#This Row],[Attribute]],le_purification_fractions[Variable],le_purification_fractions[Dilution])</f>
        <v>100</v>
      </c>
      <c r="F71">
        <f>MAX(le_kin_purification[[#This Row],[Dilution]]*le_kin_purification[[#This Row],[Value]], 0)</f>
        <v>0</v>
      </c>
    </row>
    <row r="72" spans="1:6" x14ac:dyDescent="0.2">
      <c r="A72" s="20">
        <v>7.291666666666667E-4</v>
      </c>
      <c r="B72" t="s">
        <v>65</v>
      </c>
      <c r="C72">
        <v>-0.19700000000000001</v>
      </c>
      <c r="D72">
        <f>_xlfn.XLOOKUP(le_kin_purification[[#This Row],[Attribute]],le_purification_fractions[Variable],le_purification_fractions[Fraction])</f>
        <v>2</v>
      </c>
      <c r="E72" t="str">
        <f>_xlfn.XLOOKUP(le_kin_purification[[#This Row],[Attribute]],le_purification_fractions[Variable],le_purification_fractions[Dilution])</f>
        <v>100</v>
      </c>
      <c r="F72">
        <f>MAX(le_kin_purification[[#This Row],[Dilution]]*le_kin_purification[[#This Row],[Value]], 0)</f>
        <v>0</v>
      </c>
    </row>
    <row r="73" spans="1:6" x14ac:dyDescent="0.2">
      <c r="A73" s="20">
        <v>7.291666666666667E-4</v>
      </c>
      <c r="B73" t="s">
        <v>66</v>
      </c>
      <c r="C73">
        <v>-0.13200000000000001</v>
      </c>
      <c r="D73">
        <f>_xlfn.XLOOKUP(le_kin_purification[[#This Row],[Attribute]],le_purification_fractions[Variable],le_purification_fractions[Fraction])</f>
        <v>2</v>
      </c>
      <c r="E73" t="str">
        <f>_xlfn.XLOOKUP(le_kin_purification[[#This Row],[Attribute]],le_purification_fractions[Variable],le_purification_fractions[Dilution])</f>
        <v>100</v>
      </c>
      <c r="F73">
        <f>MAX(le_kin_purification[[#This Row],[Dilution]]*le_kin_purification[[#This Row],[Value]], 0)</f>
        <v>0</v>
      </c>
    </row>
    <row r="74" spans="1:6" x14ac:dyDescent="0.2">
      <c r="A74" s="20">
        <v>7.291666666666667E-4</v>
      </c>
      <c r="B74" t="s">
        <v>67</v>
      </c>
      <c r="C74">
        <v>-4.2000000000000003E-2</v>
      </c>
      <c r="D74">
        <f>_xlfn.XLOOKUP(le_kin_purification[[#This Row],[Attribute]],le_purification_fractions[Variable],le_purification_fractions[Fraction])</f>
        <v>4</v>
      </c>
      <c r="E74" t="str">
        <f>_xlfn.XLOOKUP(le_kin_purification[[#This Row],[Attribute]],le_purification_fractions[Variable],le_purification_fractions[Dilution])</f>
        <v>100</v>
      </c>
      <c r="F74">
        <f>MAX(le_kin_purification[[#This Row],[Dilution]]*le_kin_purification[[#This Row],[Value]], 0)</f>
        <v>0</v>
      </c>
    </row>
    <row r="75" spans="1:6" x14ac:dyDescent="0.2">
      <c r="A75" s="20">
        <v>7.291666666666667E-4</v>
      </c>
      <c r="B75" t="s">
        <v>68</v>
      </c>
      <c r="C75">
        <v>-0.13</v>
      </c>
      <c r="D75">
        <f>_xlfn.XLOOKUP(le_kin_purification[[#This Row],[Attribute]],le_purification_fractions[Variable],le_purification_fractions[Fraction])</f>
        <v>4</v>
      </c>
      <c r="E75" t="str">
        <f>_xlfn.XLOOKUP(le_kin_purification[[#This Row],[Attribute]],le_purification_fractions[Variable],le_purification_fractions[Dilution])</f>
        <v>100</v>
      </c>
      <c r="F75">
        <f>MAX(le_kin_purification[[#This Row],[Dilution]]*le_kin_purification[[#This Row],[Value]], 0)</f>
        <v>0</v>
      </c>
    </row>
    <row r="76" spans="1:6" x14ac:dyDescent="0.2">
      <c r="A76" s="20">
        <v>7.291666666666667E-4</v>
      </c>
      <c r="B76" t="s">
        <v>69</v>
      </c>
      <c r="C76">
        <v>-0.13100000000000001</v>
      </c>
      <c r="D76">
        <f>_xlfn.XLOOKUP(le_kin_purification[[#This Row],[Attribute]],le_purification_fractions[Variable],le_purification_fractions[Fraction])</f>
        <v>4</v>
      </c>
      <c r="E76" t="str">
        <f>_xlfn.XLOOKUP(le_kin_purification[[#This Row],[Attribute]],le_purification_fractions[Variable],le_purification_fractions[Dilution])</f>
        <v>100</v>
      </c>
      <c r="F76">
        <f>MAX(le_kin_purification[[#This Row],[Dilution]]*le_kin_purification[[#This Row],[Value]], 0)</f>
        <v>0</v>
      </c>
    </row>
    <row r="77" spans="1:6" hidden="1" x14ac:dyDescent="0.2">
      <c r="A77" s="20">
        <v>7.291666666666667E-4</v>
      </c>
      <c r="B77" t="s">
        <v>73</v>
      </c>
      <c r="C77">
        <v>-6.9000000000000006E-2</v>
      </c>
      <c r="D77" t="e">
        <f>_xlfn.XLOOKUP(le_kin_purification[[#This Row],[Attribute]],le_purification_fractions[Variable],le_purification_fractions[Fraction])</f>
        <v>#N/A</v>
      </c>
      <c r="E77" t="e">
        <f>_xlfn.XLOOKUP(le_kin_purification[[#This Row],[Attribute]],le_purification_fractions[Variable],le_purification_fractions[Dilution])</f>
        <v>#N/A</v>
      </c>
      <c r="F77" t="e">
        <f>MAX(le_kin_purification[[#This Row],[Dilution]]*le_kin_purification[[#This Row],[Value]], 0)</f>
        <v>#N/A</v>
      </c>
    </row>
    <row r="78" spans="1:6" hidden="1" x14ac:dyDescent="0.2">
      <c r="A78" s="20">
        <v>7.291666666666667E-4</v>
      </c>
      <c r="B78" t="s">
        <v>74</v>
      </c>
      <c r="C78">
        <v>2E-3</v>
      </c>
      <c r="D78" t="e">
        <f>_xlfn.XLOOKUP(le_kin_purification[[#This Row],[Attribute]],le_purification_fractions[Variable],le_purification_fractions[Fraction])</f>
        <v>#N/A</v>
      </c>
      <c r="E78" t="e">
        <f>_xlfn.XLOOKUP(le_kin_purification[[#This Row],[Attribute]],le_purification_fractions[Variable],le_purification_fractions[Dilution])</f>
        <v>#N/A</v>
      </c>
      <c r="F78" t="e">
        <f>MAX(le_kin_purification[[#This Row],[Dilution]]*le_kin_purification[[#This Row],[Value]], 0)</f>
        <v>#N/A</v>
      </c>
    </row>
    <row r="79" spans="1:6" hidden="1" x14ac:dyDescent="0.2">
      <c r="A79" s="20">
        <v>7.291666666666667E-4</v>
      </c>
      <c r="B79" t="s">
        <v>75</v>
      </c>
      <c r="C79">
        <v>6.6000000000000003E-2</v>
      </c>
      <c r="D79" t="e">
        <f>_xlfn.XLOOKUP(le_kin_purification[[#This Row],[Attribute]],le_purification_fractions[Variable],le_purification_fractions[Fraction])</f>
        <v>#N/A</v>
      </c>
      <c r="E79" t="e">
        <f>_xlfn.XLOOKUP(le_kin_purification[[#This Row],[Attribute]],le_purification_fractions[Variable],le_purification_fractions[Dilution])</f>
        <v>#N/A</v>
      </c>
      <c r="F79" t="e">
        <f>MAX(le_kin_purification[[#This Row],[Dilution]]*le_kin_purification[[#This Row],[Value]], 0)</f>
        <v>#N/A</v>
      </c>
    </row>
    <row r="80" spans="1:6" x14ac:dyDescent="0.2">
      <c r="A80" s="20">
        <v>1.4236111111111112E-3</v>
      </c>
      <c r="B80" t="s">
        <v>193</v>
      </c>
      <c r="C80">
        <v>-0.59</v>
      </c>
      <c r="D80">
        <f>_xlfn.XLOOKUP(le_kin_purification[[#This Row],[Attribute]],le_purification_fractions[Variable],le_purification_fractions[Fraction])</f>
        <v>1</v>
      </c>
      <c r="E80" t="str">
        <f>_xlfn.XLOOKUP(le_kin_purification[[#This Row],[Attribute]],le_purification_fractions[Variable],le_purification_fractions[Dilution])</f>
        <v>10</v>
      </c>
      <c r="F80">
        <f>MAX(le_kin_purification[[#This Row],[Dilution]]*le_kin_purification[[#This Row],[Value]], 0)</f>
        <v>0</v>
      </c>
    </row>
    <row r="81" spans="1:6" x14ac:dyDescent="0.2">
      <c r="A81" s="20">
        <v>1.4236111111111112E-3</v>
      </c>
      <c r="B81" t="s">
        <v>194</v>
      </c>
      <c r="C81">
        <v>-0.60399999999999998</v>
      </c>
      <c r="D81">
        <f>_xlfn.XLOOKUP(le_kin_purification[[#This Row],[Attribute]],le_purification_fractions[Variable],le_purification_fractions[Fraction])</f>
        <v>1</v>
      </c>
      <c r="E81" t="str">
        <f>_xlfn.XLOOKUP(le_kin_purification[[#This Row],[Attribute]],le_purification_fractions[Variable],le_purification_fractions[Dilution])</f>
        <v>10</v>
      </c>
      <c r="F81">
        <f>MAX(le_kin_purification[[#This Row],[Dilution]]*le_kin_purification[[#This Row],[Value]], 0)</f>
        <v>0</v>
      </c>
    </row>
    <row r="82" spans="1:6" x14ac:dyDescent="0.2">
      <c r="A82" s="20">
        <v>1.4236111111111112E-3</v>
      </c>
      <c r="B82" t="s">
        <v>195</v>
      </c>
      <c r="C82">
        <v>-0.53900000000000003</v>
      </c>
      <c r="D82">
        <f>_xlfn.XLOOKUP(le_kin_purification[[#This Row],[Attribute]],le_purification_fractions[Variable],le_purification_fractions[Fraction])</f>
        <v>1</v>
      </c>
      <c r="E82" t="str">
        <f>_xlfn.XLOOKUP(le_kin_purification[[#This Row],[Attribute]],le_purification_fractions[Variable],le_purification_fractions[Dilution])</f>
        <v>10</v>
      </c>
      <c r="F82">
        <f>MAX(le_kin_purification[[#This Row],[Dilution]]*le_kin_purification[[#This Row],[Value]], 0)</f>
        <v>0</v>
      </c>
    </row>
    <row r="83" spans="1:6" x14ac:dyDescent="0.2">
      <c r="A83" s="20">
        <v>1.4236111111111112E-3</v>
      </c>
      <c r="B83" t="s">
        <v>50</v>
      </c>
      <c r="C83">
        <v>-1.071</v>
      </c>
      <c r="D83">
        <f>_xlfn.XLOOKUP(le_kin_purification[[#This Row],[Attribute]],le_purification_fractions[Variable],le_purification_fractions[Fraction])</f>
        <v>3</v>
      </c>
      <c r="E83" t="str">
        <f>_xlfn.XLOOKUP(le_kin_purification[[#This Row],[Attribute]],le_purification_fractions[Variable],le_purification_fractions[Dilution])</f>
        <v>10</v>
      </c>
      <c r="F83">
        <f>MAX(le_kin_purification[[#This Row],[Dilution]]*le_kin_purification[[#This Row],[Value]], 0)</f>
        <v>0</v>
      </c>
    </row>
    <row r="84" spans="1:6" x14ac:dyDescent="0.2">
      <c r="A84" s="20">
        <v>1.4236111111111112E-3</v>
      </c>
      <c r="B84" t="s">
        <v>51</v>
      </c>
      <c r="C84">
        <v>-1.0129999999999999</v>
      </c>
      <c r="D84">
        <f>_xlfn.XLOOKUP(le_kin_purification[[#This Row],[Attribute]],le_purification_fractions[Variable],le_purification_fractions[Fraction])</f>
        <v>3</v>
      </c>
      <c r="E84" t="str">
        <f>_xlfn.XLOOKUP(le_kin_purification[[#This Row],[Attribute]],le_purification_fractions[Variable],le_purification_fractions[Dilution])</f>
        <v>10</v>
      </c>
      <c r="F84">
        <f>MAX(le_kin_purification[[#This Row],[Dilution]]*le_kin_purification[[#This Row],[Value]], 0)</f>
        <v>0</v>
      </c>
    </row>
    <row r="85" spans="1:6" x14ac:dyDescent="0.2">
      <c r="A85" s="20">
        <v>1.4236111111111112E-3</v>
      </c>
      <c r="B85" t="s">
        <v>52</v>
      </c>
      <c r="C85">
        <v>-1.07</v>
      </c>
      <c r="D85">
        <f>_xlfn.XLOOKUP(le_kin_purification[[#This Row],[Attribute]],le_purification_fractions[Variable],le_purification_fractions[Fraction])</f>
        <v>3</v>
      </c>
      <c r="E85" t="str">
        <f>_xlfn.XLOOKUP(le_kin_purification[[#This Row],[Attribute]],le_purification_fractions[Variable],le_purification_fractions[Dilution])</f>
        <v>10</v>
      </c>
      <c r="F85">
        <f>MAX(le_kin_purification[[#This Row],[Dilution]]*le_kin_purification[[#This Row],[Value]], 0)</f>
        <v>0</v>
      </c>
    </row>
    <row r="86" spans="1:6" x14ac:dyDescent="0.2">
      <c r="A86" s="20">
        <v>1.4236111111111112E-3</v>
      </c>
      <c r="B86" t="s">
        <v>1</v>
      </c>
      <c r="C86">
        <v>-0.192</v>
      </c>
      <c r="D86">
        <f>_xlfn.XLOOKUP(le_kin_purification[[#This Row],[Attribute]],le_purification_fractions[Variable],le_purification_fractions[Fraction])</f>
        <v>1</v>
      </c>
      <c r="E86" t="str">
        <f>_xlfn.XLOOKUP(le_kin_purification[[#This Row],[Attribute]],le_purification_fractions[Variable],le_purification_fractions[Dilution])</f>
        <v>50</v>
      </c>
      <c r="F86">
        <f>MAX(le_kin_purification[[#This Row],[Dilution]]*le_kin_purification[[#This Row],[Value]], 0)</f>
        <v>0</v>
      </c>
    </row>
    <row r="87" spans="1:6" x14ac:dyDescent="0.2">
      <c r="A87" s="20">
        <v>1.4236111111111112E-3</v>
      </c>
      <c r="B87" t="s">
        <v>2</v>
      </c>
      <c r="C87">
        <v>-0.12</v>
      </c>
      <c r="D87">
        <f>_xlfn.XLOOKUP(le_kin_purification[[#This Row],[Attribute]],le_purification_fractions[Variable],le_purification_fractions[Fraction])</f>
        <v>1</v>
      </c>
      <c r="E87" t="str">
        <f>_xlfn.XLOOKUP(le_kin_purification[[#This Row],[Attribute]],le_purification_fractions[Variable],le_purification_fractions[Dilution])</f>
        <v>50</v>
      </c>
      <c r="F87">
        <f>MAX(le_kin_purification[[#This Row],[Dilution]]*le_kin_purification[[#This Row],[Value]], 0)</f>
        <v>0</v>
      </c>
    </row>
    <row r="88" spans="1:6" x14ac:dyDescent="0.2">
      <c r="A88" s="20">
        <v>1.4236111111111112E-3</v>
      </c>
      <c r="B88" t="s">
        <v>3</v>
      </c>
      <c r="C88">
        <v>2.7E-2</v>
      </c>
      <c r="D88">
        <f>_xlfn.XLOOKUP(le_kin_purification[[#This Row],[Attribute]],le_purification_fractions[Variable],le_purification_fractions[Fraction])</f>
        <v>1</v>
      </c>
      <c r="E88" t="str">
        <f>_xlfn.XLOOKUP(le_kin_purification[[#This Row],[Attribute]],le_purification_fractions[Variable],le_purification_fractions[Dilution])</f>
        <v>50</v>
      </c>
      <c r="F88">
        <f>MAX(le_kin_purification[[#This Row],[Dilution]]*le_kin_purification[[#This Row],[Value]], 0)</f>
        <v>1.35</v>
      </c>
    </row>
    <row r="89" spans="1:6" x14ac:dyDescent="0.2">
      <c r="A89" s="20">
        <v>1.4236111111111112E-3</v>
      </c>
      <c r="B89" t="s">
        <v>4</v>
      </c>
      <c r="C89">
        <v>-0.45500000000000002</v>
      </c>
      <c r="D89">
        <f>_xlfn.XLOOKUP(le_kin_purification[[#This Row],[Attribute]],le_purification_fractions[Variable],le_purification_fractions[Fraction])</f>
        <v>3</v>
      </c>
      <c r="E89" t="str">
        <f>_xlfn.XLOOKUP(le_kin_purification[[#This Row],[Attribute]],le_purification_fractions[Variable],le_purification_fractions[Dilution])</f>
        <v>50</v>
      </c>
      <c r="F89">
        <f>MAX(le_kin_purification[[#This Row],[Dilution]]*le_kin_purification[[#This Row],[Value]], 0)</f>
        <v>0</v>
      </c>
    </row>
    <row r="90" spans="1:6" x14ac:dyDescent="0.2">
      <c r="A90" s="20">
        <v>1.4236111111111112E-3</v>
      </c>
      <c r="B90" t="s">
        <v>5</v>
      </c>
      <c r="C90">
        <v>-0.38900000000000001</v>
      </c>
      <c r="D90">
        <f>_xlfn.XLOOKUP(le_kin_purification[[#This Row],[Attribute]],le_purification_fractions[Variable],le_purification_fractions[Fraction])</f>
        <v>3</v>
      </c>
      <c r="E90" t="str">
        <f>_xlfn.XLOOKUP(le_kin_purification[[#This Row],[Attribute]],le_purification_fractions[Variable],le_purification_fractions[Dilution])</f>
        <v>50</v>
      </c>
      <c r="F90">
        <f>MAX(le_kin_purification[[#This Row],[Dilution]]*le_kin_purification[[#This Row],[Value]], 0)</f>
        <v>0</v>
      </c>
    </row>
    <row r="91" spans="1:6" x14ac:dyDescent="0.2">
      <c r="A91" s="20">
        <v>1.4236111111111112E-3</v>
      </c>
      <c r="B91" t="s">
        <v>6</v>
      </c>
      <c r="C91">
        <v>-0.77100000000000002</v>
      </c>
      <c r="D91">
        <f>_xlfn.XLOOKUP(le_kin_purification[[#This Row],[Attribute]],le_purification_fractions[Variable],le_purification_fractions[Fraction])</f>
        <v>3</v>
      </c>
      <c r="E91" t="str">
        <f>_xlfn.XLOOKUP(le_kin_purification[[#This Row],[Attribute]],le_purification_fractions[Variable],le_purification_fractions[Dilution])</f>
        <v>50</v>
      </c>
      <c r="F91">
        <f>MAX(le_kin_purification[[#This Row],[Dilution]]*le_kin_purification[[#This Row],[Value]], 0)</f>
        <v>0</v>
      </c>
    </row>
    <row r="92" spans="1:6" x14ac:dyDescent="0.2">
      <c r="A92" s="20">
        <v>1.4236111111111112E-3</v>
      </c>
      <c r="B92" t="s">
        <v>13</v>
      </c>
      <c r="C92">
        <v>-7.0000000000000007E-2</v>
      </c>
      <c r="D92">
        <f>_xlfn.XLOOKUP(le_kin_purification[[#This Row],[Attribute]],le_purification_fractions[Variable],le_purification_fractions[Fraction])</f>
        <v>1</v>
      </c>
      <c r="E92" t="str">
        <f>_xlfn.XLOOKUP(le_kin_purification[[#This Row],[Attribute]],le_purification_fractions[Variable],le_purification_fractions[Dilution])</f>
        <v>100</v>
      </c>
      <c r="F92">
        <f>MAX(le_kin_purification[[#This Row],[Dilution]]*le_kin_purification[[#This Row],[Value]], 0)</f>
        <v>0</v>
      </c>
    </row>
    <row r="93" spans="1:6" x14ac:dyDescent="0.2">
      <c r="A93" s="20">
        <v>1.4236111111111112E-3</v>
      </c>
      <c r="B93" t="s">
        <v>14</v>
      </c>
      <c r="C93">
        <v>-6.7000000000000004E-2</v>
      </c>
      <c r="D93">
        <f>_xlfn.XLOOKUP(le_kin_purification[[#This Row],[Attribute]],le_purification_fractions[Variable],le_purification_fractions[Fraction])</f>
        <v>1</v>
      </c>
      <c r="E93" t="str">
        <f>_xlfn.XLOOKUP(le_kin_purification[[#This Row],[Attribute]],le_purification_fractions[Variable],le_purification_fractions[Dilution])</f>
        <v>100</v>
      </c>
      <c r="F93">
        <f>MAX(le_kin_purification[[#This Row],[Dilution]]*le_kin_purification[[#This Row],[Value]], 0)</f>
        <v>0</v>
      </c>
    </row>
    <row r="94" spans="1:6" x14ac:dyDescent="0.2">
      <c r="A94" s="20">
        <v>1.4236111111111112E-3</v>
      </c>
      <c r="B94" t="s">
        <v>15</v>
      </c>
      <c r="C94">
        <v>5.8999999999999997E-2</v>
      </c>
      <c r="D94">
        <f>_xlfn.XLOOKUP(le_kin_purification[[#This Row],[Attribute]],le_purification_fractions[Variable],le_purification_fractions[Fraction])</f>
        <v>1</v>
      </c>
      <c r="E94" t="str">
        <f>_xlfn.XLOOKUP(le_kin_purification[[#This Row],[Attribute]],le_purification_fractions[Variable],le_purification_fractions[Dilution])</f>
        <v>100</v>
      </c>
      <c r="F94">
        <f>MAX(le_kin_purification[[#This Row],[Dilution]]*le_kin_purification[[#This Row],[Value]], 0)</f>
        <v>5.8999999999999995</v>
      </c>
    </row>
    <row r="95" spans="1:6" x14ac:dyDescent="0.2">
      <c r="A95" s="20">
        <v>1.4236111111111112E-3</v>
      </c>
      <c r="B95" t="s">
        <v>16</v>
      </c>
      <c r="C95">
        <v>0.10199999999999999</v>
      </c>
      <c r="D95">
        <f>_xlfn.XLOOKUP(le_kin_purification[[#This Row],[Attribute]],le_purification_fractions[Variable],le_purification_fractions[Fraction])</f>
        <v>3</v>
      </c>
      <c r="E95" t="str">
        <f>_xlfn.XLOOKUP(le_kin_purification[[#This Row],[Attribute]],le_purification_fractions[Variable],le_purification_fractions[Dilution])</f>
        <v>100</v>
      </c>
      <c r="F95">
        <f>MAX(le_kin_purification[[#This Row],[Dilution]]*le_kin_purification[[#This Row],[Value]], 0)</f>
        <v>10.199999999999999</v>
      </c>
    </row>
    <row r="96" spans="1:6" x14ac:dyDescent="0.2">
      <c r="A96" s="20">
        <v>1.4236111111111112E-3</v>
      </c>
      <c r="B96" t="s">
        <v>17</v>
      </c>
      <c r="C96">
        <v>7.5999999999999998E-2</v>
      </c>
      <c r="D96">
        <f>_xlfn.XLOOKUP(le_kin_purification[[#This Row],[Attribute]],le_purification_fractions[Variable],le_purification_fractions[Fraction])</f>
        <v>3</v>
      </c>
      <c r="E96" t="str">
        <f>_xlfn.XLOOKUP(le_kin_purification[[#This Row],[Attribute]],le_purification_fractions[Variable],le_purification_fractions[Dilution])</f>
        <v>100</v>
      </c>
      <c r="F96">
        <f>MAX(le_kin_purification[[#This Row],[Dilution]]*le_kin_purification[[#This Row],[Value]], 0)</f>
        <v>7.6</v>
      </c>
    </row>
    <row r="97" spans="1:6" x14ac:dyDescent="0.2">
      <c r="A97" s="20">
        <v>1.4236111111111112E-3</v>
      </c>
      <c r="B97" t="s">
        <v>18</v>
      </c>
      <c r="C97">
        <v>-8.1000000000000003E-2</v>
      </c>
      <c r="D97">
        <f>_xlfn.XLOOKUP(le_kin_purification[[#This Row],[Attribute]],le_purification_fractions[Variable],le_purification_fractions[Fraction])</f>
        <v>3</v>
      </c>
      <c r="E97" t="str">
        <f>_xlfn.XLOOKUP(le_kin_purification[[#This Row],[Attribute]],le_purification_fractions[Variable],le_purification_fractions[Dilution])</f>
        <v>100</v>
      </c>
      <c r="F97">
        <f>MAX(le_kin_purification[[#This Row],[Dilution]]*le_kin_purification[[#This Row],[Value]], 0)</f>
        <v>0</v>
      </c>
    </row>
    <row r="98" spans="1:6" x14ac:dyDescent="0.2">
      <c r="A98" s="20">
        <v>1.4236111111111112E-3</v>
      </c>
      <c r="B98" t="s">
        <v>38</v>
      </c>
      <c r="C98">
        <v>-0.58599999999999997</v>
      </c>
      <c r="D98">
        <f>_xlfn.XLOOKUP(le_kin_purification[[#This Row],[Attribute]],le_purification_fractions[Variable],le_purification_fractions[Fraction])</f>
        <v>2</v>
      </c>
      <c r="E98" t="str">
        <f>_xlfn.XLOOKUP(le_kin_purification[[#This Row],[Attribute]],le_purification_fractions[Variable],le_purification_fractions[Dilution])</f>
        <v>10</v>
      </c>
      <c r="F98">
        <f>MAX(le_kin_purification[[#This Row],[Dilution]]*le_kin_purification[[#This Row],[Value]], 0)</f>
        <v>0</v>
      </c>
    </row>
    <row r="99" spans="1:6" x14ac:dyDescent="0.2">
      <c r="A99" s="20">
        <v>1.4236111111111112E-3</v>
      </c>
      <c r="B99" t="s">
        <v>39</v>
      </c>
      <c r="C99">
        <v>-0.113</v>
      </c>
      <c r="D99">
        <f>_xlfn.XLOOKUP(le_kin_purification[[#This Row],[Attribute]],le_purification_fractions[Variable],le_purification_fractions[Fraction])</f>
        <v>2</v>
      </c>
      <c r="E99" t="str">
        <f>_xlfn.XLOOKUP(le_kin_purification[[#This Row],[Attribute]],le_purification_fractions[Variable],le_purification_fractions[Dilution])</f>
        <v>10</v>
      </c>
      <c r="F99">
        <f>MAX(le_kin_purification[[#This Row],[Dilution]]*le_kin_purification[[#This Row],[Value]], 0)</f>
        <v>0</v>
      </c>
    </row>
    <row r="100" spans="1:6" x14ac:dyDescent="0.2">
      <c r="A100" s="20">
        <v>1.4236111111111112E-3</v>
      </c>
      <c r="B100" t="s">
        <v>34</v>
      </c>
      <c r="C100">
        <v>-0.17</v>
      </c>
      <c r="D100">
        <f>_xlfn.XLOOKUP(le_kin_purification[[#This Row],[Attribute]],le_purification_fractions[Variable],le_purification_fractions[Fraction])</f>
        <v>2</v>
      </c>
      <c r="E100" t="str">
        <f>_xlfn.XLOOKUP(le_kin_purification[[#This Row],[Attribute]],le_purification_fractions[Variable],le_purification_fractions[Dilution])</f>
        <v>10</v>
      </c>
      <c r="F100">
        <f>MAX(le_kin_purification[[#This Row],[Dilution]]*le_kin_purification[[#This Row],[Value]], 0)</f>
        <v>0</v>
      </c>
    </row>
    <row r="101" spans="1:6" x14ac:dyDescent="0.2">
      <c r="A101" s="20">
        <v>1.4236111111111112E-3</v>
      </c>
      <c r="B101" t="s">
        <v>40</v>
      </c>
      <c r="C101">
        <v>-1.075</v>
      </c>
      <c r="D101">
        <f>_xlfn.XLOOKUP(le_kin_purification[[#This Row],[Attribute]],le_purification_fractions[Variable],le_purification_fractions[Fraction])</f>
        <v>4</v>
      </c>
      <c r="E101" t="str">
        <f>_xlfn.XLOOKUP(le_kin_purification[[#This Row],[Attribute]],le_purification_fractions[Variable],le_purification_fractions[Dilution])</f>
        <v>10</v>
      </c>
      <c r="F101">
        <f>MAX(le_kin_purification[[#This Row],[Dilution]]*le_kin_purification[[#This Row],[Value]], 0)</f>
        <v>0</v>
      </c>
    </row>
    <row r="102" spans="1:6" x14ac:dyDescent="0.2">
      <c r="A102" s="20">
        <v>1.4236111111111112E-3</v>
      </c>
      <c r="B102" t="s">
        <v>41</v>
      </c>
      <c r="C102">
        <v>-0.90800000000000003</v>
      </c>
      <c r="D102">
        <f>_xlfn.XLOOKUP(le_kin_purification[[#This Row],[Attribute]],le_purification_fractions[Variable],le_purification_fractions[Fraction])</f>
        <v>4</v>
      </c>
      <c r="E102" t="str">
        <f>_xlfn.XLOOKUP(le_kin_purification[[#This Row],[Attribute]],le_purification_fractions[Variable],le_purification_fractions[Dilution])</f>
        <v>10</v>
      </c>
      <c r="F102">
        <f>MAX(le_kin_purification[[#This Row],[Dilution]]*le_kin_purification[[#This Row],[Value]], 0)</f>
        <v>0</v>
      </c>
    </row>
    <row r="103" spans="1:6" x14ac:dyDescent="0.2">
      <c r="A103" s="20">
        <v>1.4236111111111112E-3</v>
      </c>
      <c r="B103" t="s">
        <v>42</v>
      </c>
      <c r="C103">
        <v>-0.90200000000000002</v>
      </c>
      <c r="D103">
        <f>_xlfn.XLOOKUP(le_kin_purification[[#This Row],[Attribute]],le_purification_fractions[Variable],le_purification_fractions[Fraction])</f>
        <v>4</v>
      </c>
      <c r="E103" t="str">
        <f>_xlfn.XLOOKUP(le_kin_purification[[#This Row],[Attribute]],le_purification_fractions[Variable],le_purification_fractions[Dilution])</f>
        <v>10</v>
      </c>
      <c r="F103">
        <f>MAX(le_kin_purification[[#This Row],[Dilution]]*le_kin_purification[[#This Row],[Value]], 0)</f>
        <v>0</v>
      </c>
    </row>
    <row r="104" spans="1:6" x14ac:dyDescent="0.2">
      <c r="A104" s="20">
        <v>1.4236111111111112E-3</v>
      </c>
      <c r="B104" t="s">
        <v>56</v>
      </c>
      <c r="C104">
        <v>-8.4000000000000005E-2</v>
      </c>
      <c r="D104">
        <f>_xlfn.XLOOKUP(le_kin_purification[[#This Row],[Attribute]],le_purification_fractions[Variable],le_purification_fractions[Fraction])</f>
        <v>2</v>
      </c>
      <c r="E104" t="str">
        <f>_xlfn.XLOOKUP(le_kin_purification[[#This Row],[Attribute]],le_purification_fractions[Variable],le_purification_fractions[Dilution])</f>
        <v>50</v>
      </c>
      <c r="F104">
        <f>MAX(le_kin_purification[[#This Row],[Dilution]]*le_kin_purification[[#This Row],[Value]], 0)</f>
        <v>0</v>
      </c>
    </row>
    <row r="105" spans="1:6" x14ac:dyDescent="0.2">
      <c r="A105" s="20">
        <v>1.4236111111111112E-3</v>
      </c>
      <c r="B105" t="s">
        <v>57</v>
      </c>
      <c r="C105">
        <v>8.1000000000000003E-2</v>
      </c>
      <c r="D105">
        <f>_xlfn.XLOOKUP(le_kin_purification[[#This Row],[Attribute]],le_purification_fractions[Variable],le_purification_fractions[Fraction])</f>
        <v>2</v>
      </c>
      <c r="E105" t="str">
        <f>_xlfn.XLOOKUP(le_kin_purification[[#This Row],[Attribute]],le_purification_fractions[Variable],le_purification_fractions[Dilution])</f>
        <v>50</v>
      </c>
      <c r="F105">
        <f>MAX(le_kin_purification[[#This Row],[Dilution]]*le_kin_purification[[#This Row],[Value]], 0)</f>
        <v>4.05</v>
      </c>
    </row>
    <row r="106" spans="1:6" x14ac:dyDescent="0.2">
      <c r="A106" s="20">
        <v>1.4236111111111112E-3</v>
      </c>
      <c r="B106" t="s">
        <v>58</v>
      </c>
      <c r="C106">
        <v>0.03</v>
      </c>
      <c r="D106">
        <f>_xlfn.XLOOKUP(le_kin_purification[[#This Row],[Attribute]],le_purification_fractions[Variable],le_purification_fractions[Fraction])</f>
        <v>2</v>
      </c>
      <c r="E106" t="str">
        <f>_xlfn.XLOOKUP(le_kin_purification[[#This Row],[Attribute]],le_purification_fractions[Variable],le_purification_fractions[Dilution])</f>
        <v>50</v>
      </c>
      <c r="F106">
        <f>MAX(le_kin_purification[[#This Row],[Dilution]]*le_kin_purification[[#This Row],[Value]], 0)</f>
        <v>1.5</v>
      </c>
    </row>
    <row r="107" spans="1:6" x14ac:dyDescent="0.2">
      <c r="A107" s="20">
        <v>1.4236111111111112E-3</v>
      </c>
      <c r="B107" t="s">
        <v>59</v>
      </c>
      <c r="C107">
        <v>-1.9E-2</v>
      </c>
      <c r="D107">
        <f>_xlfn.XLOOKUP(le_kin_purification[[#This Row],[Attribute]],le_purification_fractions[Variable],le_purification_fractions[Fraction])</f>
        <v>4</v>
      </c>
      <c r="E107" t="str">
        <f>_xlfn.XLOOKUP(le_kin_purification[[#This Row],[Attribute]],le_purification_fractions[Variable],le_purification_fractions[Dilution])</f>
        <v>50</v>
      </c>
      <c r="F107">
        <f>MAX(le_kin_purification[[#This Row],[Dilution]]*le_kin_purification[[#This Row],[Value]], 0)</f>
        <v>0</v>
      </c>
    </row>
    <row r="108" spans="1:6" x14ac:dyDescent="0.2">
      <c r="A108" s="20">
        <v>1.4236111111111112E-3</v>
      </c>
      <c r="B108" t="s">
        <v>60</v>
      </c>
      <c r="C108">
        <v>-1.0999999999999999E-2</v>
      </c>
      <c r="D108">
        <f>_xlfn.XLOOKUP(le_kin_purification[[#This Row],[Attribute]],le_purification_fractions[Variable],le_purification_fractions[Fraction])</f>
        <v>4</v>
      </c>
      <c r="E108" t="str">
        <f>_xlfn.XLOOKUP(le_kin_purification[[#This Row],[Attribute]],le_purification_fractions[Variable],le_purification_fractions[Dilution])</f>
        <v>50</v>
      </c>
      <c r="F108">
        <f>MAX(le_kin_purification[[#This Row],[Dilution]]*le_kin_purification[[#This Row],[Value]], 0)</f>
        <v>0</v>
      </c>
    </row>
    <row r="109" spans="1:6" x14ac:dyDescent="0.2">
      <c r="A109" s="20">
        <v>1.4236111111111112E-3</v>
      </c>
      <c r="B109" t="s">
        <v>61</v>
      </c>
      <c r="C109">
        <v>-6.9000000000000006E-2</v>
      </c>
      <c r="D109">
        <f>_xlfn.XLOOKUP(le_kin_purification[[#This Row],[Attribute]],le_purification_fractions[Variable],le_purification_fractions[Fraction])</f>
        <v>4</v>
      </c>
      <c r="E109" t="str">
        <f>_xlfn.XLOOKUP(le_kin_purification[[#This Row],[Attribute]],le_purification_fractions[Variable],le_purification_fractions[Dilution])</f>
        <v>50</v>
      </c>
      <c r="F109">
        <f>MAX(le_kin_purification[[#This Row],[Dilution]]*le_kin_purification[[#This Row],[Value]], 0)</f>
        <v>0</v>
      </c>
    </row>
    <row r="110" spans="1:6" x14ac:dyDescent="0.2">
      <c r="A110" s="20">
        <v>1.4236111111111112E-3</v>
      </c>
      <c r="B110" t="s">
        <v>64</v>
      </c>
      <c r="C110">
        <v>0.03</v>
      </c>
      <c r="D110">
        <f>_xlfn.XLOOKUP(le_kin_purification[[#This Row],[Attribute]],le_purification_fractions[Variable],le_purification_fractions[Fraction])</f>
        <v>2</v>
      </c>
      <c r="E110" t="str">
        <f>_xlfn.XLOOKUP(le_kin_purification[[#This Row],[Attribute]],le_purification_fractions[Variable],le_purification_fractions[Dilution])</f>
        <v>100</v>
      </c>
      <c r="F110">
        <f>MAX(le_kin_purification[[#This Row],[Dilution]]*le_kin_purification[[#This Row],[Value]], 0)</f>
        <v>3</v>
      </c>
    </row>
    <row r="111" spans="1:6" x14ac:dyDescent="0.2">
      <c r="A111" s="20">
        <v>1.4236111111111112E-3</v>
      </c>
      <c r="B111" t="s">
        <v>65</v>
      </c>
      <c r="C111">
        <v>0.11600000000000001</v>
      </c>
      <c r="D111">
        <f>_xlfn.XLOOKUP(le_kin_purification[[#This Row],[Attribute]],le_purification_fractions[Variable],le_purification_fractions[Fraction])</f>
        <v>2</v>
      </c>
      <c r="E111" t="str">
        <f>_xlfn.XLOOKUP(le_kin_purification[[#This Row],[Attribute]],le_purification_fractions[Variable],le_purification_fractions[Dilution])</f>
        <v>100</v>
      </c>
      <c r="F111">
        <f>MAX(le_kin_purification[[#This Row],[Dilution]]*le_kin_purification[[#This Row],[Value]], 0)</f>
        <v>11.600000000000001</v>
      </c>
    </row>
    <row r="112" spans="1:6" x14ac:dyDescent="0.2">
      <c r="A112" s="20">
        <v>1.4236111111111112E-3</v>
      </c>
      <c r="B112" t="s">
        <v>66</v>
      </c>
      <c r="C112">
        <v>8.4000000000000005E-2</v>
      </c>
      <c r="D112">
        <f>_xlfn.XLOOKUP(le_kin_purification[[#This Row],[Attribute]],le_purification_fractions[Variable],le_purification_fractions[Fraction])</f>
        <v>2</v>
      </c>
      <c r="E112" t="str">
        <f>_xlfn.XLOOKUP(le_kin_purification[[#This Row],[Attribute]],le_purification_fractions[Variable],le_purification_fractions[Dilution])</f>
        <v>100</v>
      </c>
      <c r="F112">
        <f>MAX(le_kin_purification[[#This Row],[Dilution]]*le_kin_purification[[#This Row],[Value]], 0)</f>
        <v>8.4</v>
      </c>
    </row>
    <row r="113" spans="1:6" x14ac:dyDescent="0.2">
      <c r="A113" s="20">
        <v>1.4236111111111112E-3</v>
      </c>
      <c r="B113" t="s">
        <v>67</v>
      </c>
      <c r="C113">
        <v>4.0000000000000001E-3</v>
      </c>
      <c r="D113">
        <f>_xlfn.XLOOKUP(le_kin_purification[[#This Row],[Attribute]],le_purification_fractions[Variable],le_purification_fractions[Fraction])</f>
        <v>4</v>
      </c>
      <c r="E113" t="str">
        <f>_xlfn.XLOOKUP(le_kin_purification[[#This Row],[Attribute]],le_purification_fractions[Variable],le_purification_fractions[Dilution])</f>
        <v>100</v>
      </c>
      <c r="F113">
        <f>MAX(le_kin_purification[[#This Row],[Dilution]]*le_kin_purification[[#This Row],[Value]], 0)</f>
        <v>0.4</v>
      </c>
    </row>
    <row r="114" spans="1:6" x14ac:dyDescent="0.2">
      <c r="A114" s="20">
        <v>1.4236111111111112E-3</v>
      </c>
      <c r="B114" t="s">
        <v>68</v>
      </c>
      <c r="C114">
        <v>-7.5999999999999998E-2</v>
      </c>
      <c r="D114">
        <f>_xlfn.XLOOKUP(le_kin_purification[[#This Row],[Attribute]],le_purification_fractions[Variable],le_purification_fractions[Fraction])</f>
        <v>4</v>
      </c>
      <c r="E114" t="str">
        <f>_xlfn.XLOOKUP(le_kin_purification[[#This Row],[Attribute]],le_purification_fractions[Variable],le_purification_fractions[Dilution])</f>
        <v>100</v>
      </c>
      <c r="F114">
        <f>MAX(le_kin_purification[[#This Row],[Dilution]]*le_kin_purification[[#This Row],[Value]], 0)</f>
        <v>0</v>
      </c>
    </row>
    <row r="115" spans="1:6" x14ac:dyDescent="0.2">
      <c r="A115" s="20">
        <v>1.4236111111111112E-3</v>
      </c>
      <c r="B115" t="s">
        <v>69</v>
      </c>
      <c r="C115">
        <v>-0.108</v>
      </c>
      <c r="D115">
        <f>_xlfn.XLOOKUP(le_kin_purification[[#This Row],[Attribute]],le_purification_fractions[Variable],le_purification_fractions[Fraction])</f>
        <v>4</v>
      </c>
      <c r="E115" t="str">
        <f>_xlfn.XLOOKUP(le_kin_purification[[#This Row],[Attribute]],le_purification_fractions[Variable],le_purification_fractions[Dilution])</f>
        <v>100</v>
      </c>
      <c r="F115">
        <f>MAX(le_kin_purification[[#This Row],[Dilution]]*le_kin_purification[[#This Row],[Value]], 0)</f>
        <v>0</v>
      </c>
    </row>
    <row r="116" spans="1:6" hidden="1" x14ac:dyDescent="0.2">
      <c r="A116" s="20">
        <v>1.4236111111111112E-3</v>
      </c>
      <c r="B116" t="s">
        <v>73</v>
      </c>
      <c r="C116">
        <v>-1.4E-2</v>
      </c>
      <c r="D116" t="e">
        <f>_xlfn.XLOOKUP(le_kin_purification[[#This Row],[Attribute]],le_purification_fractions[Variable],le_purification_fractions[Fraction])</f>
        <v>#N/A</v>
      </c>
      <c r="E116" t="e">
        <f>_xlfn.XLOOKUP(le_kin_purification[[#This Row],[Attribute]],le_purification_fractions[Variable],le_purification_fractions[Dilution])</f>
        <v>#N/A</v>
      </c>
      <c r="F116" t="e">
        <f>MAX(le_kin_purification[[#This Row],[Dilution]]*le_kin_purification[[#This Row],[Value]], 0)</f>
        <v>#N/A</v>
      </c>
    </row>
    <row r="117" spans="1:6" hidden="1" x14ac:dyDescent="0.2">
      <c r="A117" s="20">
        <v>1.4236111111111112E-3</v>
      </c>
      <c r="B117" t="s">
        <v>74</v>
      </c>
      <c r="C117">
        <v>-2.9000000000000001E-2</v>
      </c>
      <c r="D117" t="e">
        <f>_xlfn.XLOOKUP(le_kin_purification[[#This Row],[Attribute]],le_purification_fractions[Variable],le_purification_fractions[Fraction])</f>
        <v>#N/A</v>
      </c>
      <c r="E117" t="e">
        <f>_xlfn.XLOOKUP(le_kin_purification[[#This Row],[Attribute]],le_purification_fractions[Variable],le_purification_fractions[Dilution])</f>
        <v>#N/A</v>
      </c>
      <c r="F117" t="e">
        <f>MAX(le_kin_purification[[#This Row],[Dilution]]*le_kin_purification[[#This Row],[Value]], 0)</f>
        <v>#N/A</v>
      </c>
    </row>
    <row r="118" spans="1:6" hidden="1" x14ac:dyDescent="0.2">
      <c r="A118" s="20">
        <v>1.4236111111111112E-3</v>
      </c>
      <c r="B118" t="s">
        <v>75</v>
      </c>
      <c r="C118">
        <v>4.2000000000000003E-2</v>
      </c>
      <c r="D118" t="e">
        <f>_xlfn.XLOOKUP(le_kin_purification[[#This Row],[Attribute]],le_purification_fractions[Variable],le_purification_fractions[Fraction])</f>
        <v>#N/A</v>
      </c>
      <c r="E118" t="e">
        <f>_xlfn.XLOOKUP(le_kin_purification[[#This Row],[Attribute]],le_purification_fractions[Variable],le_purification_fractions[Dilution])</f>
        <v>#N/A</v>
      </c>
      <c r="F118" t="e">
        <f>MAX(le_kin_purification[[#This Row],[Dilution]]*le_kin_purification[[#This Row],[Value]], 0)</f>
        <v>#N/A</v>
      </c>
    </row>
    <row r="119" spans="1:6" x14ac:dyDescent="0.2">
      <c r="A119" s="20">
        <v>2.1180555555555558E-3</v>
      </c>
      <c r="B119" t="s">
        <v>193</v>
      </c>
      <c r="C119">
        <v>-0.67500000000000004</v>
      </c>
      <c r="D119">
        <f>_xlfn.XLOOKUP(le_kin_purification[[#This Row],[Attribute]],le_purification_fractions[Variable],le_purification_fractions[Fraction])</f>
        <v>1</v>
      </c>
      <c r="E119" t="str">
        <f>_xlfn.XLOOKUP(le_kin_purification[[#This Row],[Attribute]],le_purification_fractions[Variable],le_purification_fractions[Dilution])</f>
        <v>10</v>
      </c>
      <c r="F119">
        <f>MAX(le_kin_purification[[#This Row],[Dilution]]*le_kin_purification[[#This Row],[Value]], 0)</f>
        <v>0</v>
      </c>
    </row>
    <row r="120" spans="1:6" x14ac:dyDescent="0.2">
      <c r="A120" s="20">
        <v>2.1180555555555558E-3</v>
      </c>
      <c r="B120" t="s">
        <v>194</v>
      </c>
      <c r="C120">
        <v>-0.69099999999999995</v>
      </c>
      <c r="D120">
        <f>_xlfn.XLOOKUP(le_kin_purification[[#This Row],[Attribute]],le_purification_fractions[Variable],le_purification_fractions[Fraction])</f>
        <v>1</v>
      </c>
      <c r="E120" t="str">
        <f>_xlfn.XLOOKUP(le_kin_purification[[#This Row],[Attribute]],le_purification_fractions[Variable],le_purification_fractions[Dilution])</f>
        <v>10</v>
      </c>
      <c r="F120">
        <f>MAX(le_kin_purification[[#This Row],[Dilution]]*le_kin_purification[[#This Row],[Value]], 0)</f>
        <v>0</v>
      </c>
    </row>
    <row r="121" spans="1:6" x14ac:dyDescent="0.2">
      <c r="A121" s="20">
        <v>2.1180555555555558E-3</v>
      </c>
      <c r="B121" t="s">
        <v>195</v>
      </c>
      <c r="C121">
        <v>-0.63800000000000001</v>
      </c>
      <c r="D121">
        <f>_xlfn.XLOOKUP(le_kin_purification[[#This Row],[Attribute]],le_purification_fractions[Variable],le_purification_fractions[Fraction])</f>
        <v>1</v>
      </c>
      <c r="E121" t="str">
        <f>_xlfn.XLOOKUP(le_kin_purification[[#This Row],[Attribute]],le_purification_fractions[Variable],le_purification_fractions[Dilution])</f>
        <v>10</v>
      </c>
      <c r="F121">
        <f>MAX(le_kin_purification[[#This Row],[Dilution]]*le_kin_purification[[#This Row],[Value]], 0)</f>
        <v>0</v>
      </c>
    </row>
    <row r="122" spans="1:6" x14ac:dyDescent="0.2">
      <c r="A122" s="20">
        <v>2.1180555555555558E-3</v>
      </c>
      <c r="B122" t="s">
        <v>50</v>
      </c>
      <c r="C122">
        <v>-1.165</v>
      </c>
      <c r="D122">
        <f>_xlfn.XLOOKUP(le_kin_purification[[#This Row],[Attribute]],le_purification_fractions[Variable],le_purification_fractions[Fraction])</f>
        <v>3</v>
      </c>
      <c r="E122" t="str">
        <f>_xlfn.XLOOKUP(le_kin_purification[[#This Row],[Attribute]],le_purification_fractions[Variable],le_purification_fractions[Dilution])</f>
        <v>10</v>
      </c>
      <c r="F122">
        <f>MAX(le_kin_purification[[#This Row],[Dilution]]*le_kin_purification[[#This Row],[Value]], 0)</f>
        <v>0</v>
      </c>
    </row>
    <row r="123" spans="1:6" x14ac:dyDescent="0.2">
      <c r="A123" s="20">
        <v>2.1180555555555558E-3</v>
      </c>
      <c r="B123" t="s">
        <v>51</v>
      </c>
      <c r="C123">
        <v>-1.123</v>
      </c>
      <c r="D123">
        <f>_xlfn.XLOOKUP(le_kin_purification[[#This Row],[Attribute]],le_purification_fractions[Variable],le_purification_fractions[Fraction])</f>
        <v>3</v>
      </c>
      <c r="E123" t="str">
        <f>_xlfn.XLOOKUP(le_kin_purification[[#This Row],[Attribute]],le_purification_fractions[Variable],le_purification_fractions[Dilution])</f>
        <v>10</v>
      </c>
      <c r="F123">
        <f>MAX(le_kin_purification[[#This Row],[Dilution]]*le_kin_purification[[#This Row],[Value]], 0)</f>
        <v>0</v>
      </c>
    </row>
    <row r="124" spans="1:6" x14ac:dyDescent="0.2">
      <c r="A124" s="20">
        <v>2.1180555555555558E-3</v>
      </c>
      <c r="B124" t="s">
        <v>52</v>
      </c>
      <c r="C124">
        <v>-1.1819999999999999</v>
      </c>
      <c r="D124">
        <f>_xlfn.XLOOKUP(le_kin_purification[[#This Row],[Attribute]],le_purification_fractions[Variable],le_purification_fractions[Fraction])</f>
        <v>3</v>
      </c>
      <c r="E124" t="str">
        <f>_xlfn.XLOOKUP(le_kin_purification[[#This Row],[Attribute]],le_purification_fractions[Variable],le_purification_fractions[Dilution])</f>
        <v>10</v>
      </c>
      <c r="F124">
        <f>MAX(le_kin_purification[[#This Row],[Dilution]]*le_kin_purification[[#This Row],[Value]], 0)</f>
        <v>0</v>
      </c>
    </row>
    <row r="125" spans="1:6" x14ac:dyDescent="0.2">
      <c r="A125" s="20">
        <v>2.1180555555555558E-3</v>
      </c>
      <c r="B125" t="s">
        <v>1</v>
      </c>
      <c r="C125">
        <v>-0.17399999999999999</v>
      </c>
      <c r="D125">
        <f>_xlfn.XLOOKUP(le_kin_purification[[#This Row],[Attribute]],le_purification_fractions[Variable],le_purification_fractions[Fraction])</f>
        <v>1</v>
      </c>
      <c r="E125" t="str">
        <f>_xlfn.XLOOKUP(le_kin_purification[[#This Row],[Attribute]],le_purification_fractions[Variable],le_purification_fractions[Dilution])</f>
        <v>50</v>
      </c>
      <c r="F125">
        <f>MAX(le_kin_purification[[#This Row],[Dilution]]*le_kin_purification[[#This Row],[Value]], 0)</f>
        <v>0</v>
      </c>
    </row>
    <row r="126" spans="1:6" x14ac:dyDescent="0.2">
      <c r="A126" s="20">
        <v>2.1180555555555558E-3</v>
      </c>
      <c r="B126" t="s">
        <v>2</v>
      </c>
      <c r="C126">
        <v>-0.114</v>
      </c>
      <c r="D126">
        <f>_xlfn.XLOOKUP(le_kin_purification[[#This Row],[Attribute]],le_purification_fractions[Variable],le_purification_fractions[Fraction])</f>
        <v>1</v>
      </c>
      <c r="E126" t="str">
        <f>_xlfn.XLOOKUP(le_kin_purification[[#This Row],[Attribute]],le_purification_fractions[Variable],le_purification_fractions[Dilution])</f>
        <v>50</v>
      </c>
      <c r="F126">
        <f>MAX(le_kin_purification[[#This Row],[Dilution]]*le_kin_purification[[#This Row],[Value]], 0)</f>
        <v>0</v>
      </c>
    </row>
    <row r="127" spans="1:6" x14ac:dyDescent="0.2">
      <c r="A127" s="20">
        <v>2.1180555555555558E-3</v>
      </c>
      <c r="B127" t="s">
        <v>3</v>
      </c>
      <c r="C127">
        <v>1.2999999999999999E-2</v>
      </c>
      <c r="D127">
        <f>_xlfn.XLOOKUP(le_kin_purification[[#This Row],[Attribute]],le_purification_fractions[Variable],le_purification_fractions[Fraction])</f>
        <v>1</v>
      </c>
      <c r="E127" t="str">
        <f>_xlfn.XLOOKUP(le_kin_purification[[#This Row],[Attribute]],le_purification_fractions[Variable],le_purification_fractions[Dilution])</f>
        <v>50</v>
      </c>
      <c r="F127">
        <f>MAX(le_kin_purification[[#This Row],[Dilution]]*le_kin_purification[[#This Row],[Value]], 0)</f>
        <v>0.65</v>
      </c>
    </row>
    <row r="128" spans="1:6" x14ac:dyDescent="0.2">
      <c r="A128" s="20">
        <v>2.1180555555555558E-3</v>
      </c>
      <c r="B128" t="s">
        <v>4</v>
      </c>
      <c r="C128">
        <v>-0.53100000000000003</v>
      </c>
      <c r="D128">
        <f>_xlfn.XLOOKUP(le_kin_purification[[#This Row],[Attribute]],le_purification_fractions[Variable],le_purification_fractions[Fraction])</f>
        <v>3</v>
      </c>
      <c r="E128" t="str">
        <f>_xlfn.XLOOKUP(le_kin_purification[[#This Row],[Attribute]],le_purification_fractions[Variable],le_purification_fractions[Dilution])</f>
        <v>50</v>
      </c>
      <c r="F128">
        <f>MAX(le_kin_purification[[#This Row],[Dilution]]*le_kin_purification[[#This Row],[Value]], 0)</f>
        <v>0</v>
      </c>
    </row>
    <row r="129" spans="1:6" x14ac:dyDescent="0.2">
      <c r="A129" s="20">
        <v>2.1180555555555558E-3</v>
      </c>
      <c r="B129" t="s">
        <v>5</v>
      </c>
      <c r="C129">
        <v>-0.48699999999999999</v>
      </c>
      <c r="D129">
        <f>_xlfn.XLOOKUP(le_kin_purification[[#This Row],[Attribute]],le_purification_fractions[Variable],le_purification_fractions[Fraction])</f>
        <v>3</v>
      </c>
      <c r="E129" t="str">
        <f>_xlfn.XLOOKUP(le_kin_purification[[#This Row],[Attribute]],le_purification_fractions[Variable],le_purification_fractions[Dilution])</f>
        <v>50</v>
      </c>
      <c r="F129">
        <f>MAX(le_kin_purification[[#This Row],[Dilution]]*le_kin_purification[[#This Row],[Value]], 0)</f>
        <v>0</v>
      </c>
    </row>
    <row r="130" spans="1:6" x14ac:dyDescent="0.2">
      <c r="A130" s="20">
        <v>2.1180555555555558E-3</v>
      </c>
      <c r="B130" t="s">
        <v>6</v>
      </c>
      <c r="C130">
        <v>-0.88600000000000001</v>
      </c>
      <c r="D130">
        <f>_xlfn.XLOOKUP(le_kin_purification[[#This Row],[Attribute]],le_purification_fractions[Variable],le_purification_fractions[Fraction])</f>
        <v>3</v>
      </c>
      <c r="E130" t="str">
        <f>_xlfn.XLOOKUP(le_kin_purification[[#This Row],[Attribute]],le_purification_fractions[Variable],le_purification_fractions[Dilution])</f>
        <v>50</v>
      </c>
      <c r="F130">
        <f>MAX(le_kin_purification[[#This Row],[Dilution]]*le_kin_purification[[#This Row],[Value]], 0)</f>
        <v>0</v>
      </c>
    </row>
    <row r="131" spans="1:6" x14ac:dyDescent="0.2">
      <c r="A131" s="20">
        <v>2.1180555555555558E-3</v>
      </c>
      <c r="B131" t="s">
        <v>13</v>
      </c>
      <c r="C131">
        <v>2.8000000000000001E-2</v>
      </c>
      <c r="D131">
        <f>_xlfn.XLOOKUP(le_kin_purification[[#This Row],[Attribute]],le_purification_fractions[Variable],le_purification_fractions[Fraction])</f>
        <v>1</v>
      </c>
      <c r="E131" t="str">
        <f>_xlfn.XLOOKUP(le_kin_purification[[#This Row],[Attribute]],le_purification_fractions[Variable],le_purification_fractions[Dilution])</f>
        <v>100</v>
      </c>
      <c r="F131">
        <f>MAX(le_kin_purification[[#This Row],[Dilution]]*le_kin_purification[[#This Row],[Value]], 0)</f>
        <v>2.8000000000000003</v>
      </c>
    </row>
    <row r="132" spans="1:6" x14ac:dyDescent="0.2">
      <c r="A132" s="20">
        <v>2.1180555555555558E-3</v>
      </c>
      <c r="B132" t="s">
        <v>14</v>
      </c>
      <c r="C132">
        <v>4.3999999999999997E-2</v>
      </c>
      <c r="D132">
        <f>_xlfn.XLOOKUP(le_kin_purification[[#This Row],[Attribute]],le_purification_fractions[Variable],le_purification_fractions[Fraction])</f>
        <v>1</v>
      </c>
      <c r="E132" t="str">
        <f>_xlfn.XLOOKUP(le_kin_purification[[#This Row],[Attribute]],le_purification_fractions[Variable],le_purification_fractions[Dilution])</f>
        <v>100</v>
      </c>
      <c r="F132">
        <f>MAX(le_kin_purification[[#This Row],[Dilution]]*le_kin_purification[[#This Row],[Value]], 0)</f>
        <v>4.3999999999999995</v>
      </c>
    </row>
    <row r="133" spans="1:6" x14ac:dyDescent="0.2">
      <c r="A133" s="20">
        <v>2.1180555555555558E-3</v>
      </c>
      <c r="B133" t="s">
        <v>15</v>
      </c>
      <c r="C133">
        <v>0.113</v>
      </c>
      <c r="D133">
        <f>_xlfn.XLOOKUP(le_kin_purification[[#This Row],[Attribute]],le_purification_fractions[Variable],le_purification_fractions[Fraction])</f>
        <v>1</v>
      </c>
      <c r="E133" t="str">
        <f>_xlfn.XLOOKUP(le_kin_purification[[#This Row],[Attribute]],le_purification_fractions[Variable],le_purification_fractions[Dilution])</f>
        <v>100</v>
      </c>
      <c r="F133">
        <f>MAX(le_kin_purification[[#This Row],[Dilution]]*le_kin_purification[[#This Row],[Value]], 0)</f>
        <v>11.3</v>
      </c>
    </row>
    <row r="134" spans="1:6" x14ac:dyDescent="0.2">
      <c r="A134" s="20">
        <v>2.1180555555555558E-3</v>
      </c>
      <c r="B134" t="s">
        <v>16</v>
      </c>
      <c r="C134">
        <v>0.11799999999999999</v>
      </c>
      <c r="D134">
        <f>_xlfn.XLOOKUP(le_kin_purification[[#This Row],[Attribute]],le_purification_fractions[Variable],le_purification_fractions[Fraction])</f>
        <v>3</v>
      </c>
      <c r="E134" t="str">
        <f>_xlfn.XLOOKUP(le_kin_purification[[#This Row],[Attribute]],le_purification_fractions[Variable],le_purification_fractions[Dilution])</f>
        <v>100</v>
      </c>
      <c r="F134">
        <f>MAX(le_kin_purification[[#This Row],[Dilution]]*le_kin_purification[[#This Row],[Value]], 0)</f>
        <v>11.799999999999999</v>
      </c>
    </row>
    <row r="135" spans="1:6" x14ac:dyDescent="0.2">
      <c r="A135" s="20">
        <v>2.1180555555555558E-3</v>
      </c>
      <c r="B135" t="s">
        <v>17</v>
      </c>
      <c r="C135">
        <v>0.122</v>
      </c>
      <c r="D135">
        <f>_xlfn.XLOOKUP(le_kin_purification[[#This Row],[Attribute]],le_purification_fractions[Variable],le_purification_fractions[Fraction])</f>
        <v>3</v>
      </c>
      <c r="E135" t="str">
        <f>_xlfn.XLOOKUP(le_kin_purification[[#This Row],[Attribute]],le_purification_fractions[Variable],le_purification_fractions[Dilution])</f>
        <v>100</v>
      </c>
      <c r="F135">
        <f>MAX(le_kin_purification[[#This Row],[Dilution]]*le_kin_purification[[#This Row],[Value]], 0)</f>
        <v>12.2</v>
      </c>
    </row>
    <row r="136" spans="1:6" x14ac:dyDescent="0.2">
      <c r="A136" s="20">
        <v>2.1180555555555558E-3</v>
      </c>
      <c r="B136" t="s">
        <v>18</v>
      </c>
      <c r="C136">
        <v>-2.1000000000000001E-2</v>
      </c>
      <c r="D136">
        <f>_xlfn.XLOOKUP(le_kin_purification[[#This Row],[Attribute]],le_purification_fractions[Variable],le_purification_fractions[Fraction])</f>
        <v>3</v>
      </c>
      <c r="E136" t="str">
        <f>_xlfn.XLOOKUP(le_kin_purification[[#This Row],[Attribute]],le_purification_fractions[Variable],le_purification_fractions[Dilution])</f>
        <v>100</v>
      </c>
      <c r="F136">
        <f>MAX(le_kin_purification[[#This Row],[Dilution]]*le_kin_purification[[#This Row],[Value]], 0)</f>
        <v>0</v>
      </c>
    </row>
    <row r="137" spans="1:6" x14ac:dyDescent="0.2">
      <c r="A137" s="20">
        <v>2.1180555555555558E-3</v>
      </c>
      <c r="B137" t="s">
        <v>38</v>
      </c>
      <c r="C137">
        <v>-0.55600000000000005</v>
      </c>
      <c r="D137">
        <f>_xlfn.XLOOKUP(le_kin_purification[[#This Row],[Attribute]],le_purification_fractions[Variable],le_purification_fractions[Fraction])</f>
        <v>2</v>
      </c>
      <c r="E137" t="str">
        <f>_xlfn.XLOOKUP(le_kin_purification[[#This Row],[Attribute]],le_purification_fractions[Variable],le_purification_fractions[Dilution])</f>
        <v>10</v>
      </c>
      <c r="F137">
        <f>MAX(le_kin_purification[[#This Row],[Dilution]]*le_kin_purification[[#This Row],[Value]], 0)</f>
        <v>0</v>
      </c>
    </row>
    <row r="138" spans="1:6" x14ac:dyDescent="0.2">
      <c r="A138" s="20">
        <v>2.1180555555555558E-3</v>
      </c>
      <c r="B138" t="s">
        <v>39</v>
      </c>
      <c r="C138">
        <v>-0.156</v>
      </c>
      <c r="D138">
        <f>_xlfn.XLOOKUP(le_kin_purification[[#This Row],[Attribute]],le_purification_fractions[Variable],le_purification_fractions[Fraction])</f>
        <v>2</v>
      </c>
      <c r="E138" t="str">
        <f>_xlfn.XLOOKUP(le_kin_purification[[#This Row],[Attribute]],le_purification_fractions[Variable],le_purification_fractions[Dilution])</f>
        <v>10</v>
      </c>
      <c r="F138">
        <f>MAX(le_kin_purification[[#This Row],[Dilution]]*le_kin_purification[[#This Row],[Value]], 0)</f>
        <v>0</v>
      </c>
    </row>
    <row r="139" spans="1:6" x14ac:dyDescent="0.2">
      <c r="A139" s="20">
        <v>2.1180555555555558E-3</v>
      </c>
      <c r="B139" t="s">
        <v>34</v>
      </c>
      <c r="C139">
        <v>-0.20599999999999999</v>
      </c>
      <c r="D139">
        <f>_xlfn.XLOOKUP(le_kin_purification[[#This Row],[Attribute]],le_purification_fractions[Variable],le_purification_fractions[Fraction])</f>
        <v>2</v>
      </c>
      <c r="E139" t="str">
        <f>_xlfn.XLOOKUP(le_kin_purification[[#This Row],[Attribute]],le_purification_fractions[Variable],le_purification_fractions[Dilution])</f>
        <v>10</v>
      </c>
      <c r="F139">
        <f>MAX(le_kin_purification[[#This Row],[Dilution]]*le_kin_purification[[#This Row],[Value]], 0)</f>
        <v>0</v>
      </c>
    </row>
    <row r="140" spans="1:6" x14ac:dyDescent="0.2">
      <c r="A140" s="20">
        <v>2.1180555555555558E-3</v>
      </c>
      <c r="B140" t="s">
        <v>40</v>
      </c>
      <c r="C140">
        <v>-1.177</v>
      </c>
      <c r="D140">
        <f>_xlfn.XLOOKUP(le_kin_purification[[#This Row],[Attribute]],le_purification_fractions[Variable],le_purification_fractions[Fraction])</f>
        <v>4</v>
      </c>
      <c r="E140" t="str">
        <f>_xlfn.XLOOKUP(le_kin_purification[[#This Row],[Attribute]],le_purification_fractions[Variable],le_purification_fractions[Dilution])</f>
        <v>10</v>
      </c>
      <c r="F140">
        <f>MAX(le_kin_purification[[#This Row],[Dilution]]*le_kin_purification[[#This Row],[Value]], 0)</f>
        <v>0</v>
      </c>
    </row>
    <row r="141" spans="1:6" x14ac:dyDescent="0.2">
      <c r="A141" s="20">
        <v>2.1180555555555558E-3</v>
      </c>
      <c r="B141" t="s">
        <v>41</v>
      </c>
      <c r="C141">
        <v>-1.014</v>
      </c>
      <c r="D141">
        <f>_xlfn.XLOOKUP(le_kin_purification[[#This Row],[Attribute]],le_purification_fractions[Variable],le_purification_fractions[Fraction])</f>
        <v>4</v>
      </c>
      <c r="E141" t="str">
        <f>_xlfn.XLOOKUP(le_kin_purification[[#This Row],[Attribute]],le_purification_fractions[Variable],le_purification_fractions[Dilution])</f>
        <v>10</v>
      </c>
      <c r="F141">
        <f>MAX(le_kin_purification[[#This Row],[Dilution]]*le_kin_purification[[#This Row],[Value]], 0)</f>
        <v>0</v>
      </c>
    </row>
    <row r="142" spans="1:6" x14ac:dyDescent="0.2">
      <c r="A142" s="20">
        <v>2.1180555555555558E-3</v>
      </c>
      <c r="B142" t="s">
        <v>42</v>
      </c>
      <c r="C142">
        <v>-1.0069999999999999</v>
      </c>
      <c r="D142">
        <f>_xlfn.XLOOKUP(le_kin_purification[[#This Row],[Attribute]],le_purification_fractions[Variable],le_purification_fractions[Fraction])</f>
        <v>4</v>
      </c>
      <c r="E142" t="str">
        <f>_xlfn.XLOOKUP(le_kin_purification[[#This Row],[Attribute]],le_purification_fractions[Variable],le_purification_fractions[Dilution])</f>
        <v>10</v>
      </c>
      <c r="F142">
        <f>MAX(le_kin_purification[[#This Row],[Dilution]]*le_kin_purification[[#This Row],[Value]], 0)</f>
        <v>0</v>
      </c>
    </row>
    <row r="143" spans="1:6" x14ac:dyDescent="0.2">
      <c r="A143" s="20">
        <v>2.1180555555555558E-3</v>
      </c>
      <c r="B143" t="s">
        <v>56</v>
      </c>
      <c r="C143">
        <v>-6.3E-2</v>
      </c>
      <c r="D143">
        <f>_xlfn.XLOOKUP(le_kin_purification[[#This Row],[Attribute]],le_purification_fractions[Variable],le_purification_fractions[Fraction])</f>
        <v>2</v>
      </c>
      <c r="E143" t="str">
        <f>_xlfn.XLOOKUP(le_kin_purification[[#This Row],[Attribute]],le_purification_fractions[Variable],le_purification_fractions[Dilution])</f>
        <v>50</v>
      </c>
      <c r="F143">
        <f>MAX(le_kin_purification[[#This Row],[Dilution]]*le_kin_purification[[#This Row],[Value]], 0)</f>
        <v>0</v>
      </c>
    </row>
    <row r="144" spans="1:6" x14ac:dyDescent="0.2">
      <c r="A144" s="20">
        <v>2.1180555555555558E-3</v>
      </c>
      <c r="B144" t="s">
        <v>57</v>
      </c>
      <c r="C144">
        <v>8.5000000000000006E-2</v>
      </c>
      <c r="D144">
        <f>_xlfn.XLOOKUP(le_kin_purification[[#This Row],[Attribute]],le_purification_fractions[Variable],le_purification_fractions[Fraction])</f>
        <v>2</v>
      </c>
      <c r="E144" t="str">
        <f>_xlfn.XLOOKUP(le_kin_purification[[#This Row],[Attribute]],le_purification_fractions[Variable],le_purification_fractions[Dilution])</f>
        <v>50</v>
      </c>
      <c r="F144">
        <f>MAX(le_kin_purification[[#This Row],[Dilution]]*le_kin_purification[[#This Row],[Value]], 0)</f>
        <v>4.25</v>
      </c>
    </row>
    <row r="145" spans="1:6" x14ac:dyDescent="0.2">
      <c r="A145" s="20">
        <v>2.1180555555555558E-3</v>
      </c>
      <c r="B145" t="s">
        <v>58</v>
      </c>
      <c r="C145">
        <v>0.03</v>
      </c>
      <c r="D145">
        <f>_xlfn.XLOOKUP(le_kin_purification[[#This Row],[Attribute]],le_purification_fractions[Variable],le_purification_fractions[Fraction])</f>
        <v>2</v>
      </c>
      <c r="E145" t="str">
        <f>_xlfn.XLOOKUP(le_kin_purification[[#This Row],[Attribute]],le_purification_fractions[Variable],le_purification_fractions[Dilution])</f>
        <v>50</v>
      </c>
      <c r="F145">
        <f>MAX(le_kin_purification[[#This Row],[Dilution]]*le_kin_purification[[#This Row],[Value]], 0)</f>
        <v>1.5</v>
      </c>
    </row>
    <row r="146" spans="1:6" x14ac:dyDescent="0.2">
      <c r="A146" s="20">
        <v>2.1180555555555558E-3</v>
      </c>
      <c r="B146" t="s">
        <v>59</v>
      </c>
      <c r="C146">
        <v>-8.4000000000000005E-2</v>
      </c>
      <c r="D146">
        <f>_xlfn.XLOOKUP(le_kin_purification[[#This Row],[Attribute]],le_purification_fractions[Variable],le_purification_fractions[Fraction])</f>
        <v>4</v>
      </c>
      <c r="E146" t="str">
        <f>_xlfn.XLOOKUP(le_kin_purification[[#This Row],[Attribute]],le_purification_fractions[Variable],le_purification_fractions[Dilution])</f>
        <v>50</v>
      </c>
      <c r="F146">
        <f>MAX(le_kin_purification[[#This Row],[Dilution]]*le_kin_purification[[#This Row],[Value]], 0)</f>
        <v>0</v>
      </c>
    </row>
    <row r="147" spans="1:6" x14ac:dyDescent="0.2">
      <c r="A147" s="20">
        <v>2.1180555555555558E-3</v>
      </c>
      <c r="B147" t="s">
        <v>60</v>
      </c>
      <c r="C147">
        <v>-5.5E-2</v>
      </c>
      <c r="D147">
        <f>_xlfn.XLOOKUP(le_kin_purification[[#This Row],[Attribute]],le_purification_fractions[Variable],le_purification_fractions[Fraction])</f>
        <v>4</v>
      </c>
      <c r="E147" t="str">
        <f>_xlfn.XLOOKUP(le_kin_purification[[#This Row],[Attribute]],le_purification_fractions[Variable],le_purification_fractions[Dilution])</f>
        <v>50</v>
      </c>
      <c r="F147">
        <f>MAX(le_kin_purification[[#This Row],[Dilution]]*le_kin_purification[[#This Row],[Value]], 0)</f>
        <v>0</v>
      </c>
    </row>
    <row r="148" spans="1:6" x14ac:dyDescent="0.2">
      <c r="A148" s="20">
        <v>2.1180555555555558E-3</v>
      </c>
      <c r="B148" t="s">
        <v>61</v>
      </c>
      <c r="C148">
        <v>-0.13600000000000001</v>
      </c>
      <c r="D148">
        <f>_xlfn.XLOOKUP(le_kin_purification[[#This Row],[Attribute]],le_purification_fractions[Variable],le_purification_fractions[Fraction])</f>
        <v>4</v>
      </c>
      <c r="E148" t="str">
        <f>_xlfn.XLOOKUP(le_kin_purification[[#This Row],[Attribute]],le_purification_fractions[Variable],le_purification_fractions[Dilution])</f>
        <v>50</v>
      </c>
      <c r="F148">
        <f>MAX(le_kin_purification[[#This Row],[Dilution]]*le_kin_purification[[#This Row],[Value]], 0)</f>
        <v>0</v>
      </c>
    </row>
    <row r="149" spans="1:6" x14ac:dyDescent="0.2">
      <c r="A149" s="20">
        <v>2.1180555555555558E-3</v>
      </c>
      <c r="B149" t="s">
        <v>64</v>
      </c>
      <c r="C149">
        <v>7.1999999999999995E-2</v>
      </c>
      <c r="D149">
        <f>_xlfn.XLOOKUP(le_kin_purification[[#This Row],[Attribute]],le_purification_fractions[Variable],le_purification_fractions[Fraction])</f>
        <v>2</v>
      </c>
      <c r="E149" t="str">
        <f>_xlfn.XLOOKUP(le_kin_purification[[#This Row],[Attribute]],le_purification_fractions[Variable],le_purification_fractions[Dilution])</f>
        <v>100</v>
      </c>
      <c r="F149">
        <f>MAX(le_kin_purification[[#This Row],[Dilution]]*le_kin_purification[[#This Row],[Value]], 0)</f>
        <v>7.1999999999999993</v>
      </c>
    </row>
    <row r="150" spans="1:6" x14ac:dyDescent="0.2">
      <c r="A150" s="20">
        <v>2.1180555555555558E-3</v>
      </c>
      <c r="B150" t="s">
        <v>65</v>
      </c>
      <c r="C150">
        <v>0.16900000000000001</v>
      </c>
      <c r="D150">
        <f>_xlfn.XLOOKUP(le_kin_purification[[#This Row],[Attribute]],le_purification_fractions[Variable],le_purification_fractions[Fraction])</f>
        <v>2</v>
      </c>
      <c r="E150" t="str">
        <f>_xlfn.XLOOKUP(le_kin_purification[[#This Row],[Attribute]],le_purification_fractions[Variable],le_purification_fractions[Dilution])</f>
        <v>100</v>
      </c>
      <c r="F150">
        <f>MAX(le_kin_purification[[#This Row],[Dilution]]*le_kin_purification[[#This Row],[Value]], 0)</f>
        <v>16.900000000000002</v>
      </c>
    </row>
    <row r="151" spans="1:6" x14ac:dyDescent="0.2">
      <c r="A151" s="20">
        <v>2.1180555555555558E-3</v>
      </c>
      <c r="B151" t="s">
        <v>66</v>
      </c>
      <c r="C151">
        <v>0.153</v>
      </c>
      <c r="D151">
        <f>_xlfn.XLOOKUP(le_kin_purification[[#This Row],[Attribute]],le_purification_fractions[Variable],le_purification_fractions[Fraction])</f>
        <v>2</v>
      </c>
      <c r="E151" t="str">
        <f>_xlfn.XLOOKUP(le_kin_purification[[#This Row],[Attribute]],le_purification_fractions[Variable],le_purification_fractions[Dilution])</f>
        <v>100</v>
      </c>
      <c r="F151">
        <f>MAX(le_kin_purification[[#This Row],[Dilution]]*le_kin_purification[[#This Row],[Value]], 0)</f>
        <v>15.299999999999999</v>
      </c>
    </row>
    <row r="152" spans="1:6" x14ac:dyDescent="0.2">
      <c r="A152" s="20">
        <v>2.1180555555555558E-3</v>
      </c>
      <c r="B152" t="s">
        <v>67</v>
      </c>
      <c r="C152">
        <v>8.3000000000000004E-2</v>
      </c>
      <c r="D152">
        <f>_xlfn.XLOOKUP(le_kin_purification[[#This Row],[Attribute]],le_purification_fractions[Variable],le_purification_fractions[Fraction])</f>
        <v>4</v>
      </c>
      <c r="E152" t="str">
        <f>_xlfn.XLOOKUP(le_kin_purification[[#This Row],[Attribute]],le_purification_fractions[Variable],le_purification_fractions[Dilution])</f>
        <v>100</v>
      </c>
      <c r="F152">
        <f>MAX(le_kin_purification[[#This Row],[Dilution]]*le_kin_purification[[#This Row],[Value]], 0)</f>
        <v>8.3000000000000007</v>
      </c>
    </row>
    <row r="153" spans="1:6" x14ac:dyDescent="0.2">
      <c r="A153" s="20">
        <v>2.1180555555555558E-3</v>
      </c>
      <c r="B153" t="s">
        <v>68</v>
      </c>
      <c r="C153">
        <v>-6.0000000000000001E-3</v>
      </c>
      <c r="D153">
        <f>_xlfn.XLOOKUP(le_kin_purification[[#This Row],[Attribute]],le_purification_fractions[Variable],le_purification_fractions[Fraction])</f>
        <v>4</v>
      </c>
      <c r="E153" t="str">
        <f>_xlfn.XLOOKUP(le_kin_purification[[#This Row],[Attribute]],le_purification_fractions[Variable],le_purification_fractions[Dilution])</f>
        <v>100</v>
      </c>
      <c r="F153">
        <f>MAX(le_kin_purification[[#This Row],[Dilution]]*le_kin_purification[[#This Row],[Value]], 0)</f>
        <v>0</v>
      </c>
    </row>
    <row r="154" spans="1:6" x14ac:dyDescent="0.2">
      <c r="A154" s="20">
        <v>2.1180555555555558E-3</v>
      </c>
      <c r="B154" t="s">
        <v>69</v>
      </c>
      <c r="C154">
        <v>-0.14000000000000001</v>
      </c>
      <c r="D154">
        <f>_xlfn.XLOOKUP(le_kin_purification[[#This Row],[Attribute]],le_purification_fractions[Variable],le_purification_fractions[Fraction])</f>
        <v>4</v>
      </c>
      <c r="E154" t="str">
        <f>_xlfn.XLOOKUP(le_kin_purification[[#This Row],[Attribute]],le_purification_fractions[Variable],le_purification_fractions[Dilution])</f>
        <v>100</v>
      </c>
      <c r="F154">
        <f>MAX(le_kin_purification[[#This Row],[Dilution]]*le_kin_purification[[#This Row],[Value]], 0)</f>
        <v>0</v>
      </c>
    </row>
    <row r="155" spans="1:6" hidden="1" x14ac:dyDescent="0.2">
      <c r="A155" s="20">
        <v>2.1180555555555558E-3</v>
      </c>
      <c r="B155" t="s">
        <v>73</v>
      </c>
      <c r="C155">
        <v>4.0000000000000001E-3</v>
      </c>
      <c r="D155" t="e">
        <f>_xlfn.XLOOKUP(le_kin_purification[[#This Row],[Attribute]],le_purification_fractions[Variable],le_purification_fractions[Fraction])</f>
        <v>#N/A</v>
      </c>
      <c r="E155" t="e">
        <f>_xlfn.XLOOKUP(le_kin_purification[[#This Row],[Attribute]],le_purification_fractions[Variable],le_purification_fractions[Dilution])</f>
        <v>#N/A</v>
      </c>
      <c r="F155" t="e">
        <f>MAX(le_kin_purification[[#This Row],[Dilution]]*le_kin_purification[[#This Row],[Value]], 0)</f>
        <v>#N/A</v>
      </c>
    </row>
    <row r="156" spans="1:6" hidden="1" x14ac:dyDescent="0.2">
      <c r="A156" s="20">
        <v>2.1180555555555558E-3</v>
      </c>
      <c r="B156" t="s">
        <v>74</v>
      </c>
      <c r="C156">
        <v>-3.2000000000000001E-2</v>
      </c>
      <c r="D156" t="e">
        <f>_xlfn.XLOOKUP(le_kin_purification[[#This Row],[Attribute]],le_purification_fractions[Variable],le_purification_fractions[Fraction])</f>
        <v>#N/A</v>
      </c>
      <c r="E156" t="e">
        <f>_xlfn.XLOOKUP(le_kin_purification[[#This Row],[Attribute]],le_purification_fractions[Variable],le_purification_fractions[Dilution])</f>
        <v>#N/A</v>
      </c>
      <c r="F156" t="e">
        <f>MAX(le_kin_purification[[#This Row],[Dilution]]*le_kin_purification[[#This Row],[Value]], 0)</f>
        <v>#N/A</v>
      </c>
    </row>
    <row r="157" spans="1:6" hidden="1" x14ac:dyDescent="0.2">
      <c r="A157" s="20">
        <v>2.1180555555555558E-3</v>
      </c>
      <c r="B157" t="s">
        <v>75</v>
      </c>
      <c r="C157">
        <v>2.8000000000000001E-2</v>
      </c>
      <c r="D157" t="e">
        <f>_xlfn.XLOOKUP(le_kin_purification[[#This Row],[Attribute]],le_purification_fractions[Variable],le_purification_fractions[Fraction])</f>
        <v>#N/A</v>
      </c>
      <c r="E157" t="e">
        <f>_xlfn.XLOOKUP(le_kin_purification[[#This Row],[Attribute]],le_purification_fractions[Variable],le_purification_fractions[Dilution])</f>
        <v>#N/A</v>
      </c>
      <c r="F157" t="e">
        <f>MAX(le_kin_purification[[#This Row],[Dilution]]*le_kin_purification[[#This Row],[Value]], 0)</f>
        <v>#N/A</v>
      </c>
    </row>
    <row r="158" spans="1:6" x14ac:dyDescent="0.2">
      <c r="A158" s="20">
        <v>2.8124999999999999E-3</v>
      </c>
      <c r="B158" t="s">
        <v>193</v>
      </c>
      <c r="C158">
        <v>-0.80300000000000005</v>
      </c>
      <c r="D158">
        <f>_xlfn.XLOOKUP(le_kin_purification[[#This Row],[Attribute]],le_purification_fractions[Variable],le_purification_fractions[Fraction])</f>
        <v>1</v>
      </c>
      <c r="E158" t="str">
        <f>_xlfn.XLOOKUP(le_kin_purification[[#This Row],[Attribute]],le_purification_fractions[Variable],le_purification_fractions[Dilution])</f>
        <v>10</v>
      </c>
      <c r="F158">
        <f>MAX(le_kin_purification[[#This Row],[Dilution]]*le_kin_purification[[#This Row],[Value]], 0)</f>
        <v>0</v>
      </c>
    </row>
    <row r="159" spans="1:6" x14ac:dyDescent="0.2">
      <c r="A159" s="20">
        <v>2.8124999999999999E-3</v>
      </c>
      <c r="B159" t="s">
        <v>194</v>
      </c>
      <c r="C159">
        <v>-0.81799999999999995</v>
      </c>
      <c r="D159">
        <f>_xlfn.XLOOKUP(le_kin_purification[[#This Row],[Attribute]],le_purification_fractions[Variable],le_purification_fractions[Fraction])</f>
        <v>1</v>
      </c>
      <c r="E159" t="str">
        <f>_xlfn.XLOOKUP(le_kin_purification[[#This Row],[Attribute]],le_purification_fractions[Variable],le_purification_fractions[Dilution])</f>
        <v>10</v>
      </c>
      <c r="F159">
        <f>MAX(le_kin_purification[[#This Row],[Dilution]]*le_kin_purification[[#This Row],[Value]], 0)</f>
        <v>0</v>
      </c>
    </row>
    <row r="160" spans="1:6" x14ac:dyDescent="0.2">
      <c r="A160" s="20">
        <v>2.8124999999999999E-3</v>
      </c>
      <c r="B160" t="s">
        <v>195</v>
      </c>
      <c r="C160">
        <v>-0.77300000000000002</v>
      </c>
      <c r="D160">
        <f>_xlfn.XLOOKUP(le_kin_purification[[#This Row],[Attribute]],le_purification_fractions[Variable],le_purification_fractions[Fraction])</f>
        <v>1</v>
      </c>
      <c r="E160" t="str">
        <f>_xlfn.XLOOKUP(le_kin_purification[[#This Row],[Attribute]],le_purification_fractions[Variable],le_purification_fractions[Dilution])</f>
        <v>10</v>
      </c>
      <c r="F160">
        <f>MAX(le_kin_purification[[#This Row],[Dilution]]*le_kin_purification[[#This Row],[Value]], 0)</f>
        <v>0</v>
      </c>
    </row>
    <row r="161" spans="1:6" x14ac:dyDescent="0.2">
      <c r="A161" s="20">
        <v>2.8124999999999999E-3</v>
      </c>
      <c r="B161" t="s">
        <v>50</v>
      </c>
      <c r="C161">
        <v>-1.3009999999999999</v>
      </c>
      <c r="D161">
        <f>_xlfn.XLOOKUP(le_kin_purification[[#This Row],[Attribute]],le_purification_fractions[Variable],le_purification_fractions[Fraction])</f>
        <v>3</v>
      </c>
      <c r="E161" t="str">
        <f>_xlfn.XLOOKUP(le_kin_purification[[#This Row],[Attribute]],le_purification_fractions[Variable],le_purification_fractions[Dilution])</f>
        <v>10</v>
      </c>
      <c r="F161">
        <f>MAX(le_kin_purification[[#This Row],[Dilution]]*le_kin_purification[[#This Row],[Value]], 0)</f>
        <v>0</v>
      </c>
    </row>
    <row r="162" spans="1:6" x14ac:dyDescent="0.2">
      <c r="A162" s="20">
        <v>2.8124999999999999E-3</v>
      </c>
      <c r="B162" t="s">
        <v>51</v>
      </c>
      <c r="C162">
        <v>-1.258</v>
      </c>
      <c r="D162">
        <f>_xlfn.XLOOKUP(le_kin_purification[[#This Row],[Attribute]],le_purification_fractions[Variable],le_purification_fractions[Fraction])</f>
        <v>3</v>
      </c>
      <c r="E162" t="str">
        <f>_xlfn.XLOOKUP(le_kin_purification[[#This Row],[Attribute]],le_purification_fractions[Variable],le_purification_fractions[Dilution])</f>
        <v>10</v>
      </c>
      <c r="F162">
        <f>MAX(le_kin_purification[[#This Row],[Dilution]]*le_kin_purification[[#This Row],[Value]], 0)</f>
        <v>0</v>
      </c>
    </row>
    <row r="163" spans="1:6" x14ac:dyDescent="0.2">
      <c r="A163" s="20">
        <v>2.8124999999999999E-3</v>
      </c>
      <c r="B163" t="s">
        <v>52</v>
      </c>
      <c r="C163">
        <v>-1.3280000000000001</v>
      </c>
      <c r="D163">
        <f>_xlfn.XLOOKUP(le_kin_purification[[#This Row],[Attribute]],le_purification_fractions[Variable],le_purification_fractions[Fraction])</f>
        <v>3</v>
      </c>
      <c r="E163" t="str">
        <f>_xlfn.XLOOKUP(le_kin_purification[[#This Row],[Attribute]],le_purification_fractions[Variable],le_purification_fractions[Dilution])</f>
        <v>10</v>
      </c>
      <c r="F163">
        <f>MAX(le_kin_purification[[#This Row],[Dilution]]*le_kin_purification[[#This Row],[Value]], 0)</f>
        <v>0</v>
      </c>
    </row>
    <row r="164" spans="1:6" x14ac:dyDescent="0.2">
      <c r="A164" s="20">
        <v>2.8124999999999999E-3</v>
      </c>
      <c r="B164" t="s">
        <v>1</v>
      </c>
      <c r="C164">
        <v>-0.27300000000000002</v>
      </c>
      <c r="D164">
        <f>_xlfn.XLOOKUP(le_kin_purification[[#This Row],[Attribute]],le_purification_fractions[Variable],le_purification_fractions[Fraction])</f>
        <v>1</v>
      </c>
      <c r="E164" t="str">
        <f>_xlfn.XLOOKUP(le_kin_purification[[#This Row],[Attribute]],le_purification_fractions[Variable],le_purification_fractions[Dilution])</f>
        <v>50</v>
      </c>
      <c r="F164">
        <f>MAX(le_kin_purification[[#This Row],[Dilution]]*le_kin_purification[[#This Row],[Value]], 0)</f>
        <v>0</v>
      </c>
    </row>
    <row r="165" spans="1:6" x14ac:dyDescent="0.2">
      <c r="A165" s="20">
        <v>2.8124999999999999E-3</v>
      </c>
      <c r="B165" t="s">
        <v>2</v>
      </c>
      <c r="C165">
        <v>-0.20200000000000001</v>
      </c>
      <c r="D165">
        <f>_xlfn.XLOOKUP(le_kin_purification[[#This Row],[Attribute]],le_purification_fractions[Variable],le_purification_fractions[Fraction])</f>
        <v>1</v>
      </c>
      <c r="E165" t="str">
        <f>_xlfn.XLOOKUP(le_kin_purification[[#This Row],[Attribute]],le_purification_fractions[Variable],le_purification_fractions[Dilution])</f>
        <v>50</v>
      </c>
      <c r="F165">
        <f>MAX(le_kin_purification[[#This Row],[Dilution]]*le_kin_purification[[#This Row],[Value]], 0)</f>
        <v>0</v>
      </c>
    </row>
    <row r="166" spans="1:6" x14ac:dyDescent="0.2">
      <c r="A166" s="20">
        <v>2.8124999999999999E-3</v>
      </c>
      <c r="B166" t="s">
        <v>3</v>
      </c>
      <c r="C166">
        <v>-7.8E-2</v>
      </c>
      <c r="D166">
        <f>_xlfn.XLOOKUP(le_kin_purification[[#This Row],[Attribute]],le_purification_fractions[Variable],le_purification_fractions[Fraction])</f>
        <v>1</v>
      </c>
      <c r="E166" t="str">
        <f>_xlfn.XLOOKUP(le_kin_purification[[#This Row],[Attribute]],le_purification_fractions[Variable],le_purification_fractions[Dilution])</f>
        <v>50</v>
      </c>
      <c r="F166">
        <f>MAX(le_kin_purification[[#This Row],[Dilution]]*le_kin_purification[[#This Row],[Value]], 0)</f>
        <v>0</v>
      </c>
    </row>
    <row r="167" spans="1:6" x14ac:dyDescent="0.2">
      <c r="A167" s="20">
        <v>2.8124999999999999E-3</v>
      </c>
      <c r="B167" t="s">
        <v>4</v>
      </c>
      <c r="C167">
        <v>-0.67400000000000004</v>
      </c>
      <c r="D167">
        <f>_xlfn.XLOOKUP(le_kin_purification[[#This Row],[Attribute]],le_purification_fractions[Variable],le_purification_fractions[Fraction])</f>
        <v>3</v>
      </c>
      <c r="E167" t="str">
        <f>_xlfn.XLOOKUP(le_kin_purification[[#This Row],[Attribute]],le_purification_fractions[Variable],le_purification_fractions[Dilution])</f>
        <v>50</v>
      </c>
      <c r="F167">
        <f>MAX(le_kin_purification[[#This Row],[Dilution]]*le_kin_purification[[#This Row],[Value]], 0)</f>
        <v>0</v>
      </c>
    </row>
    <row r="168" spans="1:6" x14ac:dyDescent="0.2">
      <c r="A168" s="20">
        <v>2.8124999999999999E-3</v>
      </c>
      <c r="B168" t="s">
        <v>5</v>
      </c>
      <c r="C168">
        <v>-0.629</v>
      </c>
      <c r="D168">
        <f>_xlfn.XLOOKUP(le_kin_purification[[#This Row],[Attribute]],le_purification_fractions[Variable],le_purification_fractions[Fraction])</f>
        <v>3</v>
      </c>
      <c r="E168" t="str">
        <f>_xlfn.XLOOKUP(le_kin_purification[[#This Row],[Attribute]],le_purification_fractions[Variable],le_purification_fractions[Dilution])</f>
        <v>50</v>
      </c>
      <c r="F168">
        <f>MAX(le_kin_purification[[#This Row],[Dilution]]*le_kin_purification[[#This Row],[Value]], 0)</f>
        <v>0</v>
      </c>
    </row>
    <row r="169" spans="1:6" x14ac:dyDescent="0.2">
      <c r="A169" s="20">
        <v>2.8124999999999999E-3</v>
      </c>
      <c r="B169" t="s">
        <v>6</v>
      </c>
      <c r="C169">
        <v>-1.018</v>
      </c>
      <c r="D169">
        <f>_xlfn.XLOOKUP(le_kin_purification[[#This Row],[Attribute]],le_purification_fractions[Variable],le_purification_fractions[Fraction])</f>
        <v>3</v>
      </c>
      <c r="E169" t="str">
        <f>_xlfn.XLOOKUP(le_kin_purification[[#This Row],[Attribute]],le_purification_fractions[Variable],le_purification_fractions[Dilution])</f>
        <v>50</v>
      </c>
      <c r="F169">
        <f>MAX(le_kin_purification[[#This Row],[Dilution]]*le_kin_purification[[#This Row],[Value]], 0)</f>
        <v>0</v>
      </c>
    </row>
    <row r="170" spans="1:6" x14ac:dyDescent="0.2">
      <c r="A170" s="20">
        <v>2.8124999999999999E-3</v>
      </c>
      <c r="B170" t="s">
        <v>13</v>
      </c>
      <c r="C170">
        <v>-0.02</v>
      </c>
      <c r="D170">
        <f>_xlfn.XLOOKUP(le_kin_purification[[#This Row],[Attribute]],le_purification_fractions[Variable],le_purification_fractions[Fraction])</f>
        <v>1</v>
      </c>
      <c r="E170" t="str">
        <f>_xlfn.XLOOKUP(le_kin_purification[[#This Row],[Attribute]],le_purification_fractions[Variable],le_purification_fractions[Dilution])</f>
        <v>100</v>
      </c>
      <c r="F170">
        <f>MAX(le_kin_purification[[#This Row],[Dilution]]*le_kin_purification[[#This Row],[Value]], 0)</f>
        <v>0</v>
      </c>
    </row>
    <row r="171" spans="1:6" x14ac:dyDescent="0.2">
      <c r="A171" s="20">
        <v>2.8124999999999999E-3</v>
      </c>
      <c r="B171" t="s">
        <v>14</v>
      </c>
      <c r="C171">
        <v>-3.0000000000000001E-3</v>
      </c>
      <c r="D171">
        <f>_xlfn.XLOOKUP(le_kin_purification[[#This Row],[Attribute]],le_purification_fractions[Variable],le_purification_fractions[Fraction])</f>
        <v>1</v>
      </c>
      <c r="E171" t="str">
        <f>_xlfn.XLOOKUP(le_kin_purification[[#This Row],[Attribute]],le_purification_fractions[Variable],le_purification_fractions[Dilution])</f>
        <v>100</v>
      </c>
      <c r="F171">
        <f>MAX(le_kin_purification[[#This Row],[Dilution]]*le_kin_purification[[#This Row],[Value]], 0)</f>
        <v>0</v>
      </c>
    </row>
    <row r="172" spans="1:6" x14ac:dyDescent="0.2">
      <c r="A172" s="20">
        <v>2.8124999999999999E-3</v>
      </c>
      <c r="B172" t="s">
        <v>15</v>
      </c>
      <c r="C172">
        <v>4.9000000000000002E-2</v>
      </c>
      <c r="D172">
        <f>_xlfn.XLOOKUP(le_kin_purification[[#This Row],[Attribute]],le_purification_fractions[Variable],le_purification_fractions[Fraction])</f>
        <v>1</v>
      </c>
      <c r="E172" t="str">
        <f>_xlfn.XLOOKUP(le_kin_purification[[#This Row],[Attribute]],le_purification_fractions[Variable],le_purification_fractions[Dilution])</f>
        <v>100</v>
      </c>
      <c r="F172">
        <f>MAX(le_kin_purification[[#This Row],[Dilution]]*le_kin_purification[[#This Row],[Value]], 0)</f>
        <v>4.9000000000000004</v>
      </c>
    </row>
    <row r="173" spans="1:6" x14ac:dyDescent="0.2">
      <c r="A173" s="20">
        <v>2.8124999999999999E-3</v>
      </c>
      <c r="B173" t="s">
        <v>16</v>
      </c>
      <c r="C173">
        <v>0.05</v>
      </c>
      <c r="D173">
        <f>_xlfn.XLOOKUP(le_kin_purification[[#This Row],[Attribute]],le_purification_fractions[Variable],le_purification_fractions[Fraction])</f>
        <v>3</v>
      </c>
      <c r="E173" t="str">
        <f>_xlfn.XLOOKUP(le_kin_purification[[#This Row],[Attribute]],le_purification_fractions[Variable],le_purification_fractions[Dilution])</f>
        <v>100</v>
      </c>
      <c r="F173">
        <f>MAX(le_kin_purification[[#This Row],[Dilution]]*le_kin_purification[[#This Row],[Value]], 0)</f>
        <v>5</v>
      </c>
    </row>
    <row r="174" spans="1:6" x14ac:dyDescent="0.2">
      <c r="A174" s="20">
        <v>2.8124999999999999E-3</v>
      </c>
      <c r="B174" t="s">
        <v>17</v>
      </c>
      <c r="C174">
        <v>3.7999999999999999E-2</v>
      </c>
      <c r="D174">
        <f>_xlfn.XLOOKUP(le_kin_purification[[#This Row],[Attribute]],le_purification_fractions[Variable],le_purification_fractions[Fraction])</f>
        <v>3</v>
      </c>
      <c r="E174" t="str">
        <f>_xlfn.XLOOKUP(le_kin_purification[[#This Row],[Attribute]],le_purification_fractions[Variable],le_purification_fractions[Dilution])</f>
        <v>100</v>
      </c>
      <c r="F174">
        <f>MAX(le_kin_purification[[#This Row],[Dilution]]*le_kin_purification[[#This Row],[Value]], 0)</f>
        <v>3.8</v>
      </c>
    </row>
    <row r="175" spans="1:6" x14ac:dyDescent="0.2">
      <c r="A175" s="20">
        <v>2.8124999999999999E-3</v>
      </c>
      <c r="B175" t="s">
        <v>18</v>
      </c>
      <c r="C175">
        <v>-9.9000000000000005E-2</v>
      </c>
      <c r="D175">
        <f>_xlfn.XLOOKUP(le_kin_purification[[#This Row],[Attribute]],le_purification_fractions[Variable],le_purification_fractions[Fraction])</f>
        <v>3</v>
      </c>
      <c r="E175" t="str">
        <f>_xlfn.XLOOKUP(le_kin_purification[[#This Row],[Attribute]],le_purification_fractions[Variable],le_purification_fractions[Dilution])</f>
        <v>100</v>
      </c>
      <c r="F175">
        <f>MAX(le_kin_purification[[#This Row],[Dilution]]*le_kin_purification[[#This Row],[Value]], 0)</f>
        <v>0</v>
      </c>
    </row>
    <row r="176" spans="1:6" x14ac:dyDescent="0.2">
      <c r="A176" s="20">
        <v>2.8124999999999999E-3</v>
      </c>
      <c r="B176" t="s">
        <v>38</v>
      </c>
      <c r="C176">
        <v>-0.626</v>
      </c>
      <c r="D176">
        <f>_xlfn.XLOOKUP(le_kin_purification[[#This Row],[Attribute]],le_purification_fractions[Variable],le_purification_fractions[Fraction])</f>
        <v>2</v>
      </c>
      <c r="E176" t="str">
        <f>_xlfn.XLOOKUP(le_kin_purification[[#This Row],[Attribute]],le_purification_fractions[Variable],le_purification_fractions[Dilution])</f>
        <v>10</v>
      </c>
      <c r="F176">
        <f>MAX(le_kin_purification[[#This Row],[Dilution]]*le_kin_purification[[#This Row],[Value]], 0)</f>
        <v>0</v>
      </c>
    </row>
    <row r="177" spans="1:6" x14ac:dyDescent="0.2">
      <c r="A177" s="20">
        <v>2.8124999999999999E-3</v>
      </c>
      <c r="B177" t="s">
        <v>39</v>
      </c>
      <c r="C177">
        <v>-0.251</v>
      </c>
      <c r="D177">
        <f>_xlfn.XLOOKUP(le_kin_purification[[#This Row],[Attribute]],le_purification_fractions[Variable],le_purification_fractions[Fraction])</f>
        <v>2</v>
      </c>
      <c r="E177" t="str">
        <f>_xlfn.XLOOKUP(le_kin_purification[[#This Row],[Attribute]],le_purification_fractions[Variable],le_purification_fractions[Dilution])</f>
        <v>10</v>
      </c>
      <c r="F177">
        <f>MAX(le_kin_purification[[#This Row],[Dilution]]*le_kin_purification[[#This Row],[Value]], 0)</f>
        <v>0</v>
      </c>
    </row>
    <row r="178" spans="1:6" x14ac:dyDescent="0.2">
      <c r="A178" s="20">
        <v>2.8124999999999999E-3</v>
      </c>
      <c r="B178" t="s">
        <v>34</v>
      </c>
      <c r="C178">
        <v>-0.29699999999999999</v>
      </c>
      <c r="D178">
        <f>_xlfn.XLOOKUP(le_kin_purification[[#This Row],[Attribute]],le_purification_fractions[Variable],le_purification_fractions[Fraction])</f>
        <v>2</v>
      </c>
      <c r="E178" t="str">
        <f>_xlfn.XLOOKUP(le_kin_purification[[#This Row],[Attribute]],le_purification_fractions[Variable],le_purification_fractions[Dilution])</f>
        <v>10</v>
      </c>
      <c r="F178">
        <f>MAX(le_kin_purification[[#This Row],[Dilution]]*le_kin_purification[[#This Row],[Value]], 0)</f>
        <v>0</v>
      </c>
    </row>
    <row r="179" spans="1:6" x14ac:dyDescent="0.2">
      <c r="A179" s="20">
        <v>2.8124999999999999E-3</v>
      </c>
      <c r="B179" t="s">
        <v>40</v>
      </c>
      <c r="C179">
        <v>-1.3089999999999999</v>
      </c>
      <c r="D179">
        <f>_xlfn.XLOOKUP(le_kin_purification[[#This Row],[Attribute]],le_purification_fractions[Variable],le_purification_fractions[Fraction])</f>
        <v>4</v>
      </c>
      <c r="E179" t="str">
        <f>_xlfn.XLOOKUP(le_kin_purification[[#This Row],[Attribute]],le_purification_fractions[Variable],le_purification_fractions[Dilution])</f>
        <v>10</v>
      </c>
      <c r="F179">
        <f>MAX(le_kin_purification[[#This Row],[Dilution]]*le_kin_purification[[#This Row],[Value]], 0)</f>
        <v>0</v>
      </c>
    </row>
    <row r="180" spans="1:6" x14ac:dyDescent="0.2">
      <c r="A180" s="20">
        <v>2.8124999999999999E-3</v>
      </c>
      <c r="B180" t="s">
        <v>41</v>
      </c>
      <c r="C180">
        <v>-1.1659999999999999</v>
      </c>
      <c r="D180">
        <f>_xlfn.XLOOKUP(le_kin_purification[[#This Row],[Attribute]],le_purification_fractions[Variable],le_purification_fractions[Fraction])</f>
        <v>4</v>
      </c>
      <c r="E180" t="str">
        <f>_xlfn.XLOOKUP(le_kin_purification[[#This Row],[Attribute]],le_purification_fractions[Variable],le_purification_fractions[Dilution])</f>
        <v>10</v>
      </c>
      <c r="F180">
        <f>MAX(le_kin_purification[[#This Row],[Dilution]]*le_kin_purification[[#This Row],[Value]], 0)</f>
        <v>0</v>
      </c>
    </row>
    <row r="181" spans="1:6" x14ac:dyDescent="0.2">
      <c r="A181" s="20">
        <v>2.8124999999999999E-3</v>
      </c>
      <c r="B181" t="s">
        <v>42</v>
      </c>
      <c r="C181">
        <v>-1.169</v>
      </c>
      <c r="D181">
        <f>_xlfn.XLOOKUP(le_kin_purification[[#This Row],[Attribute]],le_purification_fractions[Variable],le_purification_fractions[Fraction])</f>
        <v>4</v>
      </c>
      <c r="E181" t="str">
        <f>_xlfn.XLOOKUP(le_kin_purification[[#This Row],[Attribute]],le_purification_fractions[Variable],le_purification_fractions[Dilution])</f>
        <v>10</v>
      </c>
      <c r="F181">
        <f>MAX(le_kin_purification[[#This Row],[Dilution]]*le_kin_purification[[#This Row],[Value]], 0)</f>
        <v>0</v>
      </c>
    </row>
    <row r="182" spans="1:6" x14ac:dyDescent="0.2">
      <c r="A182" s="20">
        <v>2.8124999999999999E-3</v>
      </c>
      <c r="B182" t="s">
        <v>56</v>
      </c>
      <c r="C182">
        <v>-0.13200000000000001</v>
      </c>
      <c r="D182">
        <f>_xlfn.XLOOKUP(le_kin_purification[[#This Row],[Attribute]],le_purification_fractions[Variable],le_purification_fractions[Fraction])</f>
        <v>2</v>
      </c>
      <c r="E182" t="str">
        <f>_xlfn.XLOOKUP(le_kin_purification[[#This Row],[Attribute]],le_purification_fractions[Variable],le_purification_fractions[Dilution])</f>
        <v>50</v>
      </c>
      <c r="F182">
        <f>MAX(le_kin_purification[[#This Row],[Dilution]]*le_kin_purification[[#This Row],[Value]], 0)</f>
        <v>0</v>
      </c>
    </row>
    <row r="183" spans="1:6" x14ac:dyDescent="0.2">
      <c r="A183" s="20">
        <v>2.8124999999999999E-3</v>
      </c>
      <c r="B183" t="s">
        <v>57</v>
      </c>
      <c r="C183">
        <v>0.01</v>
      </c>
      <c r="D183">
        <f>_xlfn.XLOOKUP(le_kin_purification[[#This Row],[Attribute]],le_purification_fractions[Variable],le_purification_fractions[Fraction])</f>
        <v>2</v>
      </c>
      <c r="E183" t="str">
        <f>_xlfn.XLOOKUP(le_kin_purification[[#This Row],[Attribute]],le_purification_fractions[Variable],le_purification_fractions[Dilution])</f>
        <v>50</v>
      </c>
      <c r="F183">
        <f>MAX(le_kin_purification[[#This Row],[Dilution]]*le_kin_purification[[#This Row],[Value]], 0)</f>
        <v>0.5</v>
      </c>
    </row>
    <row r="184" spans="1:6" x14ac:dyDescent="0.2">
      <c r="A184" s="20">
        <v>2.8124999999999999E-3</v>
      </c>
      <c r="B184" t="s">
        <v>58</v>
      </c>
      <c r="C184">
        <v>-4.1000000000000002E-2</v>
      </c>
      <c r="D184">
        <f>_xlfn.XLOOKUP(le_kin_purification[[#This Row],[Attribute]],le_purification_fractions[Variable],le_purification_fractions[Fraction])</f>
        <v>2</v>
      </c>
      <c r="E184" t="str">
        <f>_xlfn.XLOOKUP(le_kin_purification[[#This Row],[Attribute]],le_purification_fractions[Variable],le_purification_fractions[Dilution])</f>
        <v>50</v>
      </c>
      <c r="F184">
        <f>MAX(le_kin_purification[[#This Row],[Dilution]]*le_kin_purification[[#This Row],[Value]], 0)</f>
        <v>0</v>
      </c>
    </row>
    <row r="185" spans="1:6" x14ac:dyDescent="0.2">
      <c r="A185" s="20">
        <v>2.8124999999999999E-3</v>
      </c>
      <c r="B185" t="s">
        <v>59</v>
      </c>
      <c r="C185">
        <v>-0.21199999999999999</v>
      </c>
      <c r="D185">
        <f>_xlfn.XLOOKUP(le_kin_purification[[#This Row],[Attribute]],le_purification_fractions[Variable],le_purification_fractions[Fraction])</f>
        <v>4</v>
      </c>
      <c r="E185" t="str">
        <f>_xlfn.XLOOKUP(le_kin_purification[[#This Row],[Attribute]],le_purification_fractions[Variable],le_purification_fractions[Dilution])</f>
        <v>50</v>
      </c>
      <c r="F185">
        <f>MAX(le_kin_purification[[#This Row],[Dilution]]*le_kin_purification[[#This Row],[Value]], 0)</f>
        <v>0</v>
      </c>
    </row>
    <row r="186" spans="1:6" x14ac:dyDescent="0.2">
      <c r="A186" s="20">
        <v>2.8124999999999999E-3</v>
      </c>
      <c r="B186" t="s">
        <v>60</v>
      </c>
      <c r="C186">
        <v>-0.18</v>
      </c>
      <c r="D186">
        <f>_xlfn.XLOOKUP(le_kin_purification[[#This Row],[Attribute]],le_purification_fractions[Variable],le_purification_fractions[Fraction])</f>
        <v>4</v>
      </c>
      <c r="E186" t="str">
        <f>_xlfn.XLOOKUP(le_kin_purification[[#This Row],[Attribute]],le_purification_fractions[Variable],le_purification_fractions[Dilution])</f>
        <v>50</v>
      </c>
      <c r="F186">
        <f>MAX(le_kin_purification[[#This Row],[Dilution]]*le_kin_purification[[#This Row],[Value]], 0)</f>
        <v>0</v>
      </c>
    </row>
    <row r="187" spans="1:6" x14ac:dyDescent="0.2">
      <c r="A187" s="20">
        <v>2.8124999999999999E-3</v>
      </c>
      <c r="B187" t="s">
        <v>61</v>
      </c>
      <c r="C187">
        <v>-0.26500000000000001</v>
      </c>
      <c r="D187">
        <f>_xlfn.XLOOKUP(le_kin_purification[[#This Row],[Attribute]],le_purification_fractions[Variable],le_purification_fractions[Fraction])</f>
        <v>4</v>
      </c>
      <c r="E187" t="str">
        <f>_xlfn.XLOOKUP(le_kin_purification[[#This Row],[Attribute]],le_purification_fractions[Variable],le_purification_fractions[Dilution])</f>
        <v>50</v>
      </c>
      <c r="F187">
        <f>MAX(le_kin_purification[[#This Row],[Dilution]]*le_kin_purification[[#This Row],[Value]], 0)</f>
        <v>0</v>
      </c>
    </row>
    <row r="188" spans="1:6" x14ac:dyDescent="0.2">
      <c r="A188" s="20">
        <v>2.8124999999999999E-3</v>
      </c>
      <c r="B188" t="s">
        <v>64</v>
      </c>
      <c r="C188">
        <v>1.9E-2</v>
      </c>
      <c r="D188">
        <f>_xlfn.XLOOKUP(le_kin_purification[[#This Row],[Attribute]],le_purification_fractions[Variable],le_purification_fractions[Fraction])</f>
        <v>2</v>
      </c>
      <c r="E188" t="str">
        <f>_xlfn.XLOOKUP(le_kin_purification[[#This Row],[Attribute]],le_purification_fractions[Variable],le_purification_fractions[Dilution])</f>
        <v>100</v>
      </c>
      <c r="F188">
        <f>MAX(le_kin_purification[[#This Row],[Dilution]]*le_kin_purification[[#This Row],[Value]], 0)</f>
        <v>1.9</v>
      </c>
    </row>
    <row r="189" spans="1:6" x14ac:dyDescent="0.2">
      <c r="A189" s="20">
        <v>2.8124999999999999E-3</v>
      </c>
      <c r="B189" t="s">
        <v>65</v>
      </c>
      <c r="C189">
        <v>9.7000000000000003E-2</v>
      </c>
      <c r="D189">
        <f>_xlfn.XLOOKUP(le_kin_purification[[#This Row],[Attribute]],le_purification_fractions[Variable],le_purification_fractions[Fraction])</f>
        <v>2</v>
      </c>
      <c r="E189" t="str">
        <f>_xlfn.XLOOKUP(le_kin_purification[[#This Row],[Attribute]],le_purification_fractions[Variable],le_purification_fractions[Dilution])</f>
        <v>100</v>
      </c>
      <c r="F189">
        <f>MAX(le_kin_purification[[#This Row],[Dilution]]*le_kin_purification[[#This Row],[Value]], 0)</f>
        <v>9.7000000000000011</v>
      </c>
    </row>
    <row r="190" spans="1:6" x14ac:dyDescent="0.2">
      <c r="A190" s="20">
        <v>2.8124999999999999E-3</v>
      </c>
      <c r="B190" t="s">
        <v>66</v>
      </c>
      <c r="C190">
        <v>9.4E-2</v>
      </c>
      <c r="D190">
        <f>_xlfn.XLOOKUP(le_kin_purification[[#This Row],[Attribute]],le_purification_fractions[Variable],le_purification_fractions[Fraction])</f>
        <v>2</v>
      </c>
      <c r="E190" t="str">
        <f>_xlfn.XLOOKUP(le_kin_purification[[#This Row],[Attribute]],le_purification_fractions[Variable],le_purification_fractions[Dilution])</f>
        <v>100</v>
      </c>
      <c r="F190">
        <f>MAX(le_kin_purification[[#This Row],[Dilution]]*le_kin_purification[[#This Row],[Value]], 0)</f>
        <v>9.4</v>
      </c>
    </row>
    <row r="191" spans="1:6" x14ac:dyDescent="0.2">
      <c r="A191" s="20">
        <v>2.8124999999999999E-3</v>
      </c>
      <c r="B191" t="s">
        <v>67</v>
      </c>
      <c r="C191">
        <v>8.9999999999999993E-3</v>
      </c>
      <c r="D191">
        <f>_xlfn.XLOOKUP(le_kin_purification[[#This Row],[Attribute]],le_purification_fractions[Variable],le_purification_fractions[Fraction])</f>
        <v>4</v>
      </c>
      <c r="E191" t="str">
        <f>_xlfn.XLOOKUP(le_kin_purification[[#This Row],[Attribute]],le_purification_fractions[Variable],le_purification_fractions[Dilution])</f>
        <v>100</v>
      </c>
      <c r="F191">
        <f>MAX(le_kin_purification[[#This Row],[Dilution]]*le_kin_purification[[#This Row],[Value]], 0)</f>
        <v>0.89999999999999991</v>
      </c>
    </row>
    <row r="192" spans="1:6" x14ac:dyDescent="0.2">
      <c r="A192" s="20">
        <v>2.8124999999999999E-3</v>
      </c>
      <c r="B192" t="s">
        <v>68</v>
      </c>
      <c r="C192">
        <v>-9.9000000000000005E-2</v>
      </c>
      <c r="D192">
        <f>_xlfn.XLOOKUP(le_kin_purification[[#This Row],[Attribute]],le_purification_fractions[Variable],le_purification_fractions[Fraction])</f>
        <v>4</v>
      </c>
      <c r="E192" t="str">
        <f>_xlfn.XLOOKUP(le_kin_purification[[#This Row],[Attribute]],le_purification_fractions[Variable],le_purification_fractions[Dilution])</f>
        <v>100</v>
      </c>
      <c r="F192">
        <f>MAX(le_kin_purification[[#This Row],[Dilution]]*le_kin_purification[[#This Row],[Value]], 0)</f>
        <v>0</v>
      </c>
    </row>
    <row r="193" spans="1:6" x14ac:dyDescent="0.2">
      <c r="A193" s="20">
        <v>2.8124999999999999E-3</v>
      </c>
      <c r="B193" t="s">
        <v>69</v>
      </c>
      <c r="C193">
        <v>-0.245</v>
      </c>
      <c r="D193">
        <f>_xlfn.XLOOKUP(le_kin_purification[[#This Row],[Attribute]],le_purification_fractions[Variable],le_purification_fractions[Fraction])</f>
        <v>4</v>
      </c>
      <c r="E193" t="str">
        <f>_xlfn.XLOOKUP(le_kin_purification[[#This Row],[Attribute]],le_purification_fractions[Variable],le_purification_fractions[Dilution])</f>
        <v>100</v>
      </c>
      <c r="F193">
        <f>MAX(le_kin_purification[[#This Row],[Dilution]]*le_kin_purification[[#This Row],[Value]], 0)</f>
        <v>0</v>
      </c>
    </row>
    <row r="194" spans="1:6" hidden="1" x14ac:dyDescent="0.2">
      <c r="A194" s="20">
        <v>2.8124999999999999E-3</v>
      </c>
      <c r="B194" t="s">
        <v>73</v>
      </c>
      <c r="C194">
        <v>-3.0000000000000001E-3</v>
      </c>
      <c r="D194" t="e">
        <f>_xlfn.XLOOKUP(le_kin_purification[[#This Row],[Attribute]],le_purification_fractions[Variable],le_purification_fractions[Fraction])</f>
        <v>#N/A</v>
      </c>
      <c r="E194" t="e">
        <f>_xlfn.XLOOKUP(le_kin_purification[[#This Row],[Attribute]],le_purification_fractions[Variable],le_purification_fractions[Dilution])</f>
        <v>#N/A</v>
      </c>
      <c r="F194" t="e">
        <f>MAX(le_kin_purification[[#This Row],[Dilution]]*le_kin_purification[[#This Row],[Value]], 0)</f>
        <v>#N/A</v>
      </c>
    </row>
    <row r="195" spans="1:6" hidden="1" x14ac:dyDescent="0.2">
      <c r="A195" s="20">
        <v>2.8124999999999999E-3</v>
      </c>
      <c r="B195" t="s">
        <v>74</v>
      </c>
      <c r="C195">
        <v>-1.4999999999999999E-2</v>
      </c>
      <c r="D195" t="e">
        <f>_xlfn.XLOOKUP(le_kin_purification[[#This Row],[Attribute]],le_purification_fractions[Variable],le_purification_fractions[Fraction])</f>
        <v>#N/A</v>
      </c>
      <c r="E195" t="e">
        <f>_xlfn.XLOOKUP(le_kin_purification[[#This Row],[Attribute]],le_purification_fractions[Variable],le_purification_fractions[Dilution])</f>
        <v>#N/A</v>
      </c>
      <c r="F195" t="e">
        <f>MAX(le_kin_purification[[#This Row],[Dilution]]*le_kin_purification[[#This Row],[Value]], 0)</f>
        <v>#N/A</v>
      </c>
    </row>
    <row r="196" spans="1:6" hidden="1" x14ac:dyDescent="0.2">
      <c r="A196" s="20">
        <v>2.8124999999999999E-3</v>
      </c>
      <c r="B196" t="s">
        <v>75</v>
      </c>
      <c r="C196">
        <v>1.7999999999999999E-2</v>
      </c>
      <c r="D196" t="e">
        <f>_xlfn.XLOOKUP(le_kin_purification[[#This Row],[Attribute]],le_purification_fractions[Variable],le_purification_fractions[Fraction])</f>
        <v>#N/A</v>
      </c>
      <c r="E196" t="e">
        <f>_xlfn.XLOOKUP(le_kin_purification[[#This Row],[Attribute]],le_purification_fractions[Variable],le_purification_fractions[Dilution])</f>
        <v>#N/A</v>
      </c>
      <c r="F196" t="e">
        <f>MAX(le_kin_purification[[#This Row],[Dilution]]*le_kin_purification[[#This Row],[Value]], 0)</f>
        <v>#N/A</v>
      </c>
    </row>
    <row r="197" spans="1:6" x14ac:dyDescent="0.2">
      <c r="A197" s="20">
        <v>3.5069444444444445E-3</v>
      </c>
      <c r="B197" t="s">
        <v>193</v>
      </c>
      <c r="C197">
        <v>-0.88900000000000001</v>
      </c>
      <c r="D197">
        <f>_xlfn.XLOOKUP(le_kin_purification[[#This Row],[Attribute]],le_purification_fractions[Variable],le_purification_fractions[Fraction])</f>
        <v>1</v>
      </c>
      <c r="E197" t="str">
        <f>_xlfn.XLOOKUP(le_kin_purification[[#This Row],[Attribute]],le_purification_fractions[Variable],le_purification_fractions[Dilution])</f>
        <v>10</v>
      </c>
      <c r="F197">
        <f>MAX(le_kin_purification[[#This Row],[Dilution]]*le_kin_purification[[#This Row],[Value]], 0)</f>
        <v>0</v>
      </c>
    </row>
    <row r="198" spans="1:6" x14ac:dyDescent="0.2">
      <c r="A198" s="20">
        <v>3.5069444444444445E-3</v>
      </c>
      <c r="B198" t="s">
        <v>194</v>
      </c>
      <c r="C198">
        <v>-0.89100000000000001</v>
      </c>
      <c r="D198">
        <f>_xlfn.XLOOKUP(le_kin_purification[[#This Row],[Attribute]],le_purification_fractions[Variable],le_purification_fractions[Fraction])</f>
        <v>1</v>
      </c>
      <c r="E198" t="str">
        <f>_xlfn.XLOOKUP(le_kin_purification[[#This Row],[Attribute]],le_purification_fractions[Variable],le_purification_fractions[Dilution])</f>
        <v>10</v>
      </c>
      <c r="F198">
        <f>MAX(le_kin_purification[[#This Row],[Dilution]]*le_kin_purification[[#This Row],[Value]], 0)</f>
        <v>0</v>
      </c>
    </row>
    <row r="199" spans="1:6" x14ac:dyDescent="0.2">
      <c r="A199" s="20">
        <v>3.5069444444444445E-3</v>
      </c>
      <c r="B199" t="s">
        <v>195</v>
      </c>
      <c r="C199">
        <v>-0.85299999999999998</v>
      </c>
      <c r="D199">
        <f>_xlfn.XLOOKUP(le_kin_purification[[#This Row],[Attribute]],le_purification_fractions[Variable],le_purification_fractions[Fraction])</f>
        <v>1</v>
      </c>
      <c r="E199" t="str">
        <f>_xlfn.XLOOKUP(le_kin_purification[[#This Row],[Attribute]],le_purification_fractions[Variable],le_purification_fractions[Dilution])</f>
        <v>10</v>
      </c>
      <c r="F199">
        <f>MAX(le_kin_purification[[#This Row],[Dilution]]*le_kin_purification[[#This Row],[Value]], 0)</f>
        <v>0</v>
      </c>
    </row>
    <row r="200" spans="1:6" x14ac:dyDescent="0.2">
      <c r="A200" s="20">
        <v>3.5069444444444445E-3</v>
      </c>
      <c r="B200" t="s">
        <v>50</v>
      </c>
      <c r="C200">
        <v>-1.385</v>
      </c>
      <c r="D200">
        <f>_xlfn.XLOOKUP(le_kin_purification[[#This Row],[Attribute]],le_purification_fractions[Variable],le_purification_fractions[Fraction])</f>
        <v>3</v>
      </c>
      <c r="E200" t="str">
        <f>_xlfn.XLOOKUP(le_kin_purification[[#This Row],[Attribute]],le_purification_fractions[Variable],le_purification_fractions[Dilution])</f>
        <v>10</v>
      </c>
      <c r="F200">
        <f>MAX(le_kin_purification[[#This Row],[Dilution]]*le_kin_purification[[#This Row],[Value]], 0)</f>
        <v>0</v>
      </c>
    </row>
    <row r="201" spans="1:6" x14ac:dyDescent="0.2">
      <c r="A201" s="20">
        <v>3.5069444444444445E-3</v>
      </c>
      <c r="B201" t="s">
        <v>51</v>
      </c>
      <c r="C201">
        <v>-1.347</v>
      </c>
      <c r="D201">
        <f>_xlfn.XLOOKUP(le_kin_purification[[#This Row],[Attribute]],le_purification_fractions[Variable],le_purification_fractions[Fraction])</f>
        <v>3</v>
      </c>
      <c r="E201" t="str">
        <f>_xlfn.XLOOKUP(le_kin_purification[[#This Row],[Attribute]],le_purification_fractions[Variable],le_purification_fractions[Dilution])</f>
        <v>10</v>
      </c>
      <c r="F201">
        <f>MAX(le_kin_purification[[#This Row],[Dilution]]*le_kin_purification[[#This Row],[Value]], 0)</f>
        <v>0</v>
      </c>
    </row>
    <row r="202" spans="1:6" x14ac:dyDescent="0.2">
      <c r="A202" s="20">
        <v>3.5069444444444445E-3</v>
      </c>
      <c r="B202" t="s">
        <v>52</v>
      </c>
      <c r="C202">
        <v>-1.415</v>
      </c>
      <c r="D202">
        <f>_xlfn.XLOOKUP(le_kin_purification[[#This Row],[Attribute]],le_purification_fractions[Variable],le_purification_fractions[Fraction])</f>
        <v>3</v>
      </c>
      <c r="E202" t="str">
        <f>_xlfn.XLOOKUP(le_kin_purification[[#This Row],[Attribute]],le_purification_fractions[Variable],le_purification_fractions[Dilution])</f>
        <v>10</v>
      </c>
      <c r="F202">
        <f>MAX(le_kin_purification[[#This Row],[Dilution]]*le_kin_purification[[#This Row],[Value]], 0)</f>
        <v>0</v>
      </c>
    </row>
    <row r="203" spans="1:6" x14ac:dyDescent="0.2">
      <c r="A203" s="20">
        <v>3.5069444444444445E-3</v>
      </c>
      <c r="B203" t="s">
        <v>1</v>
      </c>
      <c r="C203">
        <v>-0.33400000000000002</v>
      </c>
      <c r="D203">
        <f>_xlfn.XLOOKUP(le_kin_purification[[#This Row],[Attribute]],le_purification_fractions[Variable],le_purification_fractions[Fraction])</f>
        <v>1</v>
      </c>
      <c r="E203" t="str">
        <f>_xlfn.XLOOKUP(le_kin_purification[[#This Row],[Attribute]],le_purification_fractions[Variable],le_purification_fractions[Dilution])</f>
        <v>50</v>
      </c>
      <c r="F203">
        <f>MAX(le_kin_purification[[#This Row],[Dilution]]*le_kin_purification[[#This Row],[Value]], 0)</f>
        <v>0</v>
      </c>
    </row>
    <row r="204" spans="1:6" x14ac:dyDescent="0.2">
      <c r="A204" s="20">
        <v>3.5069444444444445E-3</v>
      </c>
      <c r="B204" t="s">
        <v>2</v>
      </c>
      <c r="C204">
        <v>-0.26300000000000001</v>
      </c>
      <c r="D204">
        <f>_xlfn.XLOOKUP(le_kin_purification[[#This Row],[Attribute]],le_purification_fractions[Variable],le_purification_fractions[Fraction])</f>
        <v>1</v>
      </c>
      <c r="E204" t="str">
        <f>_xlfn.XLOOKUP(le_kin_purification[[#This Row],[Attribute]],le_purification_fractions[Variable],le_purification_fractions[Dilution])</f>
        <v>50</v>
      </c>
      <c r="F204">
        <f>MAX(le_kin_purification[[#This Row],[Dilution]]*le_kin_purification[[#This Row],[Value]], 0)</f>
        <v>0</v>
      </c>
    </row>
    <row r="205" spans="1:6" x14ac:dyDescent="0.2">
      <c r="A205" s="20">
        <v>3.5069444444444445E-3</v>
      </c>
      <c r="B205" t="s">
        <v>3</v>
      </c>
      <c r="C205">
        <v>-0.13400000000000001</v>
      </c>
      <c r="D205">
        <f>_xlfn.XLOOKUP(le_kin_purification[[#This Row],[Attribute]],le_purification_fractions[Variable],le_purification_fractions[Fraction])</f>
        <v>1</v>
      </c>
      <c r="E205" t="str">
        <f>_xlfn.XLOOKUP(le_kin_purification[[#This Row],[Attribute]],le_purification_fractions[Variable],le_purification_fractions[Dilution])</f>
        <v>50</v>
      </c>
      <c r="F205">
        <f>MAX(le_kin_purification[[#This Row],[Dilution]]*le_kin_purification[[#This Row],[Value]], 0)</f>
        <v>0</v>
      </c>
    </row>
    <row r="206" spans="1:6" x14ac:dyDescent="0.2">
      <c r="A206" s="20">
        <v>3.5069444444444445E-3</v>
      </c>
      <c r="B206" t="s">
        <v>4</v>
      </c>
      <c r="C206">
        <v>-0.77</v>
      </c>
      <c r="D206">
        <f>_xlfn.XLOOKUP(le_kin_purification[[#This Row],[Attribute]],le_purification_fractions[Variable],le_purification_fractions[Fraction])</f>
        <v>3</v>
      </c>
      <c r="E206" t="str">
        <f>_xlfn.XLOOKUP(le_kin_purification[[#This Row],[Attribute]],le_purification_fractions[Variable],le_purification_fractions[Dilution])</f>
        <v>50</v>
      </c>
      <c r="F206">
        <f>MAX(le_kin_purification[[#This Row],[Dilution]]*le_kin_purification[[#This Row],[Value]], 0)</f>
        <v>0</v>
      </c>
    </row>
    <row r="207" spans="1:6" x14ac:dyDescent="0.2">
      <c r="A207" s="20">
        <v>3.5069444444444445E-3</v>
      </c>
      <c r="B207" t="s">
        <v>5</v>
      </c>
      <c r="C207">
        <v>-0.71599999999999997</v>
      </c>
      <c r="D207">
        <f>_xlfn.XLOOKUP(le_kin_purification[[#This Row],[Attribute]],le_purification_fractions[Variable],le_purification_fractions[Fraction])</f>
        <v>3</v>
      </c>
      <c r="E207" t="str">
        <f>_xlfn.XLOOKUP(le_kin_purification[[#This Row],[Attribute]],le_purification_fractions[Variable],le_purification_fractions[Dilution])</f>
        <v>50</v>
      </c>
      <c r="F207">
        <f>MAX(le_kin_purification[[#This Row],[Dilution]]*le_kin_purification[[#This Row],[Value]], 0)</f>
        <v>0</v>
      </c>
    </row>
    <row r="208" spans="1:6" x14ac:dyDescent="0.2">
      <c r="A208" s="20">
        <v>3.5069444444444445E-3</v>
      </c>
      <c r="B208" t="s">
        <v>6</v>
      </c>
      <c r="C208">
        <v>-1.1140000000000001</v>
      </c>
      <c r="D208">
        <f>_xlfn.XLOOKUP(le_kin_purification[[#This Row],[Attribute]],le_purification_fractions[Variable],le_purification_fractions[Fraction])</f>
        <v>3</v>
      </c>
      <c r="E208" t="str">
        <f>_xlfn.XLOOKUP(le_kin_purification[[#This Row],[Attribute]],le_purification_fractions[Variable],le_purification_fractions[Dilution])</f>
        <v>50</v>
      </c>
      <c r="F208">
        <f>MAX(le_kin_purification[[#This Row],[Dilution]]*le_kin_purification[[#This Row],[Value]], 0)</f>
        <v>0</v>
      </c>
    </row>
    <row r="209" spans="1:6" x14ac:dyDescent="0.2">
      <c r="A209" s="20">
        <v>3.5069444444444445E-3</v>
      </c>
      <c r="B209" t="s">
        <v>13</v>
      </c>
      <c r="C209">
        <v>-5.6000000000000001E-2</v>
      </c>
      <c r="D209">
        <f>_xlfn.XLOOKUP(le_kin_purification[[#This Row],[Attribute]],le_purification_fractions[Variable],le_purification_fractions[Fraction])</f>
        <v>1</v>
      </c>
      <c r="E209" t="str">
        <f>_xlfn.XLOOKUP(le_kin_purification[[#This Row],[Attribute]],le_purification_fractions[Variable],le_purification_fractions[Dilution])</f>
        <v>100</v>
      </c>
      <c r="F209">
        <f>MAX(le_kin_purification[[#This Row],[Dilution]]*le_kin_purification[[#This Row],[Value]], 0)</f>
        <v>0</v>
      </c>
    </row>
    <row r="210" spans="1:6" x14ac:dyDescent="0.2">
      <c r="A210" s="20">
        <v>3.5069444444444445E-3</v>
      </c>
      <c r="B210" t="s">
        <v>14</v>
      </c>
      <c r="C210">
        <v>-4.7E-2</v>
      </c>
      <c r="D210">
        <f>_xlfn.XLOOKUP(le_kin_purification[[#This Row],[Attribute]],le_purification_fractions[Variable],le_purification_fractions[Fraction])</f>
        <v>1</v>
      </c>
      <c r="E210" t="str">
        <f>_xlfn.XLOOKUP(le_kin_purification[[#This Row],[Attribute]],le_purification_fractions[Variable],le_purification_fractions[Dilution])</f>
        <v>100</v>
      </c>
      <c r="F210">
        <f>MAX(le_kin_purification[[#This Row],[Dilution]]*le_kin_purification[[#This Row],[Value]], 0)</f>
        <v>0</v>
      </c>
    </row>
    <row r="211" spans="1:6" x14ac:dyDescent="0.2">
      <c r="A211" s="20">
        <v>3.5069444444444445E-3</v>
      </c>
      <c r="B211" t="s">
        <v>15</v>
      </c>
      <c r="C211">
        <v>2E-3</v>
      </c>
      <c r="D211">
        <f>_xlfn.XLOOKUP(le_kin_purification[[#This Row],[Attribute]],le_purification_fractions[Variable],le_purification_fractions[Fraction])</f>
        <v>1</v>
      </c>
      <c r="E211" t="str">
        <f>_xlfn.XLOOKUP(le_kin_purification[[#This Row],[Attribute]],le_purification_fractions[Variable],le_purification_fractions[Dilution])</f>
        <v>100</v>
      </c>
      <c r="F211">
        <f>MAX(le_kin_purification[[#This Row],[Dilution]]*le_kin_purification[[#This Row],[Value]], 0)</f>
        <v>0.2</v>
      </c>
    </row>
    <row r="212" spans="1:6" x14ac:dyDescent="0.2">
      <c r="A212" s="20">
        <v>3.5069444444444445E-3</v>
      </c>
      <c r="B212" t="s">
        <v>16</v>
      </c>
      <c r="C212">
        <v>-2E-3</v>
      </c>
      <c r="D212">
        <f>_xlfn.XLOOKUP(le_kin_purification[[#This Row],[Attribute]],le_purification_fractions[Variable],le_purification_fractions[Fraction])</f>
        <v>3</v>
      </c>
      <c r="E212" t="str">
        <f>_xlfn.XLOOKUP(le_kin_purification[[#This Row],[Attribute]],le_purification_fractions[Variable],le_purification_fractions[Dilution])</f>
        <v>100</v>
      </c>
      <c r="F212">
        <f>MAX(le_kin_purification[[#This Row],[Dilution]]*le_kin_purification[[#This Row],[Value]], 0)</f>
        <v>0</v>
      </c>
    </row>
    <row r="213" spans="1:6" x14ac:dyDescent="0.2">
      <c r="A213" s="20">
        <v>3.5069444444444445E-3</v>
      </c>
      <c r="B213" t="s">
        <v>17</v>
      </c>
      <c r="C213">
        <v>-1.6E-2</v>
      </c>
      <c r="D213">
        <f>_xlfn.XLOOKUP(le_kin_purification[[#This Row],[Attribute]],le_purification_fractions[Variable],le_purification_fractions[Fraction])</f>
        <v>3</v>
      </c>
      <c r="E213" t="str">
        <f>_xlfn.XLOOKUP(le_kin_purification[[#This Row],[Attribute]],le_purification_fractions[Variable],le_purification_fractions[Dilution])</f>
        <v>100</v>
      </c>
      <c r="F213">
        <f>MAX(le_kin_purification[[#This Row],[Dilution]]*le_kin_purification[[#This Row],[Value]], 0)</f>
        <v>0</v>
      </c>
    </row>
    <row r="214" spans="1:6" x14ac:dyDescent="0.2">
      <c r="A214" s="20">
        <v>3.5069444444444445E-3</v>
      </c>
      <c r="B214" t="s">
        <v>18</v>
      </c>
      <c r="C214">
        <v>-0.154</v>
      </c>
      <c r="D214">
        <f>_xlfn.XLOOKUP(le_kin_purification[[#This Row],[Attribute]],le_purification_fractions[Variable],le_purification_fractions[Fraction])</f>
        <v>3</v>
      </c>
      <c r="E214" t="str">
        <f>_xlfn.XLOOKUP(le_kin_purification[[#This Row],[Attribute]],le_purification_fractions[Variable],le_purification_fractions[Dilution])</f>
        <v>100</v>
      </c>
      <c r="F214">
        <f>MAX(le_kin_purification[[#This Row],[Dilution]]*le_kin_purification[[#This Row],[Value]], 0)</f>
        <v>0</v>
      </c>
    </row>
    <row r="215" spans="1:6" x14ac:dyDescent="0.2">
      <c r="A215" s="20">
        <v>3.5069444444444445E-3</v>
      </c>
      <c r="B215" t="s">
        <v>38</v>
      </c>
      <c r="C215">
        <v>-0.66700000000000004</v>
      </c>
      <c r="D215">
        <f>_xlfn.XLOOKUP(le_kin_purification[[#This Row],[Attribute]],le_purification_fractions[Variable],le_purification_fractions[Fraction])</f>
        <v>2</v>
      </c>
      <c r="E215" t="str">
        <f>_xlfn.XLOOKUP(le_kin_purification[[#This Row],[Attribute]],le_purification_fractions[Variable],le_purification_fractions[Dilution])</f>
        <v>10</v>
      </c>
      <c r="F215">
        <f>MAX(le_kin_purification[[#This Row],[Dilution]]*le_kin_purification[[#This Row],[Value]], 0)</f>
        <v>0</v>
      </c>
    </row>
    <row r="216" spans="1:6" x14ac:dyDescent="0.2">
      <c r="A216" s="20">
        <v>3.5069444444444445E-3</v>
      </c>
      <c r="B216" t="s">
        <v>39</v>
      </c>
      <c r="C216">
        <v>-0.30199999999999999</v>
      </c>
      <c r="D216">
        <f>_xlfn.XLOOKUP(le_kin_purification[[#This Row],[Attribute]],le_purification_fractions[Variable],le_purification_fractions[Fraction])</f>
        <v>2</v>
      </c>
      <c r="E216" t="str">
        <f>_xlfn.XLOOKUP(le_kin_purification[[#This Row],[Attribute]],le_purification_fractions[Variable],le_purification_fractions[Dilution])</f>
        <v>10</v>
      </c>
      <c r="F216">
        <f>MAX(le_kin_purification[[#This Row],[Dilution]]*le_kin_purification[[#This Row],[Value]], 0)</f>
        <v>0</v>
      </c>
    </row>
    <row r="217" spans="1:6" x14ac:dyDescent="0.2">
      <c r="A217" s="20">
        <v>3.5069444444444445E-3</v>
      </c>
      <c r="B217" t="s">
        <v>34</v>
      </c>
      <c r="C217">
        <v>-0.35299999999999998</v>
      </c>
      <c r="D217">
        <f>_xlfn.XLOOKUP(le_kin_purification[[#This Row],[Attribute]],le_purification_fractions[Variable],le_purification_fractions[Fraction])</f>
        <v>2</v>
      </c>
      <c r="E217" t="str">
        <f>_xlfn.XLOOKUP(le_kin_purification[[#This Row],[Attribute]],le_purification_fractions[Variable],le_purification_fractions[Dilution])</f>
        <v>10</v>
      </c>
      <c r="F217">
        <f>MAX(le_kin_purification[[#This Row],[Dilution]]*le_kin_purification[[#This Row],[Value]], 0)</f>
        <v>0</v>
      </c>
    </row>
    <row r="218" spans="1:6" x14ac:dyDescent="0.2">
      <c r="A218" s="20">
        <v>3.5069444444444445E-3</v>
      </c>
      <c r="B218" t="s">
        <v>40</v>
      </c>
      <c r="C218">
        <v>-1.399</v>
      </c>
      <c r="D218">
        <f>_xlfn.XLOOKUP(le_kin_purification[[#This Row],[Attribute]],le_purification_fractions[Variable],le_purification_fractions[Fraction])</f>
        <v>4</v>
      </c>
      <c r="E218" t="str">
        <f>_xlfn.XLOOKUP(le_kin_purification[[#This Row],[Attribute]],le_purification_fractions[Variable],le_purification_fractions[Dilution])</f>
        <v>10</v>
      </c>
      <c r="F218">
        <f>MAX(le_kin_purification[[#This Row],[Dilution]]*le_kin_purification[[#This Row],[Value]], 0)</f>
        <v>0</v>
      </c>
    </row>
    <row r="219" spans="1:6" x14ac:dyDescent="0.2">
      <c r="A219" s="20">
        <v>3.5069444444444445E-3</v>
      </c>
      <c r="B219" t="s">
        <v>41</v>
      </c>
      <c r="C219">
        <v>-1.2669999999999999</v>
      </c>
      <c r="D219">
        <f>_xlfn.XLOOKUP(le_kin_purification[[#This Row],[Attribute]],le_purification_fractions[Variable],le_purification_fractions[Fraction])</f>
        <v>4</v>
      </c>
      <c r="E219" t="str">
        <f>_xlfn.XLOOKUP(le_kin_purification[[#This Row],[Attribute]],le_purification_fractions[Variable],le_purification_fractions[Dilution])</f>
        <v>10</v>
      </c>
      <c r="F219">
        <f>MAX(le_kin_purification[[#This Row],[Dilution]]*le_kin_purification[[#This Row],[Value]], 0)</f>
        <v>0</v>
      </c>
    </row>
    <row r="220" spans="1:6" x14ac:dyDescent="0.2">
      <c r="A220" s="20">
        <v>3.5069444444444445E-3</v>
      </c>
      <c r="B220" t="s">
        <v>42</v>
      </c>
      <c r="C220">
        <v>-1.268</v>
      </c>
      <c r="D220">
        <f>_xlfn.XLOOKUP(le_kin_purification[[#This Row],[Attribute]],le_purification_fractions[Variable],le_purification_fractions[Fraction])</f>
        <v>4</v>
      </c>
      <c r="E220" t="str">
        <f>_xlfn.XLOOKUP(le_kin_purification[[#This Row],[Attribute]],le_purification_fractions[Variable],le_purification_fractions[Dilution])</f>
        <v>10</v>
      </c>
      <c r="F220">
        <f>MAX(le_kin_purification[[#This Row],[Dilution]]*le_kin_purification[[#This Row],[Value]], 0)</f>
        <v>0</v>
      </c>
    </row>
    <row r="221" spans="1:6" x14ac:dyDescent="0.2">
      <c r="A221" s="20">
        <v>3.5069444444444445E-3</v>
      </c>
      <c r="B221" t="s">
        <v>56</v>
      </c>
      <c r="C221">
        <v>-0.17199999999999999</v>
      </c>
      <c r="D221">
        <f>_xlfn.XLOOKUP(le_kin_purification[[#This Row],[Attribute]],le_purification_fractions[Variable],le_purification_fractions[Fraction])</f>
        <v>2</v>
      </c>
      <c r="E221" t="str">
        <f>_xlfn.XLOOKUP(le_kin_purification[[#This Row],[Attribute]],le_purification_fractions[Variable],le_purification_fractions[Dilution])</f>
        <v>50</v>
      </c>
      <c r="F221">
        <f>MAX(le_kin_purification[[#This Row],[Dilution]]*le_kin_purification[[#This Row],[Value]], 0)</f>
        <v>0</v>
      </c>
    </row>
    <row r="222" spans="1:6" x14ac:dyDescent="0.2">
      <c r="A222" s="20">
        <v>3.5069444444444445E-3</v>
      </c>
      <c r="B222" t="s">
        <v>57</v>
      </c>
      <c r="C222">
        <v>-4.9000000000000002E-2</v>
      </c>
      <c r="D222">
        <f>_xlfn.XLOOKUP(le_kin_purification[[#This Row],[Attribute]],le_purification_fractions[Variable],le_purification_fractions[Fraction])</f>
        <v>2</v>
      </c>
      <c r="E222" t="str">
        <f>_xlfn.XLOOKUP(le_kin_purification[[#This Row],[Attribute]],le_purification_fractions[Variable],le_purification_fractions[Dilution])</f>
        <v>50</v>
      </c>
      <c r="F222">
        <f>MAX(le_kin_purification[[#This Row],[Dilution]]*le_kin_purification[[#This Row],[Value]], 0)</f>
        <v>0</v>
      </c>
    </row>
    <row r="223" spans="1:6" x14ac:dyDescent="0.2">
      <c r="A223" s="20">
        <v>3.5069444444444445E-3</v>
      </c>
      <c r="B223" t="s">
        <v>58</v>
      </c>
      <c r="C223">
        <v>-9.1999999999999998E-2</v>
      </c>
      <c r="D223">
        <f>_xlfn.XLOOKUP(le_kin_purification[[#This Row],[Attribute]],le_purification_fractions[Variable],le_purification_fractions[Fraction])</f>
        <v>2</v>
      </c>
      <c r="E223" t="str">
        <f>_xlfn.XLOOKUP(le_kin_purification[[#This Row],[Attribute]],le_purification_fractions[Variable],le_purification_fractions[Dilution])</f>
        <v>50</v>
      </c>
      <c r="F223">
        <f>MAX(le_kin_purification[[#This Row],[Dilution]]*le_kin_purification[[#This Row],[Value]], 0)</f>
        <v>0</v>
      </c>
    </row>
    <row r="224" spans="1:6" x14ac:dyDescent="0.2">
      <c r="A224" s="20">
        <v>3.5069444444444445E-3</v>
      </c>
      <c r="B224" t="s">
        <v>59</v>
      </c>
      <c r="C224">
        <v>-0.28999999999999998</v>
      </c>
      <c r="D224">
        <f>_xlfn.XLOOKUP(le_kin_purification[[#This Row],[Attribute]],le_purification_fractions[Variable],le_purification_fractions[Fraction])</f>
        <v>4</v>
      </c>
      <c r="E224" t="str">
        <f>_xlfn.XLOOKUP(le_kin_purification[[#This Row],[Attribute]],le_purification_fractions[Variable],le_purification_fractions[Dilution])</f>
        <v>50</v>
      </c>
      <c r="F224">
        <f>MAX(le_kin_purification[[#This Row],[Dilution]]*le_kin_purification[[#This Row],[Value]], 0)</f>
        <v>0</v>
      </c>
    </row>
    <row r="225" spans="1:6" x14ac:dyDescent="0.2">
      <c r="A225" s="20">
        <v>3.5069444444444445E-3</v>
      </c>
      <c r="B225" t="s">
        <v>60</v>
      </c>
      <c r="C225">
        <v>-0.26</v>
      </c>
      <c r="D225">
        <f>_xlfn.XLOOKUP(le_kin_purification[[#This Row],[Attribute]],le_purification_fractions[Variable],le_purification_fractions[Fraction])</f>
        <v>4</v>
      </c>
      <c r="E225" t="str">
        <f>_xlfn.XLOOKUP(le_kin_purification[[#This Row],[Attribute]],le_purification_fractions[Variable],le_purification_fractions[Dilution])</f>
        <v>50</v>
      </c>
      <c r="F225">
        <f>MAX(le_kin_purification[[#This Row],[Dilution]]*le_kin_purification[[#This Row],[Value]], 0)</f>
        <v>0</v>
      </c>
    </row>
    <row r="226" spans="1:6" x14ac:dyDescent="0.2">
      <c r="A226" s="20">
        <v>3.5069444444444445E-3</v>
      </c>
      <c r="B226" t="s">
        <v>61</v>
      </c>
      <c r="C226">
        <v>-0.35599999999999998</v>
      </c>
      <c r="D226">
        <f>_xlfn.XLOOKUP(le_kin_purification[[#This Row],[Attribute]],le_purification_fractions[Variable],le_purification_fractions[Fraction])</f>
        <v>4</v>
      </c>
      <c r="E226" t="str">
        <f>_xlfn.XLOOKUP(le_kin_purification[[#This Row],[Attribute]],le_purification_fractions[Variable],le_purification_fractions[Dilution])</f>
        <v>50</v>
      </c>
      <c r="F226">
        <f>MAX(le_kin_purification[[#This Row],[Dilution]]*le_kin_purification[[#This Row],[Value]], 0)</f>
        <v>0</v>
      </c>
    </row>
    <row r="227" spans="1:6" x14ac:dyDescent="0.2">
      <c r="A227" s="20">
        <v>3.5069444444444445E-3</v>
      </c>
      <c r="B227" t="s">
        <v>64</v>
      </c>
      <c r="C227">
        <v>-1.9E-2</v>
      </c>
      <c r="D227">
        <f>_xlfn.XLOOKUP(le_kin_purification[[#This Row],[Attribute]],le_purification_fractions[Variable],le_purification_fractions[Fraction])</f>
        <v>2</v>
      </c>
      <c r="E227" t="str">
        <f>_xlfn.XLOOKUP(le_kin_purification[[#This Row],[Attribute]],le_purification_fractions[Variable],le_purification_fractions[Dilution])</f>
        <v>100</v>
      </c>
      <c r="F227">
        <f>MAX(le_kin_purification[[#This Row],[Dilution]]*le_kin_purification[[#This Row],[Value]], 0)</f>
        <v>0</v>
      </c>
    </row>
    <row r="228" spans="1:6" x14ac:dyDescent="0.2">
      <c r="A228" s="20">
        <v>3.5069444444444445E-3</v>
      </c>
      <c r="B228" t="s">
        <v>65</v>
      </c>
      <c r="C228">
        <v>2.7E-2</v>
      </c>
      <c r="D228">
        <f>_xlfn.XLOOKUP(le_kin_purification[[#This Row],[Attribute]],le_purification_fractions[Variable],le_purification_fractions[Fraction])</f>
        <v>2</v>
      </c>
      <c r="E228" t="str">
        <f>_xlfn.XLOOKUP(le_kin_purification[[#This Row],[Attribute]],le_purification_fractions[Variable],le_purification_fractions[Dilution])</f>
        <v>100</v>
      </c>
      <c r="F228">
        <f>MAX(le_kin_purification[[#This Row],[Dilution]]*le_kin_purification[[#This Row],[Value]], 0)</f>
        <v>2.7</v>
      </c>
    </row>
    <row r="229" spans="1:6" x14ac:dyDescent="0.2">
      <c r="A229" s="20">
        <v>3.5069444444444445E-3</v>
      </c>
      <c r="B229" t="s">
        <v>66</v>
      </c>
      <c r="C229">
        <v>3.1E-2</v>
      </c>
      <c r="D229">
        <f>_xlfn.XLOOKUP(le_kin_purification[[#This Row],[Attribute]],le_purification_fractions[Variable],le_purification_fractions[Fraction])</f>
        <v>2</v>
      </c>
      <c r="E229" t="str">
        <f>_xlfn.XLOOKUP(le_kin_purification[[#This Row],[Attribute]],le_purification_fractions[Variable],le_purification_fractions[Dilution])</f>
        <v>100</v>
      </c>
      <c r="F229">
        <f>MAX(le_kin_purification[[#This Row],[Dilution]]*le_kin_purification[[#This Row],[Value]], 0)</f>
        <v>3.1</v>
      </c>
    </row>
    <row r="230" spans="1:6" x14ac:dyDescent="0.2">
      <c r="A230" s="20">
        <v>3.5069444444444445E-3</v>
      </c>
      <c r="B230" t="s">
        <v>67</v>
      </c>
      <c r="C230">
        <v>-5.7000000000000002E-2</v>
      </c>
      <c r="D230">
        <f>_xlfn.XLOOKUP(le_kin_purification[[#This Row],[Attribute]],le_purification_fractions[Variable],le_purification_fractions[Fraction])</f>
        <v>4</v>
      </c>
      <c r="E230" t="str">
        <f>_xlfn.XLOOKUP(le_kin_purification[[#This Row],[Attribute]],le_purification_fractions[Variable],le_purification_fractions[Dilution])</f>
        <v>100</v>
      </c>
      <c r="F230">
        <f>MAX(le_kin_purification[[#This Row],[Dilution]]*le_kin_purification[[#This Row],[Value]], 0)</f>
        <v>0</v>
      </c>
    </row>
    <row r="231" spans="1:6" x14ac:dyDescent="0.2">
      <c r="A231" s="20">
        <v>3.5069444444444445E-3</v>
      </c>
      <c r="B231" t="s">
        <v>68</v>
      </c>
      <c r="C231">
        <v>-0.151</v>
      </c>
      <c r="D231">
        <f>_xlfn.XLOOKUP(le_kin_purification[[#This Row],[Attribute]],le_purification_fractions[Variable],le_purification_fractions[Fraction])</f>
        <v>4</v>
      </c>
      <c r="E231" t="str">
        <f>_xlfn.XLOOKUP(le_kin_purification[[#This Row],[Attribute]],le_purification_fractions[Variable],le_purification_fractions[Dilution])</f>
        <v>100</v>
      </c>
      <c r="F231">
        <f>MAX(le_kin_purification[[#This Row],[Dilution]]*le_kin_purification[[#This Row],[Value]], 0)</f>
        <v>0</v>
      </c>
    </row>
    <row r="232" spans="1:6" x14ac:dyDescent="0.2">
      <c r="A232" s="20">
        <v>3.5069444444444445E-3</v>
      </c>
      <c r="B232" t="s">
        <v>69</v>
      </c>
      <c r="C232">
        <v>-0.31900000000000001</v>
      </c>
      <c r="D232">
        <f>_xlfn.XLOOKUP(le_kin_purification[[#This Row],[Attribute]],le_purification_fractions[Variable],le_purification_fractions[Fraction])</f>
        <v>4</v>
      </c>
      <c r="E232" t="str">
        <f>_xlfn.XLOOKUP(le_kin_purification[[#This Row],[Attribute]],le_purification_fractions[Variable],le_purification_fractions[Dilution])</f>
        <v>100</v>
      </c>
      <c r="F232">
        <f>MAX(le_kin_purification[[#This Row],[Dilution]]*le_kin_purification[[#This Row],[Value]], 0)</f>
        <v>0</v>
      </c>
    </row>
    <row r="233" spans="1:6" hidden="1" x14ac:dyDescent="0.2">
      <c r="A233" s="20">
        <v>3.5069444444444445E-3</v>
      </c>
      <c r="B233" t="s">
        <v>73</v>
      </c>
      <c r="C233">
        <v>-2.3E-2</v>
      </c>
      <c r="D233" t="e">
        <f>_xlfn.XLOOKUP(le_kin_purification[[#This Row],[Attribute]],le_purification_fractions[Variable],le_purification_fractions[Fraction])</f>
        <v>#N/A</v>
      </c>
      <c r="E233" t="e">
        <f>_xlfn.XLOOKUP(le_kin_purification[[#This Row],[Attribute]],le_purification_fractions[Variable],le_purification_fractions[Dilution])</f>
        <v>#N/A</v>
      </c>
      <c r="F233" t="e">
        <f>MAX(le_kin_purification[[#This Row],[Dilution]]*le_kin_purification[[#This Row],[Value]], 0)</f>
        <v>#N/A</v>
      </c>
    </row>
    <row r="234" spans="1:6" hidden="1" x14ac:dyDescent="0.2">
      <c r="A234" s="20">
        <v>3.5069444444444445E-3</v>
      </c>
      <c r="B234" t="s">
        <v>74</v>
      </c>
      <c r="C234">
        <v>-2.3E-2</v>
      </c>
      <c r="D234" t="e">
        <f>_xlfn.XLOOKUP(le_kin_purification[[#This Row],[Attribute]],le_purification_fractions[Variable],le_purification_fractions[Fraction])</f>
        <v>#N/A</v>
      </c>
      <c r="E234" t="e">
        <f>_xlfn.XLOOKUP(le_kin_purification[[#This Row],[Attribute]],le_purification_fractions[Variable],le_purification_fractions[Dilution])</f>
        <v>#N/A</v>
      </c>
      <c r="F234" t="e">
        <f>MAX(le_kin_purification[[#This Row],[Dilution]]*le_kin_purification[[#This Row],[Value]], 0)</f>
        <v>#N/A</v>
      </c>
    </row>
    <row r="235" spans="1:6" hidden="1" x14ac:dyDescent="0.2">
      <c r="A235" s="20">
        <v>3.5069444444444445E-3</v>
      </c>
      <c r="B235" t="s">
        <v>75</v>
      </c>
      <c r="C235">
        <v>4.5999999999999999E-2</v>
      </c>
      <c r="D235" t="e">
        <f>_xlfn.XLOOKUP(le_kin_purification[[#This Row],[Attribute]],le_purification_fractions[Variable],le_purification_fractions[Fraction])</f>
        <v>#N/A</v>
      </c>
      <c r="E235" t="e">
        <f>_xlfn.XLOOKUP(le_kin_purification[[#This Row],[Attribute]],le_purification_fractions[Variable],le_purification_fractions[Dilution])</f>
        <v>#N/A</v>
      </c>
      <c r="F235" t="e">
        <f>MAX(le_kin_purification[[#This Row],[Dilution]]*le_kin_purification[[#This Row],[Value]], 0)</f>
        <v>#N/A</v>
      </c>
    </row>
    <row r="236" spans="1:6" x14ac:dyDescent="0.2">
      <c r="A236" s="20">
        <v>4.2013888888888891E-3</v>
      </c>
      <c r="B236" t="s">
        <v>193</v>
      </c>
      <c r="C236">
        <v>-0.91600000000000004</v>
      </c>
      <c r="D236">
        <f>_xlfn.XLOOKUP(le_kin_purification[[#This Row],[Attribute]],le_purification_fractions[Variable],le_purification_fractions[Fraction])</f>
        <v>1</v>
      </c>
      <c r="E236" t="str">
        <f>_xlfn.XLOOKUP(le_kin_purification[[#This Row],[Attribute]],le_purification_fractions[Variable],le_purification_fractions[Dilution])</f>
        <v>10</v>
      </c>
      <c r="F236">
        <f>MAX(le_kin_purification[[#This Row],[Dilution]]*le_kin_purification[[#This Row],[Value]], 0)</f>
        <v>0</v>
      </c>
    </row>
    <row r="237" spans="1:6" x14ac:dyDescent="0.2">
      <c r="A237" s="20">
        <v>4.2013888888888891E-3</v>
      </c>
      <c r="B237" t="s">
        <v>194</v>
      </c>
      <c r="C237">
        <v>-0.93200000000000005</v>
      </c>
      <c r="D237">
        <f>_xlfn.XLOOKUP(le_kin_purification[[#This Row],[Attribute]],le_purification_fractions[Variable],le_purification_fractions[Fraction])</f>
        <v>1</v>
      </c>
      <c r="E237" t="str">
        <f>_xlfn.XLOOKUP(le_kin_purification[[#This Row],[Attribute]],le_purification_fractions[Variable],le_purification_fractions[Dilution])</f>
        <v>10</v>
      </c>
      <c r="F237">
        <f>MAX(le_kin_purification[[#This Row],[Dilution]]*le_kin_purification[[#This Row],[Value]], 0)</f>
        <v>0</v>
      </c>
    </row>
    <row r="238" spans="1:6" x14ac:dyDescent="0.2">
      <c r="A238" s="20">
        <v>4.2013888888888891E-3</v>
      </c>
      <c r="B238" t="s">
        <v>195</v>
      </c>
      <c r="C238">
        <v>-0.88300000000000001</v>
      </c>
      <c r="D238">
        <f>_xlfn.XLOOKUP(le_kin_purification[[#This Row],[Attribute]],le_purification_fractions[Variable],le_purification_fractions[Fraction])</f>
        <v>1</v>
      </c>
      <c r="E238" t="str">
        <f>_xlfn.XLOOKUP(le_kin_purification[[#This Row],[Attribute]],le_purification_fractions[Variable],le_purification_fractions[Dilution])</f>
        <v>10</v>
      </c>
      <c r="F238">
        <f>MAX(le_kin_purification[[#This Row],[Dilution]]*le_kin_purification[[#This Row],[Value]], 0)</f>
        <v>0</v>
      </c>
    </row>
    <row r="239" spans="1:6" x14ac:dyDescent="0.2">
      <c r="A239" s="20">
        <v>4.2013888888888891E-3</v>
      </c>
      <c r="B239" t="s">
        <v>50</v>
      </c>
      <c r="C239">
        <v>-1.417</v>
      </c>
      <c r="D239">
        <f>_xlfn.XLOOKUP(le_kin_purification[[#This Row],[Attribute]],le_purification_fractions[Variable],le_purification_fractions[Fraction])</f>
        <v>3</v>
      </c>
      <c r="E239" t="str">
        <f>_xlfn.XLOOKUP(le_kin_purification[[#This Row],[Attribute]],le_purification_fractions[Variable],le_purification_fractions[Dilution])</f>
        <v>10</v>
      </c>
      <c r="F239">
        <f>MAX(le_kin_purification[[#This Row],[Dilution]]*le_kin_purification[[#This Row],[Value]], 0)</f>
        <v>0</v>
      </c>
    </row>
    <row r="240" spans="1:6" x14ac:dyDescent="0.2">
      <c r="A240" s="20">
        <v>4.2013888888888891E-3</v>
      </c>
      <c r="B240" t="s">
        <v>51</v>
      </c>
      <c r="C240">
        <v>-1.387</v>
      </c>
      <c r="D240">
        <f>_xlfn.XLOOKUP(le_kin_purification[[#This Row],[Attribute]],le_purification_fractions[Variable],le_purification_fractions[Fraction])</f>
        <v>3</v>
      </c>
      <c r="E240" t="str">
        <f>_xlfn.XLOOKUP(le_kin_purification[[#This Row],[Attribute]],le_purification_fractions[Variable],le_purification_fractions[Dilution])</f>
        <v>10</v>
      </c>
      <c r="F240">
        <f>MAX(le_kin_purification[[#This Row],[Dilution]]*le_kin_purification[[#This Row],[Value]], 0)</f>
        <v>0</v>
      </c>
    </row>
    <row r="241" spans="1:6" x14ac:dyDescent="0.2">
      <c r="A241" s="20">
        <v>4.2013888888888891E-3</v>
      </c>
      <c r="B241" t="s">
        <v>52</v>
      </c>
      <c r="C241">
        <v>-1.454</v>
      </c>
      <c r="D241">
        <f>_xlfn.XLOOKUP(le_kin_purification[[#This Row],[Attribute]],le_purification_fractions[Variable],le_purification_fractions[Fraction])</f>
        <v>3</v>
      </c>
      <c r="E241" t="str">
        <f>_xlfn.XLOOKUP(le_kin_purification[[#This Row],[Attribute]],le_purification_fractions[Variable],le_purification_fractions[Dilution])</f>
        <v>10</v>
      </c>
      <c r="F241">
        <f>MAX(le_kin_purification[[#This Row],[Dilution]]*le_kin_purification[[#This Row],[Value]], 0)</f>
        <v>0</v>
      </c>
    </row>
    <row r="242" spans="1:6" x14ac:dyDescent="0.2">
      <c r="A242" s="20">
        <v>4.2013888888888891E-3</v>
      </c>
      <c r="B242" t="s">
        <v>1</v>
      </c>
      <c r="C242">
        <v>-0.35099999999999998</v>
      </c>
      <c r="D242">
        <f>_xlfn.XLOOKUP(le_kin_purification[[#This Row],[Attribute]],le_purification_fractions[Variable],le_purification_fractions[Fraction])</f>
        <v>1</v>
      </c>
      <c r="E242" t="str">
        <f>_xlfn.XLOOKUP(le_kin_purification[[#This Row],[Attribute]],le_purification_fractions[Variable],le_purification_fractions[Dilution])</f>
        <v>50</v>
      </c>
      <c r="F242">
        <f>MAX(le_kin_purification[[#This Row],[Dilution]]*le_kin_purification[[#This Row],[Value]], 0)</f>
        <v>0</v>
      </c>
    </row>
    <row r="243" spans="1:6" x14ac:dyDescent="0.2">
      <c r="A243" s="20">
        <v>4.2013888888888891E-3</v>
      </c>
      <c r="B243" t="s">
        <v>2</v>
      </c>
      <c r="C243">
        <v>-0.28799999999999998</v>
      </c>
      <c r="D243">
        <f>_xlfn.XLOOKUP(le_kin_purification[[#This Row],[Attribute]],le_purification_fractions[Variable],le_purification_fractions[Fraction])</f>
        <v>1</v>
      </c>
      <c r="E243" t="str">
        <f>_xlfn.XLOOKUP(le_kin_purification[[#This Row],[Attribute]],le_purification_fractions[Variable],le_purification_fractions[Dilution])</f>
        <v>50</v>
      </c>
      <c r="F243">
        <f>MAX(le_kin_purification[[#This Row],[Dilution]]*le_kin_purification[[#This Row],[Value]], 0)</f>
        <v>0</v>
      </c>
    </row>
    <row r="244" spans="1:6" x14ac:dyDescent="0.2">
      <c r="A244" s="20">
        <v>4.2013888888888891E-3</v>
      </c>
      <c r="B244" t="s">
        <v>3</v>
      </c>
      <c r="C244">
        <v>-0.153</v>
      </c>
      <c r="D244">
        <f>_xlfn.XLOOKUP(le_kin_purification[[#This Row],[Attribute]],le_purification_fractions[Variable],le_purification_fractions[Fraction])</f>
        <v>1</v>
      </c>
      <c r="E244" t="str">
        <f>_xlfn.XLOOKUP(le_kin_purification[[#This Row],[Attribute]],le_purification_fractions[Variable],le_purification_fractions[Dilution])</f>
        <v>50</v>
      </c>
      <c r="F244">
        <f>MAX(le_kin_purification[[#This Row],[Dilution]]*le_kin_purification[[#This Row],[Value]], 0)</f>
        <v>0</v>
      </c>
    </row>
    <row r="245" spans="1:6" x14ac:dyDescent="0.2">
      <c r="A245" s="20">
        <v>4.2013888888888891E-3</v>
      </c>
      <c r="B245" t="s">
        <v>4</v>
      </c>
      <c r="C245">
        <v>-0.81200000000000006</v>
      </c>
      <c r="D245">
        <f>_xlfn.XLOOKUP(le_kin_purification[[#This Row],[Attribute]],le_purification_fractions[Variable],le_purification_fractions[Fraction])</f>
        <v>3</v>
      </c>
      <c r="E245" t="str">
        <f>_xlfn.XLOOKUP(le_kin_purification[[#This Row],[Attribute]],le_purification_fractions[Variable],le_purification_fractions[Dilution])</f>
        <v>50</v>
      </c>
      <c r="F245">
        <f>MAX(le_kin_purification[[#This Row],[Dilution]]*le_kin_purification[[#This Row],[Value]], 0)</f>
        <v>0</v>
      </c>
    </row>
    <row r="246" spans="1:6" x14ac:dyDescent="0.2">
      <c r="A246" s="20">
        <v>4.2013888888888891E-3</v>
      </c>
      <c r="B246" t="s">
        <v>5</v>
      </c>
      <c r="C246">
        <v>-0.77500000000000002</v>
      </c>
      <c r="D246">
        <f>_xlfn.XLOOKUP(le_kin_purification[[#This Row],[Attribute]],le_purification_fractions[Variable],le_purification_fractions[Fraction])</f>
        <v>3</v>
      </c>
      <c r="E246" t="str">
        <f>_xlfn.XLOOKUP(le_kin_purification[[#This Row],[Attribute]],le_purification_fractions[Variable],le_purification_fractions[Dilution])</f>
        <v>50</v>
      </c>
      <c r="F246">
        <f>MAX(le_kin_purification[[#This Row],[Dilution]]*le_kin_purification[[#This Row],[Value]], 0)</f>
        <v>0</v>
      </c>
    </row>
    <row r="247" spans="1:6" x14ac:dyDescent="0.2">
      <c r="A247" s="20">
        <v>4.2013888888888891E-3</v>
      </c>
      <c r="B247" t="s">
        <v>6</v>
      </c>
      <c r="C247">
        <v>-1.1639999999999999</v>
      </c>
      <c r="D247">
        <f>_xlfn.XLOOKUP(le_kin_purification[[#This Row],[Attribute]],le_purification_fractions[Variable],le_purification_fractions[Fraction])</f>
        <v>3</v>
      </c>
      <c r="E247" t="str">
        <f>_xlfn.XLOOKUP(le_kin_purification[[#This Row],[Attribute]],le_purification_fractions[Variable],le_purification_fractions[Dilution])</f>
        <v>50</v>
      </c>
      <c r="F247">
        <f>MAX(le_kin_purification[[#This Row],[Dilution]]*le_kin_purification[[#This Row],[Value]], 0)</f>
        <v>0</v>
      </c>
    </row>
    <row r="248" spans="1:6" x14ac:dyDescent="0.2">
      <c r="A248" s="20">
        <v>4.2013888888888891E-3</v>
      </c>
      <c r="B248" t="s">
        <v>13</v>
      </c>
      <c r="C248">
        <v>-6.5000000000000002E-2</v>
      </c>
      <c r="D248">
        <f>_xlfn.XLOOKUP(le_kin_purification[[#This Row],[Attribute]],le_purification_fractions[Variable],le_purification_fractions[Fraction])</f>
        <v>1</v>
      </c>
      <c r="E248" t="str">
        <f>_xlfn.XLOOKUP(le_kin_purification[[#This Row],[Attribute]],le_purification_fractions[Variable],le_purification_fractions[Dilution])</f>
        <v>100</v>
      </c>
      <c r="F248">
        <f>MAX(le_kin_purification[[#This Row],[Dilution]]*le_kin_purification[[#This Row],[Value]], 0)</f>
        <v>0</v>
      </c>
    </row>
    <row r="249" spans="1:6" x14ac:dyDescent="0.2">
      <c r="A249" s="20">
        <v>4.2013888888888891E-3</v>
      </c>
      <c r="B249" t="s">
        <v>14</v>
      </c>
      <c r="C249">
        <v>-5.0999999999999997E-2</v>
      </c>
      <c r="D249">
        <f>_xlfn.XLOOKUP(le_kin_purification[[#This Row],[Attribute]],le_purification_fractions[Variable],le_purification_fractions[Fraction])</f>
        <v>1</v>
      </c>
      <c r="E249" t="str">
        <f>_xlfn.XLOOKUP(le_kin_purification[[#This Row],[Attribute]],le_purification_fractions[Variable],le_purification_fractions[Dilution])</f>
        <v>100</v>
      </c>
      <c r="F249">
        <f>MAX(le_kin_purification[[#This Row],[Dilution]]*le_kin_purification[[#This Row],[Value]], 0)</f>
        <v>0</v>
      </c>
    </row>
    <row r="250" spans="1:6" x14ac:dyDescent="0.2">
      <c r="A250" s="20">
        <v>4.2013888888888891E-3</v>
      </c>
      <c r="B250" t="s">
        <v>15</v>
      </c>
      <c r="C250">
        <v>-0.01</v>
      </c>
      <c r="D250">
        <f>_xlfn.XLOOKUP(le_kin_purification[[#This Row],[Attribute]],le_purification_fractions[Variable],le_purification_fractions[Fraction])</f>
        <v>1</v>
      </c>
      <c r="E250" t="str">
        <f>_xlfn.XLOOKUP(le_kin_purification[[#This Row],[Attribute]],le_purification_fractions[Variable],le_purification_fractions[Dilution])</f>
        <v>100</v>
      </c>
      <c r="F250">
        <f>MAX(le_kin_purification[[#This Row],[Dilution]]*le_kin_purification[[#This Row],[Value]], 0)</f>
        <v>0</v>
      </c>
    </row>
    <row r="251" spans="1:6" x14ac:dyDescent="0.2">
      <c r="A251" s="20">
        <v>4.2013888888888891E-3</v>
      </c>
      <c r="B251" t="s">
        <v>16</v>
      </c>
      <c r="C251">
        <v>-2.3E-2</v>
      </c>
      <c r="D251">
        <f>_xlfn.XLOOKUP(le_kin_purification[[#This Row],[Attribute]],le_purification_fractions[Variable],le_purification_fractions[Fraction])</f>
        <v>3</v>
      </c>
      <c r="E251" t="str">
        <f>_xlfn.XLOOKUP(le_kin_purification[[#This Row],[Attribute]],le_purification_fractions[Variable],le_purification_fractions[Dilution])</f>
        <v>100</v>
      </c>
      <c r="F251">
        <f>MAX(le_kin_purification[[#This Row],[Dilution]]*le_kin_purification[[#This Row],[Value]], 0)</f>
        <v>0</v>
      </c>
    </row>
    <row r="252" spans="1:6" x14ac:dyDescent="0.2">
      <c r="A252" s="20">
        <v>4.2013888888888891E-3</v>
      </c>
      <c r="B252" t="s">
        <v>17</v>
      </c>
      <c r="C252">
        <v>-3.5000000000000003E-2</v>
      </c>
      <c r="D252">
        <f>_xlfn.XLOOKUP(le_kin_purification[[#This Row],[Attribute]],le_purification_fractions[Variable],le_purification_fractions[Fraction])</f>
        <v>3</v>
      </c>
      <c r="E252" t="str">
        <f>_xlfn.XLOOKUP(le_kin_purification[[#This Row],[Attribute]],le_purification_fractions[Variable],le_purification_fractions[Dilution])</f>
        <v>100</v>
      </c>
      <c r="F252">
        <f>MAX(le_kin_purification[[#This Row],[Dilution]]*le_kin_purification[[#This Row],[Value]], 0)</f>
        <v>0</v>
      </c>
    </row>
    <row r="253" spans="1:6" x14ac:dyDescent="0.2">
      <c r="A253" s="20">
        <v>4.2013888888888891E-3</v>
      </c>
      <c r="B253" t="s">
        <v>18</v>
      </c>
      <c r="C253">
        <v>-0.17299999999999999</v>
      </c>
      <c r="D253">
        <f>_xlfn.XLOOKUP(le_kin_purification[[#This Row],[Attribute]],le_purification_fractions[Variable],le_purification_fractions[Fraction])</f>
        <v>3</v>
      </c>
      <c r="E253" t="str">
        <f>_xlfn.XLOOKUP(le_kin_purification[[#This Row],[Attribute]],le_purification_fractions[Variable],le_purification_fractions[Dilution])</f>
        <v>100</v>
      </c>
      <c r="F253">
        <f>MAX(le_kin_purification[[#This Row],[Dilution]]*le_kin_purification[[#This Row],[Value]], 0)</f>
        <v>0</v>
      </c>
    </row>
    <row r="254" spans="1:6" x14ac:dyDescent="0.2">
      <c r="A254" s="20">
        <v>4.2013888888888891E-3</v>
      </c>
      <c r="B254" t="s">
        <v>38</v>
      </c>
      <c r="C254">
        <v>-0.67700000000000005</v>
      </c>
      <c r="D254">
        <f>_xlfn.XLOOKUP(le_kin_purification[[#This Row],[Attribute]],le_purification_fractions[Variable],le_purification_fractions[Fraction])</f>
        <v>2</v>
      </c>
      <c r="E254" t="str">
        <f>_xlfn.XLOOKUP(le_kin_purification[[#This Row],[Attribute]],le_purification_fractions[Variable],le_purification_fractions[Dilution])</f>
        <v>10</v>
      </c>
      <c r="F254">
        <f>MAX(le_kin_purification[[#This Row],[Dilution]]*le_kin_purification[[#This Row],[Value]], 0)</f>
        <v>0</v>
      </c>
    </row>
    <row r="255" spans="1:6" x14ac:dyDescent="0.2">
      <c r="A255" s="20">
        <v>4.2013888888888891E-3</v>
      </c>
      <c r="B255" t="s">
        <v>39</v>
      </c>
      <c r="C255">
        <v>-0.30599999999999999</v>
      </c>
      <c r="D255">
        <f>_xlfn.XLOOKUP(le_kin_purification[[#This Row],[Attribute]],le_purification_fractions[Variable],le_purification_fractions[Fraction])</f>
        <v>2</v>
      </c>
      <c r="E255" t="str">
        <f>_xlfn.XLOOKUP(le_kin_purification[[#This Row],[Attribute]],le_purification_fractions[Variable],le_purification_fractions[Dilution])</f>
        <v>10</v>
      </c>
      <c r="F255">
        <f>MAX(le_kin_purification[[#This Row],[Dilution]]*le_kin_purification[[#This Row],[Value]], 0)</f>
        <v>0</v>
      </c>
    </row>
    <row r="256" spans="1:6" x14ac:dyDescent="0.2">
      <c r="A256" s="20">
        <v>4.2013888888888891E-3</v>
      </c>
      <c r="B256" t="s">
        <v>34</v>
      </c>
      <c r="C256">
        <v>-0.36499999999999999</v>
      </c>
      <c r="D256">
        <f>_xlfn.XLOOKUP(le_kin_purification[[#This Row],[Attribute]],le_purification_fractions[Variable],le_purification_fractions[Fraction])</f>
        <v>2</v>
      </c>
      <c r="E256" t="str">
        <f>_xlfn.XLOOKUP(le_kin_purification[[#This Row],[Attribute]],le_purification_fractions[Variable],le_purification_fractions[Dilution])</f>
        <v>10</v>
      </c>
      <c r="F256">
        <f>MAX(le_kin_purification[[#This Row],[Dilution]]*le_kin_purification[[#This Row],[Value]], 0)</f>
        <v>0</v>
      </c>
    </row>
    <row r="257" spans="1:6" x14ac:dyDescent="0.2">
      <c r="A257" s="20">
        <v>4.2013888888888891E-3</v>
      </c>
      <c r="B257" t="s">
        <v>40</v>
      </c>
      <c r="C257">
        <v>-1.44</v>
      </c>
      <c r="D257">
        <f>_xlfn.XLOOKUP(le_kin_purification[[#This Row],[Attribute]],le_purification_fractions[Variable],le_purification_fractions[Fraction])</f>
        <v>4</v>
      </c>
      <c r="E257" t="str">
        <f>_xlfn.XLOOKUP(le_kin_purification[[#This Row],[Attribute]],le_purification_fractions[Variable],le_purification_fractions[Dilution])</f>
        <v>10</v>
      </c>
      <c r="F257">
        <f>MAX(le_kin_purification[[#This Row],[Dilution]]*le_kin_purification[[#This Row],[Value]], 0)</f>
        <v>0</v>
      </c>
    </row>
    <row r="258" spans="1:6" x14ac:dyDescent="0.2">
      <c r="A258" s="20">
        <v>4.2013888888888891E-3</v>
      </c>
      <c r="B258" t="s">
        <v>41</v>
      </c>
      <c r="C258">
        <v>-1.321</v>
      </c>
      <c r="D258">
        <f>_xlfn.XLOOKUP(le_kin_purification[[#This Row],[Attribute]],le_purification_fractions[Variable],le_purification_fractions[Fraction])</f>
        <v>4</v>
      </c>
      <c r="E258" t="str">
        <f>_xlfn.XLOOKUP(le_kin_purification[[#This Row],[Attribute]],le_purification_fractions[Variable],le_purification_fractions[Dilution])</f>
        <v>10</v>
      </c>
      <c r="F258">
        <f>MAX(le_kin_purification[[#This Row],[Dilution]]*le_kin_purification[[#This Row],[Value]], 0)</f>
        <v>0</v>
      </c>
    </row>
    <row r="259" spans="1:6" x14ac:dyDescent="0.2">
      <c r="A259" s="20">
        <v>4.2013888888888891E-3</v>
      </c>
      <c r="B259" t="s">
        <v>42</v>
      </c>
      <c r="C259">
        <v>-1.3220000000000001</v>
      </c>
      <c r="D259">
        <f>_xlfn.XLOOKUP(le_kin_purification[[#This Row],[Attribute]],le_purification_fractions[Variable],le_purification_fractions[Fraction])</f>
        <v>4</v>
      </c>
      <c r="E259" t="str">
        <f>_xlfn.XLOOKUP(le_kin_purification[[#This Row],[Attribute]],le_purification_fractions[Variable],le_purification_fractions[Dilution])</f>
        <v>10</v>
      </c>
      <c r="F259">
        <f>MAX(le_kin_purification[[#This Row],[Dilution]]*le_kin_purification[[#This Row],[Value]], 0)</f>
        <v>0</v>
      </c>
    </row>
    <row r="260" spans="1:6" x14ac:dyDescent="0.2">
      <c r="A260" s="20">
        <v>4.2013888888888891E-3</v>
      </c>
      <c r="B260" t="s">
        <v>56</v>
      </c>
      <c r="C260">
        <v>-0.185</v>
      </c>
      <c r="D260">
        <f>_xlfn.XLOOKUP(le_kin_purification[[#This Row],[Attribute]],le_purification_fractions[Variable],le_purification_fractions[Fraction])</f>
        <v>2</v>
      </c>
      <c r="E260" t="str">
        <f>_xlfn.XLOOKUP(le_kin_purification[[#This Row],[Attribute]],le_purification_fractions[Variable],le_purification_fractions[Dilution])</f>
        <v>50</v>
      </c>
      <c r="F260">
        <f>MAX(le_kin_purification[[#This Row],[Dilution]]*le_kin_purification[[#This Row],[Value]], 0)</f>
        <v>0</v>
      </c>
    </row>
    <row r="261" spans="1:6" x14ac:dyDescent="0.2">
      <c r="A261" s="20">
        <v>4.2013888888888891E-3</v>
      </c>
      <c r="B261" t="s">
        <v>57</v>
      </c>
      <c r="C261">
        <v>-6.2E-2</v>
      </c>
      <c r="D261">
        <f>_xlfn.XLOOKUP(le_kin_purification[[#This Row],[Attribute]],le_purification_fractions[Variable],le_purification_fractions[Fraction])</f>
        <v>2</v>
      </c>
      <c r="E261" t="str">
        <f>_xlfn.XLOOKUP(le_kin_purification[[#This Row],[Attribute]],le_purification_fractions[Variable],le_purification_fractions[Dilution])</f>
        <v>50</v>
      </c>
      <c r="F261">
        <f>MAX(le_kin_purification[[#This Row],[Dilution]]*le_kin_purification[[#This Row],[Value]], 0)</f>
        <v>0</v>
      </c>
    </row>
    <row r="262" spans="1:6" x14ac:dyDescent="0.2">
      <c r="A262" s="20">
        <v>4.2013888888888891E-3</v>
      </c>
      <c r="B262" t="s">
        <v>58</v>
      </c>
      <c r="C262">
        <v>-0.104</v>
      </c>
      <c r="D262">
        <f>_xlfn.XLOOKUP(le_kin_purification[[#This Row],[Attribute]],le_purification_fractions[Variable],le_purification_fractions[Fraction])</f>
        <v>2</v>
      </c>
      <c r="E262" t="str">
        <f>_xlfn.XLOOKUP(le_kin_purification[[#This Row],[Attribute]],le_purification_fractions[Variable],le_purification_fractions[Dilution])</f>
        <v>50</v>
      </c>
      <c r="F262">
        <f>MAX(le_kin_purification[[#This Row],[Dilution]]*le_kin_purification[[#This Row],[Value]], 0)</f>
        <v>0</v>
      </c>
    </row>
    <row r="263" spans="1:6" x14ac:dyDescent="0.2">
      <c r="A263" s="20">
        <v>4.2013888888888891E-3</v>
      </c>
      <c r="B263" t="s">
        <v>59</v>
      </c>
      <c r="C263">
        <v>-0.33100000000000002</v>
      </c>
      <c r="D263">
        <f>_xlfn.XLOOKUP(le_kin_purification[[#This Row],[Attribute]],le_purification_fractions[Variable],le_purification_fractions[Fraction])</f>
        <v>4</v>
      </c>
      <c r="E263" t="str">
        <f>_xlfn.XLOOKUP(le_kin_purification[[#This Row],[Attribute]],le_purification_fractions[Variable],le_purification_fractions[Dilution])</f>
        <v>50</v>
      </c>
      <c r="F263">
        <f>MAX(le_kin_purification[[#This Row],[Dilution]]*le_kin_purification[[#This Row],[Value]], 0)</f>
        <v>0</v>
      </c>
    </row>
    <row r="264" spans="1:6" x14ac:dyDescent="0.2">
      <c r="A264" s="20">
        <v>4.2013888888888891E-3</v>
      </c>
      <c r="B264" t="s">
        <v>60</v>
      </c>
      <c r="C264">
        <v>-0.29699999999999999</v>
      </c>
      <c r="D264">
        <f>_xlfn.XLOOKUP(le_kin_purification[[#This Row],[Attribute]],le_purification_fractions[Variable],le_purification_fractions[Fraction])</f>
        <v>4</v>
      </c>
      <c r="E264" t="str">
        <f>_xlfn.XLOOKUP(le_kin_purification[[#This Row],[Attribute]],le_purification_fractions[Variable],le_purification_fractions[Dilution])</f>
        <v>50</v>
      </c>
      <c r="F264">
        <f>MAX(le_kin_purification[[#This Row],[Dilution]]*le_kin_purification[[#This Row],[Value]], 0)</f>
        <v>0</v>
      </c>
    </row>
    <row r="265" spans="1:6" x14ac:dyDescent="0.2">
      <c r="A265" s="20">
        <v>4.2013888888888891E-3</v>
      </c>
      <c r="B265" t="s">
        <v>61</v>
      </c>
      <c r="C265">
        <v>-0.4</v>
      </c>
      <c r="D265">
        <f>_xlfn.XLOOKUP(le_kin_purification[[#This Row],[Attribute]],le_purification_fractions[Variable],le_purification_fractions[Fraction])</f>
        <v>4</v>
      </c>
      <c r="E265" t="str">
        <f>_xlfn.XLOOKUP(le_kin_purification[[#This Row],[Attribute]],le_purification_fractions[Variable],le_purification_fractions[Dilution])</f>
        <v>50</v>
      </c>
      <c r="F265">
        <f>MAX(le_kin_purification[[#This Row],[Dilution]]*le_kin_purification[[#This Row],[Value]], 0)</f>
        <v>0</v>
      </c>
    </row>
    <row r="266" spans="1:6" x14ac:dyDescent="0.2">
      <c r="A266" s="20">
        <v>4.2013888888888891E-3</v>
      </c>
      <c r="B266" t="s">
        <v>64</v>
      </c>
      <c r="C266">
        <v>-3.9E-2</v>
      </c>
      <c r="D266">
        <f>_xlfn.XLOOKUP(le_kin_purification[[#This Row],[Attribute]],le_purification_fractions[Variable],le_purification_fractions[Fraction])</f>
        <v>2</v>
      </c>
      <c r="E266" t="str">
        <f>_xlfn.XLOOKUP(le_kin_purification[[#This Row],[Attribute]],le_purification_fractions[Variable],le_purification_fractions[Dilution])</f>
        <v>100</v>
      </c>
      <c r="F266">
        <f>MAX(le_kin_purification[[#This Row],[Dilution]]*le_kin_purification[[#This Row],[Value]], 0)</f>
        <v>0</v>
      </c>
    </row>
    <row r="267" spans="1:6" x14ac:dyDescent="0.2">
      <c r="A267" s="20">
        <v>4.2013888888888891E-3</v>
      </c>
      <c r="B267" t="s">
        <v>65</v>
      </c>
      <c r="C267">
        <v>2.4E-2</v>
      </c>
      <c r="D267">
        <f>_xlfn.XLOOKUP(le_kin_purification[[#This Row],[Attribute]],le_purification_fractions[Variable],le_purification_fractions[Fraction])</f>
        <v>2</v>
      </c>
      <c r="E267" t="str">
        <f>_xlfn.XLOOKUP(le_kin_purification[[#This Row],[Attribute]],le_purification_fractions[Variable],le_purification_fractions[Dilution])</f>
        <v>100</v>
      </c>
      <c r="F267">
        <f>MAX(le_kin_purification[[#This Row],[Dilution]]*le_kin_purification[[#This Row],[Value]], 0)</f>
        <v>2.4</v>
      </c>
    </row>
    <row r="268" spans="1:6" x14ac:dyDescent="0.2">
      <c r="A268" s="20">
        <v>4.2013888888888891E-3</v>
      </c>
      <c r="B268" t="s">
        <v>66</v>
      </c>
      <c r="C268">
        <v>2.1000000000000001E-2</v>
      </c>
      <c r="D268">
        <f>_xlfn.XLOOKUP(le_kin_purification[[#This Row],[Attribute]],le_purification_fractions[Variable],le_purification_fractions[Fraction])</f>
        <v>2</v>
      </c>
      <c r="E268" t="str">
        <f>_xlfn.XLOOKUP(le_kin_purification[[#This Row],[Attribute]],le_purification_fractions[Variable],le_purification_fractions[Dilution])</f>
        <v>100</v>
      </c>
      <c r="F268">
        <f>MAX(le_kin_purification[[#This Row],[Dilution]]*le_kin_purification[[#This Row],[Value]], 0)</f>
        <v>2.1</v>
      </c>
    </row>
    <row r="269" spans="1:6" x14ac:dyDescent="0.2">
      <c r="A269" s="20">
        <v>4.2013888888888891E-3</v>
      </c>
      <c r="B269" t="s">
        <v>67</v>
      </c>
      <c r="C269">
        <v>-8.2000000000000003E-2</v>
      </c>
      <c r="D269">
        <f>_xlfn.XLOOKUP(le_kin_purification[[#This Row],[Attribute]],le_purification_fractions[Variable],le_purification_fractions[Fraction])</f>
        <v>4</v>
      </c>
      <c r="E269" t="str">
        <f>_xlfn.XLOOKUP(le_kin_purification[[#This Row],[Attribute]],le_purification_fractions[Variable],le_purification_fractions[Dilution])</f>
        <v>100</v>
      </c>
      <c r="F269">
        <f>MAX(le_kin_purification[[#This Row],[Dilution]]*le_kin_purification[[#This Row],[Value]], 0)</f>
        <v>0</v>
      </c>
    </row>
    <row r="270" spans="1:6" x14ac:dyDescent="0.2">
      <c r="A270" s="20">
        <v>4.2013888888888891E-3</v>
      </c>
      <c r="B270" t="s">
        <v>68</v>
      </c>
      <c r="C270">
        <v>-0.17399999999999999</v>
      </c>
      <c r="D270">
        <f>_xlfn.XLOOKUP(le_kin_purification[[#This Row],[Attribute]],le_purification_fractions[Variable],le_purification_fractions[Fraction])</f>
        <v>4</v>
      </c>
      <c r="E270" t="str">
        <f>_xlfn.XLOOKUP(le_kin_purification[[#This Row],[Attribute]],le_purification_fractions[Variable],le_purification_fractions[Dilution])</f>
        <v>100</v>
      </c>
      <c r="F270">
        <f>MAX(le_kin_purification[[#This Row],[Dilution]]*le_kin_purification[[#This Row],[Value]], 0)</f>
        <v>0</v>
      </c>
    </row>
    <row r="271" spans="1:6" x14ac:dyDescent="0.2">
      <c r="A271" s="20">
        <v>4.2013888888888891E-3</v>
      </c>
      <c r="B271" t="s">
        <v>69</v>
      </c>
      <c r="C271">
        <v>-0.35199999999999998</v>
      </c>
      <c r="D271">
        <f>_xlfn.XLOOKUP(le_kin_purification[[#This Row],[Attribute]],le_purification_fractions[Variable],le_purification_fractions[Fraction])</f>
        <v>4</v>
      </c>
      <c r="E271" t="str">
        <f>_xlfn.XLOOKUP(le_kin_purification[[#This Row],[Attribute]],le_purification_fractions[Variable],le_purification_fractions[Dilution])</f>
        <v>100</v>
      </c>
      <c r="F271">
        <f>MAX(le_kin_purification[[#This Row],[Dilution]]*le_kin_purification[[#This Row],[Value]], 0)</f>
        <v>0</v>
      </c>
    </row>
    <row r="272" spans="1:6" hidden="1" x14ac:dyDescent="0.2">
      <c r="A272" s="20">
        <v>4.2013888888888891E-3</v>
      </c>
      <c r="B272" t="s">
        <v>73</v>
      </c>
      <c r="C272">
        <v>-2.7E-2</v>
      </c>
      <c r="D272" t="e">
        <f>_xlfn.XLOOKUP(le_kin_purification[[#This Row],[Attribute]],le_purification_fractions[Variable],le_purification_fractions[Fraction])</f>
        <v>#N/A</v>
      </c>
      <c r="E272" t="e">
        <f>_xlfn.XLOOKUP(le_kin_purification[[#This Row],[Attribute]],le_purification_fractions[Variable],le_purification_fractions[Dilution])</f>
        <v>#N/A</v>
      </c>
      <c r="F272" t="e">
        <f>MAX(le_kin_purification[[#This Row],[Dilution]]*le_kin_purification[[#This Row],[Value]], 0)</f>
        <v>#N/A</v>
      </c>
    </row>
    <row r="273" spans="1:6" hidden="1" x14ac:dyDescent="0.2">
      <c r="A273" s="20">
        <v>4.2013888888888891E-3</v>
      </c>
      <c r="B273" t="s">
        <v>74</v>
      </c>
      <c r="C273">
        <v>-2.1999999999999999E-2</v>
      </c>
      <c r="D273" t="e">
        <f>_xlfn.XLOOKUP(le_kin_purification[[#This Row],[Attribute]],le_purification_fractions[Variable],le_purification_fractions[Fraction])</f>
        <v>#N/A</v>
      </c>
      <c r="E273" t="e">
        <f>_xlfn.XLOOKUP(le_kin_purification[[#This Row],[Attribute]],le_purification_fractions[Variable],le_purification_fractions[Dilution])</f>
        <v>#N/A</v>
      </c>
      <c r="F273" t="e">
        <f>MAX(le_kin_purification[[#This Row],[Dilution]]*le_kin_purification[[#This Row],[Value]], 0)</f>
        <v>#N/A</v>
      </c>
    </row>
    <row r="274" spans="1:6" hidden="1" x14ac:dyDescent="0.2">
      <c r="A274" s="20">
        <v>4.2013888888888891E-3</v>
      </c>
      <c r="B274" t="s">
        <v>75</v>
      </c>
      <c r="C274">
        <v>4.9000000000000002E-2</v>
      </c>
      <c r="D274" t="e">
        <f>_xlfn.XLOOKUP(le_kin_purification[[#This Row],[Attribute]],le_purification_fractions[Variable],le_purification_fractions[Fraction])</f>
        <v>#N/A</v>
      </c>
      <c r="E274" t="e">
        <f>_xlfn.XLOOKUP(le_kin_purification[[#This Row],[Attribute]],le_purification_fractions[Variable],le_purification_fractions[Dilution])</f>
        <v>#N/A</v>
      </c>
      <c r="F274" t="e">
        <f>MAX(le_kin_purification[[#This Row],[Dilution]]*le_kin_purification[[#This Row],[Value]], 0)</f>
        <v>#N/A</v>
      </c>
    </row>
    <row r="275" spans="1:6" x14ac:dyDescent="0.2">
      <c r="A275" s="20">
        <v>4.8958333333333336E-3</v>
      </c>
      <c r="B275" t="s">
        <v>193</v>
      </c>
      <c r="C275">
        <v>-0.94</v>
      </c>
      <c r="D275">
        <f>_xlfn.XLOOKUP(le_kin_purification[[#This Row],[Attribute]],le_purification_fractions[Variable],le_purification_fractions[Fraction])</f>
        <v>1</v>
      </c>
      <c r="E275" t="str">
        <f>_xlfn.XLOOKUP(le_kin_purification[[#This Row],[Attribute]],le_purification_fractions[Variable],le_purification_fractions[Dilution])</f>
        <v>10</v>
      </c>
      <c r="F275">
        <f>MAX(le_kin_purification[[#This Row],[Dilution]]*le_kin_purification[[#This Row],[Value]], 0)</f>
        <v>0</v>
      </c>
    </row>
    <row r="276" spans="1:6" x14ac:dyDescent="0.2">
      <c r="A276" s="20">
        <v>4.8958333333333336E-3</v>
      </c>
      <c r="B276" t="s">
        <v>194</v>
      </c>
      <c r="C276">
        <v>-0.94799999999999995</v>
      </c>
      <c r="D276">
        <f>_xlfn.XLOOKUP(le_kin_purification[[#This Row],[Attribute]],le_purification_fractions[Variable],le_purification_fractions[Fraction])</f>
        <v>1</v>
      </c>
      <c r="E276" t="str">
        <f>_xlfn.XLOOKUP(le_kin_purification[[#This Row],[Attribute]],le_purification_fractions[Variable],le_purification_fractions[Dilution])</f>
        <v>10</v>
      </c>
      <c r="F276">
        <f>MAX(le_kin_purification[[#This Row],[Dilution]]*le_kin_purification[[#This Row],[Value]], 0)</f>
        <v>0</v>
      </c>
    </row>
    <row r="277" spans="1:6" x14ac:dyDescent="0.2">
      <c r="A277" s="20">
        <v>4.8958333333333336E-3</v>
      </c>
      <c r="B277" t="s">
        <v>195</v>
      </c>
      <c r="C277">
        <v>-0.90200000000000002</v>
      </c>
      <c r="D277">
        <f>_xlfn.XLOOKUP(le_kin_purification[[#This Row],[Attribute]],le_purification_fractions[Variable],le_purification_fractions[Fraction])</f>
        <v>1</v>
      </c>
      <c r="E277" t="str">
        <f>_xlfn.XLOOKUP(le_kin_purification[[#This Row],[Attribute]],le_purification_fractions[Variable],le_purification_fractions[Dilution])</f>
        <v>10</v>
      </c>
      <c r="F277">
        <f>MAX(le_kin_purification[[#This Row],[Dilution]]*le_kin_purification[[#This Row],[Value]], 0)</f>
        <v>0</v>
      </c>
    </row>
    <row r="278" spans="1:6" x14ac:dyDescent="0.2">
      <c r="A278" s="20">
        <v>4.8958333333333336E-3</v>
      </c>
      <c r="B278" t="s">
        <v>50</v>
      </c>
      <c r="C278">
        <v>-1.4319999999999999</v>
      </c>
      <c r="D278">
        <f>_xlfn.XLOOKUP(le_kin_purification[[#This Row],[Attribute]],le_purification_fractions[Variable],le_purification_fractions[Fraction])</f>
        <v>3</v>
      </c>
      <c r="E278" t="str">
        <f>_xlfn.XLOOKUP(le_kin_purification[[#This Row],[Attribute]],le_purification_fractions[Variable],le_purification_fractions[Dilution])</f>
        <v>10</v>
      </c>
      <c r="F278">
        <f>MAX(le_kin_purification[[#This Row],[Dilution]]*le_kin_purification[[#This Row],[Value]], 0)</f>
        <v>0</v>
      </c>
    </row>
    <row r="279" spans="1:6" x14ac:dyDescent="0.2">
      <c r="A279" s="20">
        <v>4.8958333333333336E-3</v>
      </c>
      <c r="B279" t="s">
        <v>51</v>
      </c>
      <c r="C279">
        <v>-1.3979999999999999</v>
      </c>
      <c r="D279">
        <f>_xlfn.XLOOKUP(le_kin_purification[[#This Row],[Attribute]],le_purification_fractions[Variable],le_purification_fractions[Fraction])</f>
        <v>3</v>
      </c>
      <c r="E279" t="str">
        <f>_xlfn.XLOOKUP(le_kin_purification[[#This Row],[Attribute]],le_purification_fractions[Variable],le_purification_fractions[Dilution])</f>
        <v>10</v>
      </c>
      <c r="F279">
        <f>MAX(le_kin_purification[[#This Row],[Dilution]]*le_kin_purification[[#This Row],[Value]], 0)</f>
        <v>0</v>
      </c>
    </row>
    <row r="280" spans="1:6" x14ac:dyDescent="0.2">
      <c r="A280" s="20">
        <v>4.8958333333333336E-3</v>
      </c>
      <c r="B280" t="s">
        <v>52</v>
      </c>
      <c r="C280">
        <v>-1.4690000000000001</v>
      </c>
      <c r="D280">
        <f>_xlfn.XLOOKUP(le_kin_purification[[#This Row],[Attribute]],le_purification_fractions[Variable],le_purification_fractions[Fraction])</f>
        <v>3</v>
      </c>
      <c r="E280" t="str">
        <f>_xlfn.XLOOKUP(le_kin_purification[[#This Row],[Attribute]],le_purification_fractions[Variable],le_purification_fractions[Dilution])</f>
        <v>10</v>
      </c>
      <c r="F280">
        <f>MAX(le_kin_purification[[#This Row],[Dilution]]*le_kin_purification[[#This Row],[Value]], 0)</f>
        <v>0</v>
      </c>
    </row>
    <row r="281" spans="1:6" x14ac:dyDescent="0.2">
      <c r="A281" s="20">
        <v>4.8958333333333336E-3</v>
      </c>
      <c r="B281" t="s">
        <v>1</v>
      </c>
      <c r="C281">
        <v>-0.36699999999999999</v>
      </c>
      <c r="D281">
        <f>_xlfn.XLOOKUP(le_kin_purification[[#This Row],[Attribute]],le_purification_fractions[Variable],le_purification_fractions[Fraction])</f>
        <v>1</v>
      </c>
      <c r="E281" t="str">
        <f>_xlfn.XLOOKUP(le_kin_purification[[#This Row],[Attribute]],le_purification_fractions[Variable],le_purification_fractions[Dilution])</f>
        <v>50</v>
      </c>
      <c r="F281">
        <f>MAX(le_kin_purification[[#This Row],[Dilution]]*le_kin_purification[[#This Row],[Value]], 0)</f>
        <v>0</v>
      </c>
    </row>
    <row r="282" spans="1:6" x14ac:dyDescent="0.2">
      <c r="A282" s="20">
        <v>4.8958333333333336E-3</v>
      </c>
      <c r="B282" t="s">
        <v>2</v>
      </c>
      <c r="C282">
        <v>-0.28899999999999998</v>
      </c>
      <c r="D282">
        <f>_xlfn.XLOOKUP(le_kin_purification[[#This Row],[Attribute]],le_purification_fractions[Variable],le_purification_fractions[Fraction])</f>
        <v>1</v>
      </c>
      <c r="E282" t="str">
        <f>_xlfn.XLOOKUP(le_kin_purification[[#This Row],[Attribute]],le_purification_fractions[Variable],le_purification_fractions[Dilution])</f>
        <v>50</v>
      </c>
      <c r="F282">
        <f>MAX(le_kin_purification[[#This Row],[Dilution]]*le_kin_purification[[#This Row],[Value]], 0)</f>
        <v>0</v>
      </c>
    </row>
    <row r="283" spans="1:6" x14ac:dyDescent="0.2">
      <c r="A283" s="20">
        <v>4.8958333333333336E-3</v>
      </c>
      <c r="B283" t="s">
        <v>3</v>
      </c>
      <c r="C283">
        <v>-0.155</v>
      </c>
      <c r="D283">
        <f>_xlfn.XLOOKUP(le_kin_purification[[#This Row],[Attribute]],le_purification_fractions[Variable],le_purification_fractions[Fraction])</f>
        <v>1</v>
      </c>
      <c r="E283" t="str">
        <f>_xlfn.XLOOKUP(le_kin_purification[[#This Row],[Attribute]],le_purification_fractions[Variable],le_purification_fractions[Dilution])</f>
        <v>50</v>
      </c>
      <c r="F283">
        <f>MAX(le_kin_purification[[#This Row],[Dilution]]*le_kin_purification[[#This Row],[Value]], 0)</f>
        <v>0</v>
      </c>
    </row>
    <row r="284" spans="1:6" x14ac:dyDescent="0.2">
      <c r="A284" s="20">
        <v>4.8958333333333336E-3</v>
      </c>
      <c r="B284" t="s">
        <v>4</v>
      </c>
      <c r="C284">
        <v>-0.84499999999999997</v>
      </c>
      <c r="D284">
        <f>_xlfn.XLOOKUP(le_kin_purification[[#This Row],[Attribute]],le_purification_fractions[Variable],le_purification_fractions[Fraction])</f>
        <v>3</v>
      </c>
      <c r="E284" t="str">
        <f>_xlfn.XLOOKUP(le_kin_purification[[#This Row],[Attribute]],le_purification_fractions[Variable],le_purification_fractions[Dilution])</f>
        <v>50</v>
      </c>
      <c r="F284">
        <f>MAX(le_kin_purification[[#This Row],[Dilution]]*le_kin_purification[[#This Row],[Value]], 0)</f>
        <v>0</v>
      </c>
    </row>
    <row r="285" spans="1:6" x14ac:dyDescent="0.2">
      <c r="A285" s="20">
        <v>4.8958333333333336E-3</v>
      </c>
      <c r="B285" t="s">
        <v>5</v>
      </c>
      <c r="C285">
        <v>-0.80700000000000005</v>
      </c>
      <c r="D285">
        <f>_xlfn.XLOOKUP(le_kin_purification[[#This Row],[Attribute]],le_purification_fractions[Variable],le_purification_fractions[Fraction])</f>
        <v>3</v>
      </c>
      <c r="E285" t="str">
        <f>_xlfn.XLOOKUP(le_kin_purification[[#This Row],[Attribute]],le_purification_fractions[Variable],le_purification_fractions[Dilution])</f>
        <v>50</v>
      </c>
      <c r="F285">
        <f>MAX(le_kin_purification[[#This Row],[Dilution]]*le_kin_purification[[#This Row],[Value]], 0)</f>
        <v>0</v>
      </c>
    </row>
    <row r="286" spans="1:6" x14ac:dyDescent="0.2">
      <c r="A286" s="20">
        <v>4.8958333333333336E-3</v>
      </c>
      <c r="B286" t="s">
        <v>6</v>
      </c>
      <c r="C286">
        <v>-1.1950000000000001</v>
      </c>
      <c r="D286">
        <f>_xlfn.XLOOKUP(le_kin_purification[[#This Row],[Attribute]],le_purification_fractions[Variable],le_purification_fractions[Fraction])</f>
        <v>3</v>
      </c>
      <c r="E286" t="str">
        <f>_xlfn.XLOOKUP(le_kin_purification[[#This Row],[Attribute]],le_purification_fractions[Variable],le_purification_fractions[Dilution])</f>
        <v>50</v>
      </c>
      <c r="F286">
        <f>MAX(le_kin_purification[[#This Row],[Dilution]]*le_kin_purification[[#This Row],[Value]], 0)</f>
        <v>0</v>
      </c>
    </row>
    <row r="287" spans="1:6" x14ac:dyDescent="0.2">
      <c r="A287" s="20">
        <v>4.8958333333333336E-3</v>
      </c>
      <c r="B287" t="s">
        <v>13</v>
      </c>
      <c r="C287">
        <v>-6.5000000000000002E-2</v>
      </c>
      <c r="D287">
        <f>_xlfn.XLOOKUP(le_kin_purification[[#This Row],[Attribute]],le_purification_fractions[Variable],le_purification_fractions[Fraction])</f>
        <v>1</v>
      </c>
      <c r="E287" t="str">
        <f>_xlfn.XLOOKUP(le_kin_purification[[#This Row],[Attribute]],le_purification_fractions[Variable],le_purification_fractions[Dilution])</f>
        <v>100</v>
      </c>
      <c r="F287">
        <f>MAX(le_kin_purification[[#This Row],[Dilution]]*le_kin_purification[[#This Row],[Value]], 0)</f>
        <v>0</v>
      </c>
    </row>
    <row r="288" spans="1:6" x14ac:dyDescent="0.2">
      <c r="A288" s="20">
        <v>4.8958333333333336E-3</v>
      </c>
      <c r="B288" t="s">
        <v>14</v>
      </c>
      <c r="C288">
        <v>-5.1999999999999998E-2</v>
      </c>
      <c r="D288">
        <f>_xlfn.XLOOKUP(le_kin_purification[[#This Row],[Attribute]],le_purification_fractions[Variable],le_purification_fractions[Fraction])</f>
        <v>1</v>
      </c>
      <c r="E288" t="str">
        <f>_xlfn.XLOOKUP(le_kin_purification[[#This Row],[Attribute]],le_purification_fractions[Variable],le_purification_fractions[Dilution])</f>
        <v>100</v>
      </c>
      <c r="F288">
        <f>MAX(le_kin_purification[[#This Row],[Dilution]]*le_kin_purification[[#This Row],[Value]], 0)</f>
        <v>0</v>
      </c>
    </row>
    <row r="289" spans="1:6" x14ac:dyDescent="0.2">
      <c r="A289" s="20">
        <v>4.8958333333333336E-3</v>
      </c>
      <c r="B289" t="s">
        <v>15</v>
      </c>
      <c r="C289">
        <v>-1.2E-2</v>
      </c>
      <c r="D289">
        <f>_xlfn.XLOOKUP(le_kin_purification[[#This Row],[Attribute]],le_purification_fractions[Variable],le_purification_fractions[Fraction])</f>
        <v>1</v>
      </c>
      <c r="E289" t="str">
        <f>_xlfn.XLOOKUP(le_kin_purification[[#This Row],[Attribute]],le_purification_fractions[Variable],le_purification_fractions[Dilution])</f>
        <v>100</v>
      </c>
      <c r="F289">
        <f>MAX(le_kin_purification[[#This Row],[Dilution]]*le_kin_purification[[#This Row],[Value]], 0)</f>
        <v>0</v>
      </c>
    </row>
    <row r="290" spans="1:6" x14ac:dyDescent="0.2">
      <c r="A290" s="20">
        <v>4.8958333333333336E-3</v>
      </c>
      <c r="B290" t="s">
        <v>16</v>
      </c>
      <c r="C290">
        <v>-2.5000000000000001E-2</v>
      </c>
      <c r="D290">
        <f>_xlfn.XLOOKUP(le_kin_purification[[#This Row],[Attribute]],le_purification_fractions[Variable],le_purification_fractions[Fraction])</f>
        <v>3</v>
      </c>
      <c r="E290" t="str">
        <f>_xlfn.XLOOKUP(le_kin_purification[[#This Row],[Attribute]],le_purification_fractions[Variable],le_purification_fractions[Dilution])</f>
        <v>100</v>
      </c>
      <c r="F290">
        <f>MAX(le_kin_purification[[#This Row],[Dilution]]*le_kin_purification[[#This Row],[Value]], 0)</f>
        <v>0</v>
      </c>
    </row>
    <row r="291" spans="1:6" x14ac:dyDescent="0.2">
      <c r="A291" s="20">
        <v>4.8958333333333336E-3</v>
      </c>
      <c r="B291" t="s">
        <v>17</v>
      </c>
      <c r="C291">
        <v>-4.1000000000000002E-2</v>
      </c>
      <c r="D291">
        <f>_xlfn.XLOOKUP(le_kin_purification[[#This Row],[Attribute]],le_purification_fractions[Variable],le_purification_fractions[Fraction])</f>
        <v>3</v>
      </c>
      <c r="E291" t="str">
        <f>_xlfn.XLOOKUP(le_kin_purification[[#This Row],[Attribute]],le_purification_fractions[Variable],le_purification_fractions[Dilution])</f>
        <v>100</v>
      </c>
      <c r="F291">
        <f>MAX(le_kin_purification[[#This Row],[Dilution]]*le_kin_purification[[#This Row],[Value]], 0)</f>
        <v>0</v>
      </c>
    </row>
    <row r="292" spans="1:6" x14ac:dyDescent="0.2">
      <c r="A292" s="20">
        <v>4.8958333333333336E-3</v>
      </c>
      <c r="B292" t="s">
        <v>18</v>
      </c>
      <c r="C292">
        <v>-0.18</v>
      </c>
      <c r="D292">
        <f>_xlfn.XLOOKUP(le_kin_purification[[#This Row],[Attribute]],le_purification_fractions[Variable],le_purification_fractions[Fraction])</f>
        <v>3</v>
      </c>
      <c r="E292" t="str">
        <f>_xlfn.XLOOKUP(le_kin_purification[[#This Row],[Attribute]],le_purification_fractions[Variable],le_purification_fractions[Dilution])</f>
        <v>100</v>
      </c>
      <c r="F292">
        <f>MAX(le_kin_purification[[#This Row],[Dilution]]*le_kin_purification[[#This Row],[Value]], 0)</f>
        <v>0</v>
      </c>
    </row>
    <row r="293" spans="1:6" x14ac:dyDescent="0.2">
      <c r="A293" s="20">
        <v>4.8958333333333336E-3</v>
      </c>
      <c r="B293" t="s">
        <v>38</v>
      </c>
      <c r="C293">
        <v>-0.66</v>
      </c>
      <c r="D293">
        <f>_xlfn.XLOOKUP(le_kin_purification[[#This Row],[Attribute]],le_purification_fractions[Variable],le_purification_fractions[Fraction])</f>
        <v>2</v>
      </c>
      <c r="E293" t="str">
        <f>_xlfn.XLOOKUP(le_kin_purification[[#This Row],[Attribute]],le_purification_fractions[Variable],le_purification_fractions[Dilution])</f>
        <v>10</v>
      </c>
      <c r="F293">
        <f>MAX(le_kin_purification[[#This Row],[Dilution]]*le_kin_purification[[#This Row],[Value]], 0)</f>
        <v>0</v>
      </c>
    </row>
    <row r="294" spans="1:6" x14ac:dyDescent="0.2">
      <c r="A294" s="20">
        <v>4.8958333333333336E-3</v>
      </c>
      <c r="B294" t="s">
        <v>39</v>
      </c>
      <c r="C294">
        <v>-0.30199999999999999</v>
      </c>
      <c r="D294">
        <f>_xlfn.XLOOKUP(le_kin_purification[[#This Row],[Attribute]],le_purification_fractions[Variable],le_purification_fractions[Fraction])</f>
        <v>2</v>
      </c>
      <c r="E294" t="str">
        <f>_xlfn.XLOOKUP(le_kin_purification[[#This Row],[Attribute]],le_purification_fractions[Variable],le_purification_fractions[Dilution])</f>
        <v>10</v>
      </c>
      <c r="F294">
        <f>MAX(le_kin_purification[[#This Row],[Dilution]]*le_kin_purification[[#This Row],[Value]], 0)</f>
        <v>0</v>
      </c>
    </row>
    <row r="295" spans="1:6" x14ac:dyDescent="0.2">
      <c r="A295" s="20">
        <v>4.8958333333333336E-3</v>
      </c>
      <c r="B295" t="s">
        <v>34</v>
      </c>
      <c r="C295">
        <v>-0.35899999999999999</v>
      </c>
      <c r="D295">
        <f>_xlfn.XLOOKUP(le_kin_purification[[#This Row],[Attribute]],le_purification_fractions[Variable],le_purification_fractions[Fraction])</f>
        <v>2</v>
      </c>
      <c r="E295" t="str">
        <f>_xlfn.XLOOKUP(le_kin_purification[[#This Row],[Attribute]],le_purification_fractions[Variable],le_purification_fractions[Dilution])</f>
        <v>10</v>
      </c>
      <c r="F295">
        <f>MAX(le_kin_purification[[#This Row],[Dilution]]*le_kin_purification[[#This Row],[Value]], 0)</f>
        <v>0</v>
      </c>
    </row>
    <row r="296" spans="1:6" x14ac:dyDescent="0.2">
      <c r="A296" s="20">
        <v>4.8958333333333336E-3</v>
      </c>
      <c r="B296" t="s">
        <v>40</v>
      </c>
      <c r="C296">
        <v>-1.466</v>
      </c>
      <c r="D296">
        <f>_xlfn.XLOOKUP(le_kin_purification[[#This Row],[Attribute]],le_purification_fractions[Variable],le_purification_fractions[Fraction])</f>
        <v>4</v>
      </c>
      <c r="E296" t="str">
        <f>_xlfn.XLOOKUP(le_kin_purification[[#This Row],[Attribute]],le_purification_fractions[Variable],le_purification_fractions[Dilution])</f>
        <v>10</v>
      </c>
      <c r="F296">
        <f>MAX(le_kin_purification[[#This Row],[Dilution]]*le_kin_purification[[#This Row],[Value]], 0)</f>
        <v>0</v>
      </c>
    </row>
    <row r="297" spans="1:6" x14ac:dyDescent="0.2">
      <c r="A297" s="20">
        <v>4.8958333333333336E-3</v>
      </c>
      <c r="B297" t="s">
        <v>41</v>
      </c>
      <c r="C297">
        <v>-1.357</v>
      </c>
      <c r="D297">
        <f>_xlfn.XLOOKUP(le_kin_purification[[#This Row],[Attribute]],le_purification_fractions[Variable],le_purification_fractions[Fraction])</f>
        <v>4</v>
      </c>
      <c r="E297" t="str">
        <f>_xlfn.XLOOKUP(le_kin_purification[[#This Row],[Attribute]],le_purification_fractions[Variable],le_purification_fractions[Dilution])</f>
        <v>10</v>
      </c>
      <c r="F297">
        <f>MAX(le_kin_purification[[#This Row],[Dilution]]*le_kin_purification[[#This Row],[Value]], 0)</f>
        <v>0</v>
      </c>
    </row>
    <row r="298" spans="1:6" x14ac:dyDescent="0.2">
      <c r="A298" s="20">
        <v>4.8958333333333336E-3</v>
      </c>
      <c r="B298" t="s">
        <v>42</v>
      </c>
      <c r="C298">
        <v>-1.359</v>
      </c>
      <c r="D298">
        <f>_xlfn.XLOOKUP(le_kin_purification[[#This Row],[Attribute]],le_purification_fractions[Variable],le_purification_fractions[Fraction])</f>
        <v>4</v>
      </c>
      <c r="E298" t="str">
        <f>_xlfn.XLOOKUP(le_kin_purification[[#This Row],[Attribute]],le_purification_fractions[Variable],le_purification_fractions[Dilution])</f>
        <v>10</v>
      </c>
      <c r="F298">
        <f>MAX(le_kin_purification[[#This Row],[Dilution]]*le_kin_purification[[#This Row],[Value]], 0)</f>
        <v>0</v>
      </c>
    </row>
    <row r="299" spans="1:6" x14ac:dyDescent="0.2">
      <c r="A299" s="20">
        <v>4.8958333333333336E-3</v>
      </c>
      <c r="B299" t="s">
        <v>56</v>
      </c>
      <c r="C299">
        <v>-0.184</v>
      </c>
      <c r="D299">
        <f>_xlfn.XLOOKUP(le_kin_purification[[#This Row],[Attribute]],le_purification_fractions[Variable],le_purification_fractions[Fraction])</f>
        <v>2</v>
      </c>
      <c r="E299" t="str">
        <f>_xlfn.XLOOKUP(le_kin_purification[[#This Row],[Attribute]],le_purification_fractions[Variable],le_purification_fractions[Dilution])</f>
        <v>50</v>
      </c>
      <c r="F299">
        <f>MAX(le_kin_purification[[#This Row],[Dilution]]*le_kin_purification[[#This Row],[Value]], 0)</f>
        <v>0</v>
      </c>
    </row>
    <row r="300" spans="1:6" x14ac:dyDescent="0.2">
      <c r="A300" s="20">
        <v>4.8958333333333336E-3</v>
      </c>
      <c r="B300" t="s">
        <v>57</v>
      </c>
      <c r="C300">
        <v>-7.0000000000000007E-2</v>
      </c>
      <c r="D300">
        <f>_xlfn.XLOOKUP(le_kin_purification[[#This Row],[Attribute]],le_purification_fractions[Variable],le_purification_fractions[Fraction])</f>
        <v>2</v>
      </c>
      <c r="E300" t="str">
        <f>_xlfn.XLOOKUP(le_kin_purification[[#This Row],[Attribute]],le_purification_fractions[Variable],le_purification_fractions[Dilution])</f>
        <v>50</v>
      </c>
      <c r="F300">
        <f>MAX(le_kin_purification[[#This Row],[Dilution]]*le_kin_purification[[#This Row],[Value]], 0)</f>
        <v>0</v>
      </c>
    </row>
    <row r="301" spans="1:6" x14ac:dyDescent="0.2">
      <c r="A301" s="20">
        <v>4.8958333333333336E-3</v>
      </c>
      <c r="B301" t="s">
        <v>58</v>
      </c>
      <c r="C301">
        <v>-0.10199999999999999</v>
      </c>
      <c r="D301">
        <f>_xlfn.XLOOKUP(le_kin_purification[[#This Row],[Attribute]],le_purification_fractions[Variable],le_purification_fractions[Fraction])</f>
        <v>2</v>
      </c>
      <c r="E301" t="str">
        <f>_xlfn.XLOOKUP(le_kin_purification[[#This Row],[Attribute]],le_purification_fractions[Variable],le_purification_fractions[Dilution])</f>
        <v>50</v>
      </c>
      <c r="F301">
        <f>MAX(le_kin_purification[[#This Row],[Dilution]]*le_kin_purification[[#This Row],[Value]], 0)</f>
        <v>0</v>
      </c>
    </row>
    <row r="302" spans="1:6" x14ac:dyDescent="0.2">
      <c r="A302" s="20">
        <v>4.8958333333333336E-3</v>
      </c>
      <c r="B302" t="s">
        <v>59</v>
      </c>
      <c r="C302">
        <v>-0.35299999999999998</v>
      </c>
      <c r="D302">
        <f>_xlfn.XLOOKUP(le_kin_purification[[#This Row],[Attribute]],le_purification_fractions[Variable],le_purification_fractions[Fraction])</f>
        <v>4</v>
      </c>
      <c r="E302" t="str">
        <f>_xlfn.XLOOKUP(le_kin_purification[[#This Row],[Attribute]],le_purification_fractions[Variable],le_purification_fractions[Dilution])</f>
        <v>50</v>
      </c>
      <c r="F302">
        <f>MAX(le_kin_purification[[#This Row],[Dilution]]*le_kin_purification[[#This Row],[Value]], 0)</f>
        <v>0</v>
      </c>
    </row>
    <row r="303" spans="1:6" x14ac:dyDescent="0.2">
      <c r="A303" s="20">
        <v>4.8958333333333336E-3</v>
      </c>
      <c r="B303" t="s">
        <v>60</v>
      </c>
      <c r="C303">
        <v>-0.32300000000000001</v>
      </c>
      <c r="D303">
        <f>_xlfn.XLOOKUP(le_kin_purification[[#This Row],[Attribute]],le_purification_fractions[Variable],le_purification_fractions[Fraction])</f>
        <v>4</v>
      </c>
      <c r="E303" t="str">
        <f>_xlfn.XLOOKUP(le_kin_purification[[#This Row],[Attribute]],le_purification_fractions[Variable],le_purification_fractions[Dilution])</f>
        <v>50</v>
      </c>
      <c r="F303">
        <f>MAX(le_kin_purification[[#This Row],[Dilution]]*le_kin_purification[[#This Row],[Value]], 0)</f>
        <v>0</v>
      </c>
    </row>
    <row r="304" spans="1:6" x14ac:dyDescent="0.2">
      <c r="A304" s="20">
        <v>4.8958333333333336E-3</v>
      </c>
      <c r="B304" t="s">
        <v>61</v>
      </c>
      <c r="C304">
        <v>-0.42099999999999999</v>
      </c>
      <c r="D304">
        <f>_xlfn.XLOOKUP(le_kin_purification[[#This Row],[Attribute]],le_purification_fractions[Variable],le_purification_fractions[Fraction])</f>
        <v>4</v>
      </c>
      <c r="E304" t="str">
        <f>_xlfn.XLOOKUP(le_kin_purification[[#This Row],[Attribute]],le_purification_fractions[Variable],le_purification_fractions[Dilution])</f>
        <v>50</v>
      </c>
      <c r="F304">
        <f>MAX(le_kin_purification[[#This Row],[Dilution]]*le_kin_purification[[#This Row],[Value]], 0)</f>
        <v>0</v>
      </c>
    </row>
    <row r="305" spans="1:6" x14ac:dyDescent="0.2">
      <c r="A305" s="20">
        <v>4.8958333333333336E-3</v>
      </c>
      <c r="B305" t="s">
        <v>64</v>
      </c>
      <c r="C305">
        <v>-3.6999999999999998E-2</v>
      </c>
      <c r="D305">
        <f>_xlfn.XLOOKUP(le_kin_purification[[#This Row],[Attribute]],le_purification_fractions[Variable],le_purification_fractions[Fraction])</f>
        <v>2</v>
      </c>
      <c r="E305" t="str">
        <f>_xlfn.XLOOKUP(le_kin_purification[[#This Row],[Attribute]],le_purification_fractions[Variable],le_purification_fractions[Dilution])</f>
        <v>100</v>
      </c>
      <c r="F305">
        <f>MAX(le_kin_purification[[#This Row],[Dilution]]*le_kin_purification[[#This Row],[Value]], 0)</f>
        <v>0</v>
      </c>
    </row>
    <row r="306" spans="1:6" x14ac:dyDescent="0.2">
      <c r="A306" s="20">
        <v>4.8958333333333336E-3</v>
      </c>
      <c r="B306" t="s">
        <v>65</v>
      </c>
      <c r="C306">
        <v>1.4999999999999999E-2</v>
      </c>
      <c r="D306">
        <f>_xlfn.XLOOKUP(le_kin_purification[[#This Row],[Attribute]],le_purification_fractions[Variable],le_purification_fractions[Fraction])</f>
        <v>2</v>
      </c>
      <c r="E306" t="str">
        <f>_xlfn.XLOOKUP(le_kin_purification[[#This Row],[Attribute]],le_purification_fractions[Variable],le_purification_fractions[Dilution])</f>
        <v>100</v>
      </c>
      <c r="F306">
        <f>MAX(le_kin_purification[[#This Row],[Dilution]]*le_kin_purification[[#This Row],[Value]], 0)</f>
        <v>1.5</v>
      </c>
    </row>
    <row r="307" spans="1:6" x14ac:dyDescent="0.2">
      <c r="A307" s="20">
        <v>4.8958333333333336E-3</v>
      </c>
      <c r="B307" t="s">
        <v>66</v>
      </c>
      <c r="C307">
        <v>1.2999999999999999E-2</v>
      </c>
      <c r="D307">
        <f>_xlfn.XLOOKUP(le_kin_purification[[#This Row],[Attribute]],le_purification_fractions[Variable],le_purification_fractions[Fraction])</f>
        <v>2</v>
      </c>
      <c r="E307" t="str">
        <f>_xlfn.XLOOKUP(le_kin_purification[[#This Row],[Attribute]],le_purification_fractions[Variable],le_purification_fractions[Dilution])</f>
        <v>100</v>
      </c>
      <c r="F307">
        <f>MAX(le_kin_purification[[#This Row],[Dilution]]*le_kin_purification[[#This Row],[Value]], 0)</f>
        <v>1.3</v>
      </c>
    </row>
    <row r="308" spans="1:6" x14ac:dyDescent="0.2">
      <c r="A308" s="20">
        <v>4.8958333333333336E-3</v>
      </c>
      <c r="B308" t="s">
        <v>67</v>
      </c>
      <c r="C308">
        <v>-8.8999999999999996E-2</v>
      </c>
      <c r="D308">
        <f>_xlfn.XLOOKUP(le_kin_purification[[#This Row],[Attribute]],le_purification_fractions[Variable],le_purification_fractions[Fraction])</f>
        <v>4</v>
      </c>
      <c r="E308" t="str">
        <f>_xlfn.XLOOKUP(le_kin_purification[[#This Row],[Attribute]],le_purification_fractions[Variable],le_purification_fractions[Dilution])</f>
        <v>100</v>
      </c>
      <c r="F308">
        <f>MAX(le_kin_purification[[#This Row],[Dilution]]*le_kin_purification[[#This Row],[Value]], 0)</f>
        <v>0</v>
      </c>
    </row>
    <row r="309" spans="1:6" x14ac:dyDescent="0.2">
      <c r="A309" s="20">
        <v>4.8958333333333336E-3</v>
      </c>
      <c r="B309" t="s">
        <v>68</v>
      </c>
      <c r="C309">
        <v>-0.191</v>
      </c>
      <c r="D309">
        <f>_xlfn.XLOOKUP(le_kin_purification[[#This Row],[Attribute]],le_purification_fractions[Variable],le_purification_fractions[Fraction])</f>
        <v>4</v>
      </c>
      <c r="E309" t="str">
        <f>_xlfn.XLOOKUP(le_kin_purification[[#This Row],[Attribute]],le_purification_fractions[Variable],le_purification_fractions[Dilution])</f>
        <v>100</v>
      </c>
      <c r="F309">
        <f>MAX(le_kin_purification[[#This Row],[Dilution]]*le_kin_purification[[#This Row],[Value]], 0)</f>
        <v>0</v>
      </c>
    </row>
    <row r="310" spans="1:6" x14ac:dyDescent="0.2">
      <c r="A310" s="20">
        <v>4.8958333333333336E-3</v>
      </c>
      <c r="B310" t="s">
        <v>69</v>
      </c>
      <c r="C310">
        <v>-0.37</v>
      </c>
      <c r="D310">
        <f>_xlfn.XLOOKUP(le_kin_purification[[#This Row],[Attribute]],le_purification_fractions[Variable],le_purification_fractions[Fraction])</f>
        <v>4</v>
      </c>
      <c r="E310" t="str">
        <f>_xlfn.XLOOKUP(le_kin_purification[[#This Row],[Attribute]],le_purification_fractions[Variable],le_purification_fractions[Dilution])</f>
        <v>100</v>
      </c>
      <c r="F310">
        <f>MAX(le_kin_purification[[#This Row],[Dilution]]*le_kin_purification[[#This Row],[Value]], 0)</f>
        <v>0</v>
      </c>
    </row>
    <row r="311" spans="1:6" hidden="1" x14ac:dyDescent="0.2">
      <c r="A311" s="20">
        <v>4.8958333333333336E-3</v>
      </c>
      <c r="B311" t="s">
        <v>73</v>
      </c>
      <c r="C311">
        <v>-3.3000000000000002E-2</v>
      </c>
      <c r="D311" t="e">
        <f>_xlfn.XLOOKUP(le_kin_purification[[#This Row],[Attribute]],le_purification_fractions[Variable],le_purification_fractions[Fraction])</f>
        <v>#N/A</v>
      </c>
      <c r="E311" t="e">
        <f>_xlfn.XLOOKUP(le_kin_purification[[#This Row],[Attribute]],le_purification_fractions[Variable],le_purification_fractions[Dilution])</f>
        <v>#N/A</v>
      </c>
      <c r="F311" t="e">
        <f>MAX(le_kin_purification[[#This Row],[Dilution]]*le_kin_purification[[#This Row],[Value]], 0)</f>
        <v>#N/A</v>
      </c>
    </row>
    <row r="312" spans="1:6" hidden="1" x14ac:dyDescent="0.2">
      <c r="A312" s="20">
        <v>4.8958333333333336E-3</v>
      </c>
      <c r="B312" t="s">
        <v>74</v>
      </c>
      <c r="C312">
        <v>-0.02</v>
      </c>
      <c r="D312" t="e">
        <f>_xlfn.XLOOKUP(le_kin_purification[[#This Row],[Attribute]],le_purification_fractions[Variable],le_purification_fractions[Fraction])</f>
        <v>#N/A</v>
      </c>
      <c r="E312" t="e">
        <f>_xlfn.XLOOKUP(le_kin_purification[[#This Row],[Attribute]],le_purification_fractions[Variable],le_purification_fractions[Dilution])</f>
        <v>#N/A</v>
      </c>
      <c r="F312" t="e">
        <f>MAX(le_kin_purification[[#This Row],[Dilution]]*le_kin_purification[[#This Row],[Value]], 0)</f>
        <v>#N/A</v>
      </c>
    </row>
    <row r="313" spans="1:6" hidden="1" x14ac:dyDescent="0.2">
      <c r="A313" s="20">
        <v>4.8958333333333336E-3</v>
      </c>
      <c r="B313" t="s">
        <v>75</v>
      </c>
      <c r="C313">
        <v>5.1999999999999998E-2</v>
      </c>
      <c r="D313" t="e">
        <f>_xlfn.XLOOKUP(le_kin_purification[[#This Row],[Attribute]],le_purification_fractions[Variable],le_purification_fractions[Fraction])</f>
        <v>#N/A</v>
      </c>
      <c r="E313" t="e">
        <f>_xlfn.XLOOKUP(le_kin_purification[[#This Row],[Attribute]],le_purification_fractions[Variable],le_purification_fractions[Dilution])</f>
        <v>#N/A</v>
      </c>
      <c r="F313" t="e">
        <f>MAX(le_kin_purification[[#This Row],[Dilution]]*le_kin_purification[[#This Row],[Value]], 0)</f>
        <v>#N/A</v>
      </c>
    </row>
    <row r="314" spans="1:6" x14ac:dyDescent="0.2">
      <c r="A314" s="20">
        <v>5.5902777777777773E-3</v>
      </c>
      <c r="B314" t="s">
        <v>193</v>
      </c>
      <c r="C314">
        <v>-0.96099999999999997</v>
      </c>
      <c r="D314">
        <f>_xlfn.XLOOKUP(le_kin_purification[[#This Row],[Attribute]],le_purification_fractions[Variable],le_purification_fractions[Fraction])</f>
        <v>1</v>
      </c>
      <c r="E314" t="str">
        <f>_xlfn.XLOOKUP(le_kin_purification[[#This Row],[Attribute]],le_purification_fractions[Variable],le_purification_fractions[Dilution])</f>
        <v>10</v>
      </c>
      <c r="F314">
        <f>MAX(le_kin_purification[[#This Row],[Dilution]]*le_kin_purification[[#This Row],[Value]], 0)</f>
        <v>0</v>
      </c>
    </row>
    <row r="315" spans="1:6" x14ac:dyDescent="0.2">
      <c r="A315" s="20">
        <v>5.5902777777777773E-3</v>
      </c>
      <c r="B315" t="s">
        <v>194</v>
      </c>
      <c r="C315">
        <v>-0.96799999999999997</v>
      </c>
      <c r="D315">
        <f>_xlfn.XLOOKUP(le_kin_purification[[#This Row],[Attribute]],le_purification_fractions[Variable],le_purification_fractions[Fraction])</f>
        <v>1</v>
      </c>
      <c r="E315" t="str">
        <f>_xlfn.XLOOKUP(le_kin_purification[[#This Row],[Attribute]],le_purification_fractions[Variable],le_purification_fractions[Dilution])</f>
        <v>10</v>
      </c>
      <c r="F315">
        <f>MAX(le_kin_purification[[#This Row],[Dilution]]*le_kin_purification[[#This Row],[Value]], 0)</f>
        <v>0</v>
      </c>
    </row>
    <row r="316" spans="1:6" x14ac:dyDescent="0.2">
      <c r="A316" s="20">
        <v>5.5902777777777773E-3</v>
      </c>
      <c r="B316" t="s">
        <v>195</v>
      </c>
      <c r="C316">
        <v>-0.91900000000000004</v>
      </c>
      <c r="D316">
        <f>_xlfn.XLOOKUP(le_kin_purification[[#This Row],[Attribute]],le_purification_fractions[Variable],le_purification_fractions[Fraction])</f>
        <v>1</v>
      </c>
      <c r="E316" t="str">
        <f>_xlfn.XLOOKUP(le_kin_purification[[#This Row],[Attribute]],le_purification_fractions[Variable],le_purification_fractions[Dilution])</f>
        <v>10</v>
      </c>
      <c r="F316">
        <f>MAX(le_kin_purification[[#This Row],[Dilution]]*le_kin_purification[[#This Row],[Value]], 0)</f>
        <v>0</v>
      </c>
    </row>
    <row r="317" spans="1:6" x14ac:dyDescent="0.2">
      <c r="A317" s="20">
        <v>5.5902777777777773E-3</v>
      </c>
      <c r="B317" t="s">
        <v>50</v>
      </c>
      <c r="C317">
        <v>-1.4410000000000001</v>
      </c>
      <c r="D317">
        <f>_xlfn.XLOOKUP(le_kin_purification[[#This Row],[Attribute]],le_purification_fractions[Variable],le_purification_fractions[Fraction])</f>
        <v>3</v>
      </c>
      <c r="E317" t="str">
        <f>_xlfn.XLOOKUP(le_kin_purification[[#This Row],[Attribute]],le_purification_fractions[Variable],le_purification_fractions[Dilution])</f>
        <v>10</v>
      </c>
      <c r="F317">
        <f>MAX(le_kin_purification[[#This Row],[Dilution]]*le_kin_purification[[#This Row],[Value]], 0)</f>
        <v>0</v>
      </c>
    </row>
    <row r="318" spans="1:6" x14ac:dyDescent="0.2">
      <c r="A318" s="20">
        <v>5.5902777777777773E-3</v>
      </c>
      <c r="B318" t="s">
        <v>51</v>
      </c>
      <c r="C318">
        <v>-1.3959999999999999</v>
      </c>
      <c r="D318">
        <f>_xlfn.XLOOKUP(le_kin_purification[[#This Row],[Attribute]],le_purification_fractions[Variable],le_purification_fractions[Fraction])</f>
        <v>3</v>
      </c>
      <c r="E318" t="str">
        <f>_xlfn.XLOOKUP(le_kin_purification[[#This Row],[Attribute]],le_purification_fractions[Variable],le_purification_fractions[Dilution])</f>
        <v>10</v>
      </c>
      <c r="F318">
        <f>MAX(le_kin_purification[[#This Row],[Dilution]]*le_kin_purification[[#This Row],[Value]], 0)</f>
        <v>0</v>
      </c>
    </row>
    <row r="319" spans="1:6" x14ac:dyDescent="0.2">
      <c r="A319" s="20">
        <v>5.5902777777777773E-3</v>
      </c>
      <c r="B319" t="s">
        <v>52</v>
      </c>
      <c r="C319">
        <v>-1.474</v>
      </c>
      <c r="D319">
        <f>_xlfn.XLOOKUP(le_kin_purification[[#This Row],[Attribute]],le_purification_fractions[Variable],le_purification_fractions[Fraction])</f>
        <v>3</v>
      </c>
      <c r="E319" t="str">
        <f>_xlfn.XLOOKUP(le_kin_purification[[#This Row],[Attribute]],le_purification_fractions[Variable],le_purification_fractions[Dilution])</f>
        <v>10</v>
      </c>
      <c r="F319">
        <f>MAX(le_kin_purification[[#This Row],[Dilution]]*le_kin_purification[[#This Row],[Value]], 0)</f>
        <v>0</v>
      </c>
    </row>
    <row r="320" spans="1:6" x14ac:dyDescent="0.2">
      <c r="A320" s="20">
        <v>5.5902777777777773E-3</v>
      </c>
      <c r="B320" t="s">
        <v>1</v>
      </c>
      <c r="C320">
        <v>-0.371</v>
      </c>
      <c r="D320">
        <f>_xlfn.XLOOKUP(le_kin_purification[[#This Row],[Attribute]],le_purification_fractions[Variable],le_purification_fractions[Fraction])</f>
        <v>1</v>
      </c>
      <c r="E320" t="str">
        <f>_xlfn.XLOOKUP(le_kin_purification[[#This Row],[Attribute]],le_purification_fractions[Variable],le_purification_fractions[Dilution])</f>
        <v>50</v>
      </c>
      <c r="F320">
        <f>MAX(le_kin_purification[[#This Row],[Dilution]]*le_kin_purification[[#This Row],[Value]], 0)</f>
        <v>0</v>
      </c>
    </row>
    <row r="321" spans="1:6" x14ac:dyDescent="0.2">
      <c r="A321" s="20">
        <v>5.5902777777777773E-3</v>
      </c>
      <c r="B321" t="s">
        <v>2</v>
      </c>
      <c r="C321">
        <v>-0.3</v>
      </c>
      <c r="D321">
        <f>_xlfn.XLOOKUP(le_kin_purification[[#This Row],[Attribute]],le_purification_fractions[Variable],le_purification_fractions[Fraction])</f>
        <v>1</v>
      </c>
      <c r="E321" t="str">
        <f>_xlfn.XLOOKUP(le_kin_purification[[#This Row],[Attribute]],le_purification_fractions[Variable],le_purification_fractions[Dilution])</f>
        <v>50</v>
      </c>
      <c r="F321">
        <f>MAX(le_kin_purification[[#This Row],[Dilution]]*le_kin_purification[[#This Row],[Value]], 0)</f>
        <v>0</v>
      </c>
    </row>
    <row r="322" spans="1:6" x14ac:dyDescent="0.2">
      <c r="A322" s="20">
        <v>5.5902777777777773E-3</v>
      </c>
      <c r="B322" t="s">
        <v>3</v>
      </c>
      <c r="C322">
        <v>-0.161</v>
      </c>
      <c r="D322">
        <f>_xlfn.XLOOKUP(le_kin_purification[[#This Row],[Attribute]],le_purification_fractions[Variable],le_purification_fractions[Fraction])</f>
        <v>1</v>
      </c>
      <c r="E322" t="str">
        <f>_xlfn.XLOOKUP(le_kin_purification[[#This Row],[Attribute]],le_purification_fractions[Variable],le_purification_fractions[Dilution])</f>
        <v>50</v>
      </c>
      <c r="F322">
        <f>MAX(le_kin_purification[[#This Row],[Dilution]]*le_kin_purification[[#This Row],[Value]], 0)</f>
        <v>0</v>
      </c>
    </row>
    <row r="323" spans="1:6" x14ac:dyDescent="0.2">
      <c r="A323" s="20">
        <v>5.5902777777777773E-3</v>
      </c>
      <c r="B323" t="s">
        <v>4</v>
      </c>
      <c r="C323">
        <v>-0.873</v>
      </c>
      <c r="D323">
        <f>_xlfn.XLOOKUP(le_kin_purification[[#This Row],[Attribute]],le_purification_fractions[Variable],le_purification_fractions[Fraction])</f>
        <v>3</v>
      </c>
      <c r="E323" t="str">
        <f>_xlfn.XLOOKUP(le_kin_purification[[#This Row],[Attribute]],le_purification_fractions[Variable],le_purification_fractions[Dilution])</f>
        <v>50</v>
      </c>
      <c r="F323">
        <f>MAX(le_kin_purification[[#This Row],[Dilution]]*le_kin_purification[[#This Row],[Value]], 0)</f>
        <v>0</v>
      </c>
    </row>
    <row r="324" spans="1:6" x14ac:dyDescent="0.2">
      <c r="A324" s="20">
        <v>5.5902777777777773E-3</v>
      </c>
      <c r="B324" t="s">
        <v>5</v>
      </c>
      <c r="C324">
        <v>-0.84199999999999997</v>
      </c>
      <c r="D324">
        <f>_xlfn.XLOOKUP(le_kin_purification[[#This Row],[Attribute]],le_purification_fractions[Variable],le_purification_fractions[Fraction])</f>
        <v>3</v>
      </c>
      <c r="E324" t="str">
        <f>_xlfn.XLOOKUP(le_kin_purification[[#This Row],[Attribute]],le_purification_fractions[Variable],le_purification_fractions[Dilution])</f>
        <v>50</v>
      </c>
      <c r="F324">
        <f>MAX(le_kin_purification[[#This Row],[Dilution]]*le_kin_purification[[#This Row],[Value]], 0)</f>
        <v>0</v>
      </c>
    </row>
    <row r="325" spans="1:6" x14ac:dyDescent="0.2">
      <c r="A325" s="20">
        <v>5.5902777777777773E-3</v>
      </c>
      <c r="B325" t="s">
        <v>6</v>
      </c>
      <c r="C325">
        <v>-1.22</v>
      </c>
      <c r="D325">
        <f>_xlfn.XLOOKUP(le_kin_purification[[#This Row],[Attribute]],le_purification_fractions[Variable],le_purification_fractions[Fraction])</f>
        <v>3</v>
      </c>
      <c r="E325" t="str">
        <f>_xlfn.XLOOKUP(le_kin_purification[[#This Row],[Attribute]],le_purification_fractions[Variable],le_purification_fractions[Dilution])</f>
        <v>50</v>
      </c>
      <c r="F325">
        <f>MAX(le_kin_purification[[#This Row],[Dilution]]*le_kin_purification[[#This Row],[Value]], 0)</f>
        <v>0</v>
      </c>
    </row>
    <row r="326" spans="1:6" x14ac:dyDescent="0.2">
      <c r="A326" s="20">
        <v>5.5902777777777773E-3</v>
      </c>
      <c r="B326" t="s">
        <v>13</v>
      </c>
      <c r="C326">
        <v>-6.4000000000000001E-2</v>
      </c>
      <c r="D326">
        <f>_xlfn.XLOOKUP(le_kin_purification[[#This Row],[Attribute]],le_purification_fractions[Variable],le_purification_fractions[Fraction])</f>
        <v>1</v>
      </c>
      <c r="E326" t="str">
        <f>_xlfn.XLOOKUP(le_kin_purification[[#This Row],[Attribute]],le_purification_fractions[Variable],le_purification_fractions[Dilution])</f>
        <v>100</v>
      </c>
      <c r="F326">
        <f>MAX(le_kin_purification[[#This Row],[Dilution]]*le_kin_purification[[#This Row],[Value]], 0)</f>
        <v>0</v>
      </c>
    </row>
    <row r="327" spans="1:6" x14ac:dyDescent="0.2">
      <c r="A327" s="20">
        <v>5.5902777777777773E-3</v>
      </c>
      <c r="B327" t="s">
        <v>14</v>
      </c>
      <c r="C327">
        <v>-5.3999999999999999E-2</v>
      </c>
      <c r="D327">
        <f>_xlfn.XLOOKUP(le_kin_purification[[#This Row],[Attribute]],le_purification_fractions[Variable],le_purification_fractions[Fraction])</f>
        <v>1</v>
      </c>
      <c r="E327" t="str">
        <f>_xlfn.XLOOKUP(le_kin_purification[[#This Row],[Attribute]],le_purification_fractions[Variable],le_purification_fractions[Dilution])</f>
        <v>100</v>
      </c>
      <c r="F327">
        <f>MAX(le_kin_purification[[#This Row],[Dilution]]*le_kin_purification[[#This Row],[Value]], 0)</f>
        <v>0</v>
      </c>
    </row>
    <row r="328" spans="1:6" x14ac:dyDescent="0.2">
      <c r="A328" s="20">
        <v>5.5902777777777773E-3</v>
      </c>
      <c r="B328" t="s">
        <v>15</v>
      </c>
      <c r="C328">
        <v>-1.6E-2</v>
      </c>
      <c r="D328">
        <f>_xlfn.XLOOKUP(le_kin_purification[[#This Row],[Attribute]],le_purification_fractions[Variable],le_purification_fractions[Fraction])</f>
        <v>1</v>
      </c>
      <c r="E328" t="str">
        <f>_xlfn.XLOOKUP(le_kin_purification[[#This Row],[Attribute]],le_purification_fractions[Variable],le_purification_fractions[Dilution])</f>
        <v>100</v>
      </c>
      <c r="F328">
        <f>MAX(le_kin_purification[[#This Row],[Dilution]]*le_kin_purification[[#This Row],[Value]], 0)</f>
        <v>0</v>
      </c>
    </row>
    <row r="329" spans="1:6" x14ac:dyDescent="0.2">
      <c r="A329" s="20">
        <v>5.5902777777777773E-3</v>
      </c>
      <c r="B329" t="s">
        <v>16</v>
      </c>
      <c r="C329">
        <v>-3.4000000000000002E-2</v>
      </c>
      <c r="D329">
        <f>_xlfn.XLOOKUP(le_kin_purification[[#This Row],[Attribute]],le_purification_fractions[Variable],le_purification_fractions[Fraction])</f>
        <v>3</v>
      </c>
      <c r="E329" t="str">
        <f>_xlfn.XLOOKUP(le_kin_purification[[#This Row],[Attribute]],le_purification_fractions[Variable],le_purification_fractions[Dilution])</f>
        <v>100</v>
      </c>
      <c r="F329">
        <f>MAX(le_kin_purification[[#This Row],[Dilution]]*le_kin_purification[[#This Row],[Value]], 0)</f>
        <v>0</v>
      </c>
    </row>
    <row r="330" spans="1:6" x14ac:dyDescent="0.2">
      <c r="A330" s="20">
        <v>5.5902777777777773E-3</v>
      </c>
      <c r="B330" t="s">
        <v>17</v>
      </c>
      <c r="C330">
        <v>-4.7E-2</v>
      </c>
      <c r="D330">
        <f>_xlfn.XLOOKUP(le_kin_purification[[#This Row],[Attribute]],le_purification_fractions[Variable],le_purification_fractions[Fraction])</f>
        <v>3</v>
      </c>
      <c r="E330" t="str">
        <f>_xlfn.XLOOKUP(le_kin_purification[[#This Row],[Attribute]],le_purification_fractions[Variable],le_purification_fractions[Dilution])</f>
        <v>100</v>
      </c>
      <c r="F330">
        <f>MAX(le_kin_purification[[#This Row],[Dilution]]*le_kin_purification[[#This Row],[Value]], 0)</f>
        <v>0</v>
      </c>
    </row>
    <row r="331" spans="1:6" x14ac:dyDescent="0.2">
      <c r="A331" s="20">
        <v>5.5902777777777773E-3</v>
      </c>
      <c r="B331" t="s">
        <v>18</v>
      </c>
      <c r="C331">
        <v>-0.19400000000000001</v>
      </c>
      <c r="D331">
        <f>_xlfn.XLOOKUP(le_kin_purification[[#This Row],[Attribute]],le_purification_fractions[Variable],le_purification_fractions[Fraction])</f>
        <v>3</v>
      </c>
      <c r="E331" t="str">
        <f>_xlfn.XLOOKUP(le_kin_purification[[#This Row],[Attribute]],le_purification_fractions[Variable],le_purification_fractions[Dilution])</f>
        <v>100</v>
      </c>
      <c r="F331">
        <f>MAX(le_kin_purification[[#This Row],[Dilution]]*le_kin_purification[[#This Row],[Value]], 0)</f>
        <v>0</v>
      </c>
    </row>
    <row r="332" spans="1:6" x14ac:dyDescent="0.2">
      <c r="A332" s="20">
        <v>5.5902777777777773E-3</v>
      </c>
      <c r="B332" t="s">
        <v>38</v>
      </c>
      <c r="C332">
        <v>-0.65400000000000003</v>
      </c>
      <c r="D332">
        <f>_xlfn.XLOOKUP(le_kin_purification[[#This Row],[Attribute]],le_purification_fractions[Variable],le_purification_fractions[Fraction])</f>
        <v>2</v>
      </c>
      <c r="E332" t="str">
        <f>_xlfn.XLOOKUP(le_kin_purification[[#This Row],[Attribute]],le_purification_fractions[Variable],le_purification_fractions[Dilution])</f>
        <v>10</v>
      </c>
      <c r="F332">
        <f>MAX(le_kin_purification[[#This Row],[Dilution]]*le_kin_purification[[#This Row],[Value]], 0)</f>
        <v>0</v>
      </c>
    </row>
    <row r="333" spans="1:6" x14ac:dyDescent="0.2">
      <c r="A333" s="20">
        <v>5.5902777777777773E-3</v>
      </c>
      <c r="B333" t="s">
        <v>39</v>
      </c>
      <c r="C333">
        <v>-0.30099999999999999</v>
      </c>
      <c r="D333">
        <f>_xlfn.XLOOKUP(le_kin_purification[[#This Row],[Attribute]],le_purification_fractions[Variable],le_purification_fractions[Fraction])</f>
        <v>2</v>
      </c>
      <c r="E333" t="str">
        <f>_xlfn.XLOOKUP(le_kin_purification[[#This Row],[Attribute]],le_purification_fractions[Variable],le_purification_fractions[Dilution])</f>
        <v>10</v>
      </c>
      <c r="F333">
        <f>MAX(le_kin_purification[[#This Row],[Dilution]]*le_kin_purification[[#This Row],[Value]], 0)</f>
        <v>0</v>
      </c>
    </row>
    <row r="334" spans="1:6" x14ac:dyDescent="0.2">
      <c r="A334" s="20">
        <v>5.5902777777777773E-3</v>
      </c>
      <c r="B334" t="s">
        <v>34</v>
      </c>
      <c r="C334">
        <v>-0.35599999999999998</v>
      </c>
      <c r="D334">
        <f>_xlfn.XLOOKUP(le_kin_purification[[#This Row],[Attribute]],le_purification_fractions[Variable],le_purification_fractions[Fraction])</f>
        <v>2</v>
      </c>
      <c r="E334" t="str">
        <f>_xlfn.XLOOKUP(le_kin_purification[[#This Row],[Attribute]],le_purification_fractions[Variable],le_purification_fractions[Dilution])</f>
        <v>10</v>
      </c>
      <c r="F334">
        <f>MAX(le_kin_purification[[#This Row],[Dilution]]*le_kin_purification[[#This Row],[Value]], 0)</f>
        <v>0</v>
      </c>
    </row>
    <row r="335" spans="1:6" x14ac:dyDescent="0.2">
      <c r="A335" s="20">
        <v>5.5902777777777773E-3</v>
      </c>
      <c r="B335" t="s">
        <v>40</v>
      </c>
      <c r="C335">
        <v>-1.4850000000000001</v>
      </c>
      <c r="D335">
        <f>_xlfn.XLOOKUP(le_kin_purification[[#This Row],[Attribute]],le_purification_fractions[Variable],le_purification_fractions[Fraction])</f>
        <v>4</v>
      </c>
      <c r="E335" t="str">
        <f>_xlfn.XLOOKUP(le_kin_purification[[#This Row],[Attribute]],le_purification_fractions[Variable],le_purification_fractions[Dilution])</f>
        <v>10</v>
      </c>
      <c r="F335">
        <f>MAX(le_kin_purification[[#This Row],[Dilution]]*le_kin_purification[[#This Row],[Value]], 0)</f>
        <v>0</v>
      </c>
    </row>
    <row r="336" spans="1:6" x14ac:dyDescent="0.2">
      <c r="A336" s="20">
        <v>5.5902777777777773E-3</v>
      </c>
      <c r="B336" t="s">
        <v>41</v>
      </c>
      <c r="C336">
        <v>-1.387</v>
      </c>
      <c r="D336">
        <f>_xlfn.XLOOKUP(le_kin_purification[[#This Row],[Attribute]],le_purification_fractions[Variable],le_purification_fractions[Fraction])</f>
        <v>4</v>
      </c>
      <c r="E336" t="str">
        <f>_xlfn.XLOOKUP(le_kin_purification[[#This Row],[Attribute]],le_purification_fractions[Variable],le_purification_fractions[Dilution])</f>
        <v>10</v>
      </c>
      <c r="F336">
        <f>MAX(le_kin_purification[[#This Row],[Dilution]]*le_kin_purification[[#This Row],[Value]], 0)</f>
        <v>0</v>
      </c>
    </row>
    <row r="337" spans="1:6" x14ac:dyDescent="0.2">
      <c r="A337" s="20">
        <v>5.5902777777777773E-3</v>
      </c>
      <c r="B337" t="s">
        <v>42</v>
      </c>
      <c r="C337">
        <v>-1.39</v>
      </c>
      <c r="D337">
        <f>_xlfn.XLOOKUP(le_kin_purification[[#This Row],[Attribute]],le_purification_fractions[Variable],le_purification_fractions[Fraction])</f>
        <v>4</v>
      </c>
      <c r="E337" t="str">
        <f>_xlfn.XLOOKUP(le_kin_purification[[#This Row],[Attribute]],le_purification_fractions[Variable],le_purification_fractions[Dilution])</f>
        <v>10</v>
      </c>
      <c r="F337">
        <f>MAX(le_kin_purification[[#This Row],[Dilution]]*le_kin_purification[[#This Row],[Value]], 0)</f>
        <v>0</v>
      </c>
    </row>
    <row r="338" spans="1:6" x14ac:dyDescent="0.2">
      <c r="A338" s="20">
        <v>5.5902777777777773E-3</v>
      </c>
      <c r="B338" t="s">
        <v>56</v>
      </c>
      <c r="C338">
        <v>-0.186</v>
      </c>
      <c r="D338">
        <f>_xlfn.XLOOKUP(le_kin_purification[[#This Row],[Attribute]],le_purification_fractions[Variable],le_purification_fractions[Fraction])</f>
        <v>2</v>
      </c>
      <c r="E338" t="str">
        <f>_xlfn.XLOOKUP(le_kin_purification[[#This Row],[Attribute]],le_purification_fractions[Variable],le_purification_fractions[Dilution])</f>
        <v>50</v>
      </c>
      <c r="F338">
        <f>MAX(le_kin_purification[[#This Row],[Dilution]]*le_kin_purification[[#This Row],[Value]], 0)</f>
        <v>0</v>
      </c>
    </row>
    <row r="339" spans="1:6" x14ac:dyDescent="0.2">
      <c r="A339" s="20">
        <v>5.5902777777777773E-3</v>
      </c>
      <c r="B339" t="s">
        <v>57</v>
      </c>
      <c r="C339">
        <v>-6.5000000000000002E-2</v>
      </c>
      <c r="D339">
        <f>_xlfn.XLOOKUP(le_kin_purification[[#This Row],[Attribute]],le_purification_fractions[Variable],le_purification_fractions[Fraction])</f>
        <v>2</v>
      </c>
      <c r="E339" t="str">
        <f>_xlfn.XLOOKUP(le_kin_purification[[#This Row],[Attribute]],le_purification_fractions[Variable],le_purification_fractions[Dilution])</f>
        <v>50</v>
      </c>
      <c r="F339">
        <f>MAX(le_kin_purification[[#This Row],[Dilution]]*le_kin_purification[[#This Row],[Value]], 0)</f>
        <v>0</v>
      </c>
    </row>
    <row r="340" spans="1:6" x14ac:dyDescent="0.2">
      <c r="A340" s="20">
        <v>5.5902777777777773E-3</v>
      </c>
      <c r="B340" t="s">
        <v>58</v>
      </c>
      <c r="C340">
        <v>-0.109</v>
      </c>
      <c r="D340">
        <f>_xlfn.XLOOKUP(le_kin_purification[[#This Row],[Attribute]],le_purification_fractions[Variable],le_purification_fractions[Fraction])</f>
        <v>2</v>
      </c>
      <c r="E340" t="str">
        <f>_xlfn.XLOOKUP(le_kin_purification[[#This Row],[Attribute]],le_purification_fractions[Variable],le_purification_fractions[Dilution])</f>
        <v>50</v>
      </c>
      <c r="F340">
        <f>MAX(le_kin_purification[[#This Row],[Dilution]]*le_kin_purification[[#This Row],[Value]], 0)</f>
        <v>0</v>
      </c>
    </row>
    <row r="341" spans="1:6" x14ac:dyDescent="0.2">
      <c r="A341" s="20">
        <v>5.5902777777777773E-3</v>
      </c>
      <c r="B341" t="s">
        <v>59</v>
      </c>
      <c r="C341">
        <v>-0.376</v>
      </c>
      <c r="D341">
        <f>_xlfn.XLOOKUP(le_kin_purification[[#This Row],[Attribute]],le_purification_fractions[Variable],le_purification_fractions[Fraction])</f>
        <v>4</v>
      </c>
      <c r="E341" t="str">
        <f>_xlfn.XLOOKUP(le_kin_purification[[#This Row],[Attribute]],le_purification_fractions[Variable],le_purification_fractions[Dilution])</f>
        <v>50</v>
      </c>
      <c r="F341">
        <f>MAX(le_kin_purification[[#This Row],[Dilution]]*le_kin_purification[[#This Row],[Value]], 0)</f>
        <v>0</v>
      </c>
    </row>
    <row r="342" spans="1:6" x14ac:dyDescent="0.2">
      <c r="A342" s="20">
        <v>5.5902777777777773E-3</v>
      </c>
      <c r="B342" t="s">
        <v>60</v>
      </c>
      <c r="C342">
        <v>-0.34799999999999998</v>
      </c>
      <c r="D342">
        <f>_xlfn.XLOOKUP(le_kin_purification[[#This Row],[Attribute]],le_purification_fractions[Variable],le_purification_fractions[Fraction])</f>
        <v>4</v>
      </c>
      <c r="E342" t="str">
        <f>_xlfn.XLOOKUP(le_kin_purification[[#This Row],[Attribute]],le_purification_fractions[Variable],le_purification_fractions[Dilution])</f>
        <v>50</v>
      </c>
      <c r="F342">
        <f>MAX(le_kin_purification[[#This Row],[Dilution]]*le_kin_purification[[#This Row],[Value]], 0)</f>
        <v>0</v>
      </c>
    </row>
    <row r="343" spans="1:6" x14ac:dyDescent="0.2">
      <c r="A343" s="20">
        <v>5.5902777777777773E-3</v>
      </c>
      <c r="B343" t="s">
        <v>61</v>
      </c>
      <c r="C343">
        <v>-0.45300000000000001</v>
      </c>
      <c r="D343">
        <f>_xlfn.XLOOKUP(le_kin_purification[[#This Row],[Attribute]],le_purification_fractions[Variable],le_purification_fractions[Fraction])</f>
        <v>4</v>
      </c>
      <c r="E343" t="str">
        <f>_xlfn.XLOOKUP(le_kin_purification[[#This Row],[Attribute]],le_purification_fractions[Variable],le_purification_fractions[Dilution])</f>
        <v>50</v>
      </c>
      <c r="F343">
        <f>MAX(le_kin_purification[[#This Row],[Dilution]]*le_kin_purification[[#This Row],[Value]], 0)</f>
        <v>0</v>
      </c>
    </row>
    <row r="344" spans="1:6" x14ac:dyDescent="0.2">
      <c r="A344" s="20">
        <v>5.5902777777777773E-3</v>
      </c>
      <c r="B344" t="s">
        <v>64</v>
      </c>
      <c r="C344">
        <v>-3.9E-2</v>
      </c>
      <c r="D344">
        <f>_xlfn.XLOOKUP(le_kin_purification[[#This Row],[Attribute]],le_purification_fractions[Variable],le_purification_fractions[Fraction])</f>
        <v>2</v>
      </c>
      <c r="E344" t="str">
        <f>_xlfn.XLOOKUP(le_kin_purification[[#This Row],[Attribute]],le_purification_fractions[Variable],le_purification_fractions[Dilution])</f>
        <v>100</v>
      </c>
      <c r="F344">
        <f>MAX(le_kin_purification[[#This Row],[Dilution]]*le_kin_purification[[#This Row],[Value]], 0)</f>
        <v>0</v>
      </c>
    </row>
    <row r="345" spans="1:6" x14ac:dyDescent="0.2">
      <c r="A345" s="20">
        <v>5.5902777777777773E-3</v>
      </c>
      <c r="B345" t="s">
        <v>65</v>
      </c>
      <c r="C345">
        <v>1.0999999999999999E-2</v>
      </c>
      <c r="D345">
        <f>_xlfn.XLOOKUP(le_kin_purification[[#This Row],[Attribute]],le_purification_fractions[Variable],le_purification_fractions[Fraction])</f>
        <v>2</v>
      </c>
      <c r="E345" t="str">
        <f>_xlfn.XLOOKUP(le_kin_purification[[#This Row],[Attribute]],le_purification_fractions[Variable],le_purification_fractions[Dilution])</f>
        <v>100</v>
      </c>
      <c r="F345">
        <f>MAX(le_kin_purification[[#This Row],[Dilution]]*le_kin_purification[[#This Row],[Value]], 0)</f>
        <v>1.0999999999999999</v>
      </c>
    </row>
    <row r="346" spans="1:6" x14ac:dyDescent="0.2">
      <c r="A346" s="20">
        <v>5.5902777777777773E-3</v>
      </c>
      <c r="B346" t="s">
        <v>66</v>
      </c>
      <c r="C346">
        <v>1.0999999999999999E-2</v>
      </c>
      <c r="D346">
        <f>_xlfn.XLOOKUP(le_kin_purification[[#This Row],[Attribute]],le_purification_fractions[Variable],le_purification_fractions[Fraction])</f>
        <v>2</v>
      </c>
      <c r="E346" t="str">
        <f>_xlfn.XLOOKUP(le_kin_purification[[#This Row],[Attribute]],le_purification_fractions[Variable],le_purification_fractions[Dilution])</f>
        <v>100</v>
      </c>
      <c r="F346">
        <f>MAX(le_kin_purification[[#This Row],[Dilution]]*le_kin_purification[[#This Row],[Value]], 0)</f>
        <v>1.0999999999999999</v>
      </c>
    </row>
    <row r="347" spans="1:6" x14ac:dyDescent="0.2">
      <c r="A347" s="20">
        <v>5.5902777777777773E-3</v>
      </c>
      <c r="B347" t="s">
        <v>67</v>
      </c>
      <c r="C347">
        <v>-0.10100000000000001</v>
      </c>
      <c r="D347">
        <f>_xlfn.XLOOKUP(le_kin_purification[[#This Row],[Attribute]],le_purification_fractions[Variable],le_purification_fractions[Fraction])</f>
        <v>4</v>
      </c>
      <c r="E347" t="str">
        <f>_xlfn.XLOOKUP(le_kin_purification[[#This Row],[Attribute]],le_purification_fractions[Variable],le_purification_fractions[Dilution])</f>
        <v>100</v>
      </c>
      <c r="F347">
        <f>MAX(le_kin_purification[[#This Row],[Dilution]]*le_kin_purification[[#This Row],[Value]], 0)</f>
        <v>0</v>
      </c>
    </row>
    <row r="348" spans="1:6" x14ac:dyDescent="0.2">
      <c r="A348" s="20">
        <v>5.5902777777777773E-3</v>
      </c>
      <c r="B348" t="s">
        <v>68</v>
      </c>
      <c r="C348">
        <v>-0.20399999999999999</v>
      </c>
      <c r="D348">
        <f>_xlfn.XLOOKUP(le_kin_purification[[#This Row],[Attribute]],le_purification_fractions[Variable],le_purification_fractions[Fraction])</f>
        <v>4</v>
      </c>
      <c r="E348" t="str">
        <f>_xlfn.XLOOKUP(le_kin_purification[[#This Row],[Attribute]],le_purification_fractions[Variable],le_purification_fractions[Dilution])</f>
        <v>100</v>
      </c>
      <c r="F348">
        <f>MAX(le_kin_purification[[#This Row],[Dilution]]*le_kin_purification[[#This Row],[Value]], 0)</f>
        <v>0</v>
      </c>
    </row>
    <row r="349" spans="1:6" x14ac:dyDescent="0.2">
      <c r="A349" s="20">
        <v>5.5902777777777773E-3</v>
      </c>
      <c r="B349" t="s">
        <v>69</v>
      </c>
      <c r="C349">
        <v>-0.39200000000000002</v>
      </c>
      <c r="D349">
        <f>_xlfn.XLOOKUP(le_kin_purification[[#This Row],[Attribute]],le_purification_fractions[Variable],le_purification_fractions[Fraction])</f>
        <v>4</v>
      </c>
      <c r="E349" t="str">
        <f>_xlfn.XLOOKUP(le_kin_purification[[#This Row],[Attribute]],le_purification_fractions[Variable],le_purification_fractions[Dilution])</f>
        <v>100</v>
      </c>
      <c r="F349">
        <f>MAX(le_kin_purification[[#This Row],[Dilution]]*le_kin_purification[[#This Row],[Value]], 0)</f>
        <v>0</v>
      </c>
    </row>
    <row r="350" spans="1:6" hidden="1" x14ac:dyDescent="0.2">
      <c r="A350" s="20">
        <v>5.5902777777777773E-3</v>
      </c>
      <c r="B350" t="s">
        <v>73</v>
      </c>
      <c r="C350">
        <v>-2.7E-2</v>
      </c>
      <c r="D350" t="e">
        <f>_xlfn.XLOOKUP(le_kin_purification[[#This Row],[Attribute]],le_purification_fractions[Variable],le_purification_fractions[Fraction])</f>
        <v>#N/A</v>
      </c>
      <c r="E350" t="e">
        <f>_xlfn.XLOOKUP(le_kin_purification[[#This Row],[Attribute]],le_purification_fractions[Variable],le_purification_fractions[Dilution])</f>
        <v>#N/A</v>
      </c>
      <c r="F350" t="e">
        <f>MAX(le_kin_purification[[#This Row],[Dilution]]*le_kin_purification[[#This Row],[Value]], 0)</f>
        <v>#N/A</v>
      </c>
    </row>
    <row r="351" spans="1:6" hidden="1" x14ac:dyDescent="0.2">
      <c r="A351" s="20">
        <v>5.5902777777777773E-3</v>
      </c>
      <c r="B351" t="s">
        <v>74</v>
      </c>
      <c r="C351">
        <v>-2.7E-2</v>
      </c>
      <c r="D351" t="e">
        <f>_xlfn.XLOOKUP(le_kin_purification[[#This Row],[Attribute]],le_purification_fractions[Variable],le_purification_fractions[Fraction])</f>
        <v>#N/A</v>
      </c>
      <c r="E351" t="e">
        <f>_xlfn.XLOOKUP(le_kin_purification[[#This Row],[Attribute]],le_purification_fractions[Variable],le_purification_fractions[Dilution])</f>
        <v>#N/A</v>
      </c>
      <c r="F351" t="e">
        <f>MAX(le_kin_purification[[#This Row],[Dilution]]*le_kin_purification[[#This Row],[Value]], 0)</f>
        <v>#N/A</v>
      </c>
    </row>
    <row r="352" spans="1:6" hidden="1" x14ac:dyDescent="0.2">
      <c r="A352" s="20">
        <v>5.5902777777777773E-3</v>
      </c>
      <c r="B352" t="s">
        <v>75</v>
      </c>
      <c r="C352">
        <v>5.3999999999999999E-2</v>
      </c>
      <c r="D352" t="e">
        <f>_xlfn.XLOOKUP(le_kin_purification[[#This Row],[Attribute]],le_purification_fractions[Variable],le_purification_fractions[Fraction])</f>
        <v>#N/A</v>
      </c>
      <c r="E352" t="e">
        <f>_xlfn.XLOOKUP(le_kin_purification[[#This Row],[Attribute]],le_purification_fractions[Variable],le_purification_fractions[Dilution])</f>
        <v>#N/A</v>
      </c>
      <c r="F352" t="e">
        <f>MAX(le_kin_purification[[#This Row],[Dilution]]*le_kin_purification[[#This Row],[Value]], 0)</f>
        <v>#N/A</v>
      </c>
    </row>
    <row r="353" spans="1:6" x14ac:dyDescent="0.2">
      <c r="A353" s="20">
        <v>6.2847222222222219E-3</v>
      </c>
      <c r="B353" t="s">
        <v>193</v>
      </c>
      <c r="C353">
        <v>-0.97799999999999998</v>
      </c>
      <c r="D353">
        <f>_xlfn.XLOOKUP(le_kin_purification[[#This Row],[Attribute]],le_purification_fractions[Variable],le_purification_fractions[Fraction])</f>
        <v>1</v>
      </c>
      <c r="E353" t="str">
        <f>_xlfn.XLOOKUP(le_kin_purification[[#This Row],[Attribute]],le_purification_fractions[Variable],le_purification_fractions[Dilution])</f>
        <v>10</v>
      </c>
      <c r="F353">
        <f>MAX(le_kin_purification[[#This Row],[Dilution]]*le_kin_purification[[#This Row],[Value]], 0)</f>
        <v>0</v>
      </c>
    </row>
    <row r="354" spans="1:6" x14ac:dyDescent="0.2">
      <c r="A354" s="20">
        <v>6.2847222222222219E-3</v>
      </c>
      <c r="B354" t="s">
        <v>194</v>
      </c>
      <c r="C354">
        <v>-0.99299999999999999</v>
      </c>
      <c r="D354">
        <f>_xlfn.XLOOKUP(le_kin_purification[[#This Row],[Attribute]],le_purification_fractions[Variable],le_purification_fractions[Fraction])</f>
        <v>1</v>
      </c>
      <c r="E354" t="str">
        <f>_xlfn.XLOOKUP(le_kin_purification[[#This Row],[Attribute]],le_purification_fractions[Variable],le_purification_fractions[Dilution])</f>
        <v>10</v>
      </c>
      <c r="F354">
        <f>MAX(le_kin_purification[[#This Row],[Dilution]]*le_kin_purification[[#This Row],[Value]], 0)</f>
        <v>0</v>
      </c>
    </row>
    <row r="355" spans="1:6" x14ac:dyDescent="0.2">
      <c r="A355" s="20">
        <v>6.2847222222222219E-3</v>
      </c>
      <c r="B355" t="s">
        <v>195</v>
      </c>
      <c r="C355">
        <v>-0.93700000000000006</v>
      </c>
      <c r="D355">
        <f>_xlfn.XLOOKUP(le_kin_purification[[#This Row],[Attribute]],le_purification_fractions[Variable],le_purification_fractions[Fraction])</f>
        <v>1</v>
      </c>
      <c r="E355" t="str">
        <f>_xlfn.XLOOKUP(le_kin_purification[[#This Row],[Attribute]],le_purification_fractions[Variable],le_purification_fractions[Dilution])</f>
        <v>10</v>
      </c>
      <c r="F355">
        <f>MAX(le_kin_purification[[#This Row],[Dilution]]*le_kin_purification[[#This Row],[Value]], 0)</f>
        <v>0</v>
      </c>
    </row>
    <row r="356" spans="1:6" x14ac:dyDescent="0.2">
      <c r="A356" s="20">
        <v>6.2847222222222219E-3</v>
      </c>
      <c r="B356" t="s">
        <v>50</v>
      </c>
      <c r="C356">
        <v>-1.444</v>
      </c>
      <c r="D356">
        <f>_xlfn.XLOOKUP(le_kin_purification[[#This Row],[Attribute]],le_purification_fractions[Variable],le_purification_fractions[Fraction])</f>
        <v>3</v>
      </c>
      <c r="E356" t="str">
        <f>_xlfn.XLOOKUP(le_kin_purification[[#This Row],[Attribute]],le_purification_fractions[Variable],le_purification_fractions[Dilution])</f>
        <v>10</v>
      </c>
      <c r="F356">
        <f>MAX(le_kin_purification[[#This Row],[Dilution]]*le_kin_purification[[#This Row],[Value]], 0)</f>
        <v>0</v>
      </c>
    </row>
    <row r="357" spans="1:6" x14ac:dyDescent="0.2">
      <c r="A357" s="20">
        <v>6.2847222222222219E-3</v>
      </c>
      <c r="B357" t="s">
        <v>51</v>
      </c>
      <c r="C357">
        <v>-1.3919999999999999</v>
      </c>
      <c r="D357">
        <f>_xlfn.XLOOKUP(le_kin_purification[[#This Row],[Attribute]],le_purification_fractions[Variable],le_purification_fractions[Fraction])</f>
        <v>3</v>
      </c>
      <c r="E357" t="str">
        <f>_xlfn.XLOOKUP(le_kin_purification[[#This Row],[Attribute]],le_purification_fractions[Variable],le_purification_fractions[Dilution])</f>
        <v>10</v>
      </c>
      <c r="F357">
        <f>MAX(le_kin_purification[[#This Row],[Dilution]]*le_kin_purification[[#This Row],[Value]], 0)</f>
        <v>0</v>
      </c>
    </row>
    <row r="358" spans="1:6" x14ac:dyDescent="0.2">
      <c r="A358" s="20">
        <v>6.2847222222222219E-3</v>
      </c>
      <c r="B358" t="s">
        <v>52</v>
      </c>
      <c r="C358">
        <v>-1.472</v>
      </c>
      <c r="D358">
        <f>_xlfn.XLOOKUP(le_kin_purification[[#This Row],[Attribute]],le_purification_fractions[Variable],le_purification_fractions[Fraction])</f>
        <v>3</v>
      </c>
      <c r="E358" t="str">
        <f>_xlfn.XLOOKUP(le_kin_purification[[#This Row],[Attribute]],le_purification_fractions[Variable],le_purification_fractions[Dilution])</f>
        <v>10</v>
      </c>
      <c r="F358">
        <f>MAX(le_kin_purification[[#This Row],[Dilution]]*le_kin_purification[[#This Row],[Value]], 0)</f>
        <v>0</v>
      </c>
    </row>
    <row r="359" spans="1:6" x14ac:dyDescent="0.2">
      <c r="A359" s="20">
        <v>6.2847222222222219E-3</v>
      </c>
      <c r="B359" t="s">
        <v>1</v>
      </c>
      <c r="C359">
        <v>-0.371</v>
      </c>
      <c r="D359">
        <f>_xlfn.XLOOKUP(le_kin_purification[[#This Row],[Attribute]],le_purification_fractions[Variable],le_purification_fractions[Fraction])</f>
        <v>1</v>
      </c>
      <c r="E359" t="str">
        <f>_xlfn.XLOOKUP(le_kin_purification[[#This Row],[Attribute]],le_purification_fractions[Variable],le_purification_fractions[Dilution])</f>
        <v>50</v>
      </c>
      <c r="F359">
        <f>MAX(le_kin_purification[[#This Row],[Dilution]]*le_kin_purification[[#This Row],[Value]], 0)</f>
        <v>0</v>
      </c>
    </row>
    <row r="360" spans="1:6" x14ac:dyDescent="0.2">
      <c r="A360" s="20">
        <v>6.2847222222222219E-3</v>
      </c>
      <c r="B360" t="s">
        <v>2</v>
      </c>
      <c r="C360">
        <v>-0.30399999999999999</v>
      </c>
      <c r="D360">
        <f>_xlfn.XLOOKUP(le_kin_purification[[#This Row],[Attribute]],le_purification_fractions[Variable],le_purification_fractions[Fraction])</f>
        <v>1</v>
      </c>
      <c r="E360" t="str">
        <f>_xlfn.XLOOKUP(le_kin_purification[[#This Row],[Attribute]],le_purification_fractions[Variable],le_purification_fractions[Dilution])</f>
        <v>50</v>
      </c>
      <c r="F360">
        <f>MAX(le_kin_purification[[#This Row],[Dilution]]*le_kin_purification[[#This Row],[Value]], 0)</f>
        <v>0</v>
      </c>
    </row>
    <row r="361" spans="1:6" x14ac:dyDescent="0.2">
      <c r="A361" s="20">
        <v>6.2847222222222219E-3</v>
      </c>
      <c r="B361" t="s">
        <v>3</v>
      </c>
      <c r="C361">
        <v>-0.16500000000000001</v>
      </c>
      <c r="D361">
        <f>_xlfn.XLOOKUP(le_kin_purification[[#This Row],[Attribute]],le_purification_fractions[Variable],le_purification_fractions[Fraction])</f>
        <v>1</v>
      </c>
      <c r="E361" t="str">
        <f>_xlfn.XLOOKUP(le_kin_purification[[#This Row],[Attribute]],le_purification_fractions[Variable],le_purification_fractions[Dilution])</f>
        <v>50</v>
      </c>
      <c r="F361">
        <f>MAX(le_kin_purification[[#This Row],[Dilution]]*le_kin_purification[[#This Row],[Value]], 0)</f>
        <v>0</v>
      </c>
    </row>
    <row r="362" spans="1:6" x14ac:dyDescent="0.2">
      <c r="A362" s="20">
        <v>6.2847222222222219E-3</v>
      </c>
      <c r="B362" t="s">
        <v>4</v>
      </c>
      <c r="C362">
        <v>-0.9</v>
      </c>
      <c r="D362">
        <f>_xlfn.XLOOKUP(le_kin_purification[[#This Row],[Attribute]],le_purification_fractions[Variable],le_purification_fractions[Fraction])</f>
        <v>3</v>
      </c>
      <c r="E362" t="str">
        <f>_xlfn.XLOOKUP(le_kin_purification[[#This Row],[Attribute]],le_purification_fractions[Variable],le_purification_fractions[Dilution])</f>
        <v>50</v>
      </c>
      <c r="F362">
        <f>MAX(le_kin_purification[[#This Row],[Dilution]]*le_kin_purification[[#This Row],[Value]], 0)</f>
        <v>0</v>
      </c>
    </row>
    <row r="363" spans="1:6" x14ac:dyDescent="0.2">
      <c r="A363" s="20">
        <v>6.2847222222222219E-3</v>
      </c>
      <c r="B363" t="s">
        <v>5</v>
      </c>
      <c r="C363">
        <v>-0.86799999999999999</v>
      </c>
      <c r="D363">
        <f>_xlfn.XLOOKUP(le_kin_purification[[#This Row],[Attribute]],le_purification_fractions[Variable],le_purification_fractions[Fraction])</f>
        <v>3</v>
      </c>
      <c r="E363" t="str">
        <f>_xlfn.XLOOKUP(le_kin_purification[[#This Row],[Attribute]],le_purification_fractions[Variable],le_purification_fractions[Dilution])</f>
        <v>50</v>
      </c>
      <c r="F363">
        <f>MAX(le_kin_purification[[#This Row],[Dilution]]*le_kin_purification[[#This Row],[Value]], 0)</f>
        <v>0</v>
      </c>
    </row>
    <row r="364" spans="1:6" x14ac:dyDescent="0.2">
      <c r="A364" s="20">
        <v>6.2847222222222219E-3</v>
      </c>
      <c r="B364" t="s">
        <v>6</v>
      </c>
      <c r="C364">
        <v>-1.242</v>
      </c>
      <c r="D364">
        <f>_xlfn.XLOOKUP(le_kin_purification[[#This Row],[Attribute]],le_purification_fractions[Variable],le_purification_fractions[Fraction])</f>
        <v>3</v>
      </c>
      <c r="E364" t="str">
        <f>_xlfn.XLOOKUP(le_kin_purification[[#This Row],[Attribute]],le_purification_fractions[Variable],le_purification_fractions[Dilution])</f>
        <v>50</v>
      </c>
      <c r="F364">
        <f>MAX(le_kin_purification[[#This Row],[Dilution]]*le_kin_purification[[#This Row],[Value]], 0)</f>
        <v>0</v>
      </c>
    </row>
    <row r="365" spans="1:6" x14ac:dyDescent="0.2">
      <c r="A365" s="20">
        <v>6.2847222222222219E-3</v>
      </c>
      <c r="B365" t="s">
        <v>13</v>
      </c>
      <c r="C365">
        <v>-7.0000000000000007E-2</v>
      </c>
      <c r="D365">
        <f>_xlfn.XLOOKUP(le_kin_purification[[#This Row],[Attribute]],le_purification_fractions[Variable],le_purification_fractions[Fraction])</f>
        <v>1</v>
      </c>
      <c r="E365" t="str">
        <f>_xlfn.XLOOKUP(le_kin_purification[[#This Row],[Attribute]],le_purification_fractions[Variable],le_purification_fractions[Dilution])</f>
        <v>100</v>
      </c>
      <c r="F365">
        <f>MAX(le_kin_purification[[#This Row],[Dilution]]*le_kin_purification[[#This Row],[Value]], 0)</f>
        <v>0</v>
      </c>
    </row>
    <row r="366" spans="1:6" x14ac:dyDescent="0.2">
      <c r="A366" s="20">
        <v>6.2847222222222219E-3</v>
      </c>
      <c r="B366" t="s">
        <v>14</v>
      </c>
      <c r="C366">
        <v>-5.3999999999999999E-2</v>
      </c>
      <c r="D366">
        <f>_xlfn.XLOOKUP(le_kin_purification[[#This Row],[Attribute]],le_purification_fractions[Variable],le_purification_fractions[Fraction])</f>
        <v>1</v>
      </c>
      <c r="E366" t="str">
        <f>_xlfn.XLOOKUP(le_kin_purification[[#This Row],[Attribute]],le_purification_fractions[Variable],le_purification_fractions[Dilution])</f>
        <v>100</v>
      </c>
      <c r="F366">
        <f>MAX(le_kin_purification[[#This Row],[Dilution]]*le_kin_purification[[#This Row],[Value]], 0)</f>
        <v>0</v>
      </c>
    </row>
    <row r="367" spans="1:6" x14ac:dyDescent="0.2">
      <c r="A367" s="20">
        <v>6.2847222222222219E-3</v>
      </c>
      <c r="B367" t="s">
        <v>15</v>
      </c>
      <c r="C367">
        <v>-1.6E-2</v>
      </c>
      <c r="D367">
        <f>_xlfn.XLOOKUP(le_kin_purification[[#This Row],[Attribute]],le_purification_fractions[Variable],le_purification_fractions[Fraction])</f>
        <v>1</v>
      </c>
      <c r="E367" t="str">
        <f>_xlfn.XLOOKUP(le_kin_purification[[#This Row],[Attribute]],le_purification_fractions[Variable],le_purification_fractions[Dilution])</f>
        <v>100</v>
      </c>
      <c r="F367">
        <f>MAX(le_kin_purification[[#This Row],[Dilution]]*le_kin_purification[[#This Row],[Value]], 0)</f>
        <v>0</v>
      </c>
    </row>
    <row r="368" spans="1:6" x14ac:dyDescent="0.2">
      <c r="A368" s="20">
        <v>6.2847222222222219E-3</v>
      </c>
      <c r="B368" t="s">
        <v>16</v>
      </c>
      <c r="C368">
        <v>-4.2000000000000003E-2</v>
      </c>
      <c r="D368">
        <f>_xlfn.XLOOKUP(le_kin_purification[[#This Row],[Attribute]],le_purification_fractions[Variable],le_purification_fractions[Fraction])</f>
        <v>3</v>
      </c>
      <c r="E368" t="str">
        <f>_xlfn.XLOOKUP(le_kin_purification[[#This Row],[Attribute]],le_purification_fractions[Variable],le_purification_fractions[Dilution])</f>
        <v>100</v>
      </c>
      <c r="F368">
        <f>MAX(le_kin_purification[[#This Row],[Dilution]]*le_kin_purification[[#This Row],[Value]], 0)</f>
        <v>0</v>
      </c>
    </row>
    <row r="369" spans="1:6" x14ac:dyDescent="0.2">
      <c r="A369" s="20">
        <v>6.2847222222222219E-3</v>
      </c>
      <c r="B369" t="s">
        <v>17</v>
      </c>
      <c r="C369">
        <v>-5.5E-2</v>
      </c>
      <c r="D369">
        <f>_xlfn.XLOOKUP(le_kin_purification[[#This Row],[Attribute]],le_purification_fractions[Variable],le_purification_fractions[Fraction])</f>
        <v>3</v>
      </c>
      <c r="E369" t="str">
        <f>_xlfn.XLOOKUP(le_kin_purification[[#This Row],[Attribute]],le_purification_fractions[Variable],le_purification_fractions[Dilution])</f>
        <v>100</v>
      </c>
      <c r="F369">
        <f>MAX(le_kin_purification[[#This Row],[Dilution]]*le_kin_purification[[#This Row],[Value]], 0)</f>
        <v>0</v>
      </c>
    </row>
    <row r="370" spans="1:6" x14ac:dyDescent="0.2">
      <c r="A370" s="20">
        <v>6.2847222222222219E-3</v>
      </c>
      <c r="B370" t="s">
        <v>18</v>
      </c>
      <c r="C370">
        <v>-0.20399999999999999</v>
      </c>
      <c r="D370">
        <f>_xlfn.XLOOKUP(le_kin_purification[[#This Row],[Attribute]],le_purification_fractions[Variable],le_purification_fractions[Fraction])</f>
        <v>3</v>
      </c>
      <c r="E370" t="str">
        <f>_xlfn.XLOOKUP(le_kin_purification[[#This Row],[Attribute]],le_purification_fractions[Variable],le_purification_fractions[Dilution])</f>
        <v>100</v>
      </c>
      <c r="F370">
        <f>MAX(le_kin_purification[[#This Row],[Dilution]]*le_kin_purification[[#This Row],[Value]], 0)</f>
        <v>0</v>
      </c>
    </row>
    <row r="371" spans="1:6" x14ac:dyDescent="0.2">
      <c r="A371" s="20">
        <v>6.2847222222222219E-3</v>
      </c>
      <c r="B371" t="s">
        <v>38</v>
      </c>
      <c r="C371">
        <v>-0.64400000000000002</v>
      </c>
      <c r="D371">
        <f>_xlfn.XLOOKUP(le_kin_purification[[#This Row],[Attribute]],le_purification_fractions[Variable],le_purification_fractions[Fraction])</f>
        <v>2</v>
      </c>
      <c r="E371" t="str">
        <f>_xlfn.XLOOKUP(le_kin_purification[[#This Row],[Attribute]],le_purification_fractions[Variable],le_purification_fractions[Dilution])</f>
        <v>10</v>
      </c>
      <c r="F371">
        <f>MAX(le_kin_purification[[#This Row],[Dilution]]*le_kin_purification[[#This Row],[Value]], 0)</f>
        <v>0</v>
      </c>
    </row>
    <row r="372" spans="1:6" x14ac:dyDescent="0.2">
      <c r="A372" s="20">
        <v>6.2847222222222219E-3</v>
      </c>
      <c r="B372" t="s">
        <v>39</v>
      </c>
      <c r="C372">
        <v>-0.29899999999999999</v>
      </c>
      <c r="D372">
        <f>_xlfn.XLOOKUP(le_kin_purification[[#This Row],[Attribute]],le_purification_fractions[Variable],le_purification_fractions[Fraction])</f>
        <v>2</v>
      </c>
      <c r="E372" t="str">
        <f>_xlfn.XLOOKUP(le_kin_purification[[#This Row],[Attribute]],le_purification_fractions[Variable],le_purification_fractions[Dilution])</f>
        <v>10</v>
      </c>
      <c r="F372">
        <f>MAX(le_kin_purification[[#This Row],[Dilution]]*le_kin_purification[[#This Row],[Value]], 0)</f>
        <v>0</v>
      </c>
    </row>
    <row r="373" spans="1:6" x14ac:dyDescent="0.2">
      <c r="A373" s="20">
        <v>6.2847222222222219E-3</v>
      </c>
      <c r="B373" t="s">
        <v>34</v>
      </c>
      <c r="C373">
        <v>-0.35699999999999998</v>
      </c>
      <c r="D373">
        <f>_xlfn.XLOOKUP(le_kin_purification[[#This Row],[Attribute]],le_purification_fractions[Variable],le_purification_fractions[Fraction])</f>
        <v>2</v>
      </c>
      <c r="E373" t="str">
        <f>_xlfn.XLOOKUP(le_kin_purification[[#This Row],[Attribute]],le_purification_fractions[Variable],le_purification_fractions[Dilution])</f>
        <v>10</v>
      </c>
      <c r="F373">
        <f>MAX(le_kin_purification[[#This Row],[Dilution]]*le_kin_purification[[#This Row],[Value]], 0)</f>
        <v>0</v>
      </c>
    </row>
    <row r="374" spans="1:6" x14ac:dyDescent="0.2">
      <c r="A374" s="20">
        <v>6.2847222222222219E-3</v>
      </c>
      <c r="B374" t="s">
        <v>40</v>
      </c>
      <c r="C374">
        <v>-1.502</v>
      </c>
      <c r="D374">
        <f>_xlfn.XLOOKUP(le_kin_purification[[#This Row],[Attribute]],le_purification_fractions[Variable],le_purification_fractions[Fraction])</f>
        <v>4</v>
      </c>
      <c r="E374" t="str">
        <f>_xlfn.XLOOKUP(le_kin_purification[[#This Row],[Attribute]],le_purification_fractions[Variable],le_purification_fractions[Dilution])</f>
        <v>10</v>
      </c>
      <c r="F374">
        <f>MAX(le_kin_purification[[#This Row],[Dilution]]*le_kin_purification[[#This Row],[Value]], 0)</f>
        <v>0</v>
      </c>
    </row>
    <row r="375" spans="1:6" x14ac:dyDescent="0.2">
      <c r="A375" s="20">
        <v>6.2847222222222219E-3</v>
      </c>
      <c r="B375" t="s">
        <v>41</v>
      </c>
      <c r="C375">
        <v>-1.4119999999999999</v>
      </c>
      <c r="D375">
        <f>_xlfn.XLOOKUP(le_kin_purification[[#This Row],[Attribute]],le_purification_fractions[Variable],le_purification_fractions[Fraction])</f>
        <v>4</v>
      </c>
      <c r="E375" t="str">
        <f>_xlfn.XLOOKUP(le_kin_purification[[#This Row],[Attribute]],le_purification_fractions[Variable],le_purification_fractions[Dilution])</f>
        <v>10</v>
      </c>
      <c r="F375">
        <f>MAX(le_kin_purification[[#This Row],[Dilution]]*le_kin_purification[[#This Row],[Value]], 0)</f>
        <v>0</v>
      </c>
    </row>
    <row r="376" spans="1:6" x14ac:dyDescent="0.2">
      <c r="A376" s="20">
        <v>6.2847222222222219E-3</v>
      </c>
      <c r="B376" t="s">
        <v>42</v>
      </c>
      <c r="C376">
        <v>-1.4159999999999999</v>
      </c>
      <c r="D376">
        <f>_xlfn.XLOOKUP(le_kin_purification[[#This Row],[Attribute]],le_purification_fractions[Variable],le_purification_fractions[Fraction])</f>
        <v>4</v>
      </c>
      <c r="E376" t="str">
        <f>_xlfn.XLOOKUP(le_kin_purification[[#This Row],[Attribute]],le_purification_fractions[Variable],le_purification_fractions[Dilution])</f>
        <v>10</v>
      </c>
      <c r="F376">
        <f>MAX(le_kin_purification[[#This Row],[Dilution]]*le_kin_purification[[#This Row],[Value]], 0)</f>
        <v>0</v>
      </c>
    </row>
    <row r="377" spans="1:6" x14ac:dyDescent="0.2">
      <c r="A377" s="20">
        <v>6.2847222222222219E-3</v>
      </c>
      <c r="B377" t="s">
        <v>56</v>
      </c>
      <c r="C377">
        <v>-0.19</v>
      </c>
      <c r="D377">
        <f>_xlfn.XLOOKUP(le_kin_purification[[#This Row],[Attribute]],le_purification_fractions[Variable],le_purification_fractions[Fraction])</f>
        <v>2</v>
      </c>
      <c r="E377" t="str">
        <f>_xlfn.XLOOKUP(le_kin_purification[[#This Row],[Attribute]],le_purification_fractions[Variable],le_purification_fractions[Dilution])</f>
        <v>50</v>
      </c>
      <c r="F377">
        <f>MAX(le_kin_purification[[#This Row],[Dilution]]*le_kin_purification[[#This Row],[Value]], 0)</f>
        <v>0</v>
      </c>
    </row>
    <row r="378" spans="1:6" x14ac:dyDescent="0.2">
      <c r="A378" s="20">
        <v>6.2847222222222219E-3</v>
      </c>
      <c r="B378" t="s">
        <v>57</v>
      </c>
      <c r="C378">
        <v>-6.9000000000000006E-2</v>
      </c>
      <c r="D378">
        <f>_xlfn.XLOOKUP(le_kin_purification[[#This Row],[Attribute]],le_purification_fractions[Variable],le_purification_fractions[Fraction])</f>
        <v>2</v>
      </c>
      <c r="E378" t="str">
        <f>_xlfn.XLOOKUP(le_kin_purification[[#This Row],[Attribute]],le_purification_fractions[Variable],le_purification_fractions[Dilution])</f>
        <v>50</v>
      </c>
      <c r="F378">
        <f>MAX(le_kin_purification[[#This Row],[Dilution]]*le_kin_purification[[#This Row],[Value]], 0)</f>
        <v>0</v>
      </c>
    </row>
    <row r="379" spans="1:6" x14ac:dyDescent="0.2">
      <c r="A379" s="20">
        <v>6.2847222222222219E-3</v>
      </c>
      <c r="B379" t="s">
        <v>58</v>
      </c>
      <c r="C379">
        <v>-0.109</v>
      </c>
      <c r="D379">
        <f>_xlfn.XLOOKUP(le_kin_purification[[#This Row],[Attribute]],le_purification_fractions[Variable],le_purification_fractions[Fraction])</f>
        <v>2</v>
      </c>
      <c r="E379" t="str">
        <f>_xlfn.XLOOKUP(le_kin_purification[[#This Row],[Attribute]],le_purification_fractions[Variable],le_purification_fractions[Dilution])</f>
        <v>50</v>
      </c>
      <c r="F379">
        <f>MAX(le_kin_purification[[#This Row],[Dilution]]*le_kin_purification[[#This Row],[Value]], 0)</f>
        <v>0</v>
      </c>
    </row>
    <row r="380" spans="1:6" x14ac:dyDescent="0.2">
      <c r="A380" s="20">
        <v>6.2847222222222219E-3</v>
      </c>
      <c r="B380" t="s">
        <v>59</v>
      </c>
      <c r="C380">
        <v>-0.39900000000000002</v>
      </c>
      <c r="D380">
        <f>_xlfn.XLOOKUP(le_kin_purification[[#This Row],[Attribute]],le_purification_fractions[Variable],le_purification_fractions[Fraction])</f>
        <v>4</v>
      </c>
      <c r="E380" t="str">
        <f>_xlfn.XLOOKUP(le_kin_purification[[#This Row],[Attribute]],le_purification_fractions[Variable],le_purification_fractions[Dilution])</f>
        <v>50</v>
      </c>
      <c r="F380">
        <f>MAX(le_kin_purification[[#This Row],[Dilution]]*le_kin_purification[[#This Row],[Value]], 0)</f>
        <v>0</v>
      </c>
    </row>
    <row r="381" spans="1:6" x14ac:dyDescent="0.2">
      <c r="A381" s="20">
        <v>6.2847222222222219E-3</v>
      </c>
      <c r="B381" t="s">
        <v>60</v>
      </c>
      <c r="C381">
        <v>-0.37</v>
      </c>
      <c r="D381">
        <f>_xlfn.XLOOKUP(le_kin_purification[[#This Row],[Attribute]],le_purification_fractions[Variable],le_purification_fractions[Fraction])</f>
        <v>4</v>
      </c>
      <c r="E381" t="str">
        <f>_xlfn.XLOOKUP(le_kin_purification[[#This Row],[Attribute]],le_purification_fractions[Variable],le_purification_fractions[Dilution])</f>
        <v>50</v>
      </c>
      <c r="F381">
        <f>MAX(le_kin_purification[[#This Row],[Dilution]]*le_kin_purification[[#This Row],[Value]], 0)</f>
        <v>0</v>
      </c>
    </row>
    <row r="382" spans="1:6" x14ac:dyDescent="0.2">
      <c r="A382" s="20">
        <v>6.2847222222222219E-3</v>
      </c>
      <c r="B382" t="s">
        <v>61</v>
      </c>
      <c r="C382">
        <v>-0.47799999999999998</v>
      </c>
      <c r="D382">
        <f>_xlfn.XLOOKUP(le_kin_purification[[#This Row],[Attribute]],le_purification_fractions[Variable],le_purification_fractions[Fraction])</f>
        <v>4</v>
      </c>
      <c r="E382" t="str">
        <f>_xlfn.XLOOKUP(le_kin_purification[[#This Row],[Attribute]],le_purification_fractions[Variable],le_purification_fractions[Dilution])</f>
        <v>50</v>
      </c>
      <c r="F382">
        <f>MAX(le_kin_purification[[#This Row],[Dilution]]*le_kin_purification[[#This Row],[Value]], 0)</f>
        <v>0</v>
      </c>
    </row>
    <row r="383" spans="1:6" x14ac:dyDescent="0.2">
      <c r="A383" s="20">
        <v>6.2847222222222219E-3</v>
      </c>
      <c r="B383" t="s">
        <v>64</v>
      </c>
      <c r="C383">
        <v>-0.04</v>
      </c>
      <c r="D383">
        <f>_xlfn.XLOOKUP(le_kin_purification[[#This Row],[Attribute]],le_purification_fractions[Variable],le_purification_fractions[Fraction])</f>
        <v>2</v>
      </c>
      <c r="E383" t="str">
        <f>_xlfn.XLOOKUP(le_kin_purification[[#This Row],[Attribute]],le_purification_fractions[Variable],le_purification_fractions[Dilution])</f>
        <v>100</v>
      </c>
      <c r="F383">
        <f>MAX(le_kin_purification[[#This Row],[Dilution]]*le_kin_purification[[#This Row],[Value]], 0)</f>
        <v>0</v>
      </c>
    </row>
    <row r="384" spans="1:6" x14ac:dyDescent="0.2">
      <c r="A384" s="20">
        <v>6.2847222222222219E-3</v>
      </c>
      <c r="B384" t="s">
        <v>65</v>
      </c>
      <c r="C384">
        <v>7.0000000000000001E-3</v>
      </c>
      <c r="D384">
        <f>_xlfn.XLOOKUP(le_kin_purification[[#This Row],[Attribute]],le_purification_fractions[Variable],le_purification_fractions[Fraction])</f>
        <v>2</v>
      </c>
      <c r="E384" t="str">
        <f>_xlfn.XLOOKUP(le_kin_purification[[#This Row],[Attribute]],le_purification_fractions[Variable],le_purification_fractions[Dilution])</f>
        <v>100</v>
      </c>
      <c r="F384">
        <f>MAX(le_kin_purification[[#This Row],[Dilution]]*le_kin_purification[[#This Row],[Value]], 0)</f>
        <v>0.70000000000000007</v>
      </c>
    </row>
    <row r="385" spans="1:6" x14ac:dyDescent="0.2">
      <c r="A385" s="20">
        <v>6.2847222222222219E-3</v>
      </c>
      <c r="B385" t="s">
        <v>66</v>
      </c>
      <c r="C385">
        <v>8.0000000000000002E-3</v>
      </c>
      <c r="D385">
        <f>_xlfn.XLOOKUP(le_kin_purification[[#This Row],[Attribute]],le_purification_fractions[Variable],le_purification_fractions[Fraction])</f>
        <v>2</v>
      </c>
      <c r="E385" t="str">
        <f>_xlfn.XLOOKUP(le_kin_purification[[#This Row],[Attribute]],le_purification_fractions[Variable],le_purification_fractions[Dilution])</f>
        <v>100</v>
      </c>
      <c r="F385">
        <f>MAX(le_kin_purification[[#This Row],[Dilution]]*le_kin_purification[[#This Row],[Value]], 0)</f>
        <v>0.8</v>
      </c>
    </row>
    <row r="386" spans="1:6" x14ac:dyDescent="0.2">
      <c r="A386" s="20">
        <v>6.2847222222222219E-3</v>
      </c>
      <c r="B386" t="s">
        <v>67</v>
      </c>
      <c r="C386">
        <v>-0.111</v>
      </c>
      <c r="D386">
        <f>_xlfn.XLOOKUP(le_kin_purification[[#This Row],[Attribute]],le_purification_fractions[Variable],le_purification_fractions[Fraction])</f>
        <v>4</v>
      </c>
      <c r="E386" t="str">
        <f>_xlfn.XLOOKUP(le_kin_purification[[#This Row],[Attribute]],le_purification_fractions[Variable],le_purification_fractions[Dilution])</f>
        <v>100</v>
      </c>
      <c r="F386">
        <f>MAX(le_kin_purification[[#This Row],[Dilution]]*le_kin_purification[[#This Row],[Value]], 0)</f>
        <v>0</v>
      </c>
    </row>
    <row r="387" spans="1:6" x14ac:dyDescent="0.2">
      <c r="A387" s="20">
        <v>6.2847222222222219E-3</v>
      </c>
      <c r="B387" t="s">
        <v>68</v>
      </c>
      <c r="C387">
        <v>-0.223</v>
      </c>
      <c r="D387">
        <f>_xlfn.XLOOKUP(le_kin_purification[[#This Row],[Attribute]],le_purification_fractions[Variable],le_purification_fractions[Fraction])</f>
        <v>4</v>
      </c>
      <c r="E387" t="str">
        <f>_xlfn.XLOOKUP(le_kin_purification[[#This Row],[Attribute]],le_purification_fractions[Variable],le_purification_fractions[Dilution])</f>
        <v>100</v>
      </c>
      <c r="F387">
        <f>MAX(le_kin_purification[[#This Row],[Dilution]]*le_kin_purification[[#This Row],[Value]], 0)</f>
        <v>0</v>
      </c>
    </row>
    <row r="388" spans="1:6" x14ac:dyDescent="0.2">
      <c r="A388" s="20">
        <v>6.2847222222222219E-3</v>
      </c>
      <c r="B388" t="s">
        <v>69</v>
      </c>
      <c r="C388">
        <v>-0.40699999999999997</v>
      </c>
      <c r="D388">
        <f>_xlfn.XLOOKUP(le_kin_purification[[#This Row],[Attribute]],le_purification_fractions[Variable],le_purification_fractions[Fraction])</f>
        <v>4</v>
      </c>
      <c r="E388" t="str">
        <f>_xlfn.XLOOKUP(le_kin_purification[[#This Row],[Attribute]],le_purification_fractions[Variable],le_purification_fractions[Dilution])</f>
        <v>100</v>
      </c>
      <c r="F388">
        <f>MAX(le_kin_purification[[#This Row],[Dilution]]*le_kin_purification[[#This Row],[Value]], 0)</f>
        <v>0</v>
      </c>
    </row>
    <row r="389" spans="1:6" hidden="1" x14ac:dyDescent="0.2">
      <c r="A389" s="20">
        <v>6.2847222222222219E-3</v>
      </c>
      <c r="B389" t="s">
        <v>73</v>
      </c>
      <c r="C389">
        <v>-2.9000000000000001E-2</v>
      </c>
      <c r="D389" t="e">
        <f>_xlfn.XLOOKUP(le_kin_purification[[#This Row],[Attribute]],le_purification_fractions[Variable],le_purification_fractions[Fraction])</f>
        <v>#N/A</v>
      </c>
      <c r="E389" t="e">
        <f>_xlfn.XLOOKUP(le_kin_purification[[#This Row],[Attribute]],le_purification_fractions[Variable],le_purification_fractions[Dilution])</f>
        <v>#N/A</v>
      </c>
      <c r="F389" t="e">
        <f>MAX(le_kin_purification[[#This Row],[Dilution]]*le_kin_purification[[#This Row],[Value]], 0)</f>
        <v>#N/A</v>
      </c>
    </row>
    <row r="390" spans="1:6" hidden="1" x14ac:dyDescent="0.2">
      <c r="A390" s="20">
        <v>6.2847222222222219E-3</v>
      </c>
      <c r="B390" t="s">
        <v>74</v>
      </c>
      <c r="C390">
        <v>-2.4E-2</v>
      </c>
      <c r="D390" t="e">
        <f>_xlfn.XLOOKUP(le_kin_purification[[#This Row],[Attribute]],le_purification_fractions[Variable],le_purification_fractions[Fraction])</f>
        <v>#N/A</v>
      </c>
      <c r="E390" t="e">
        <f>_xlfn.XLOOKUP(le_kin_purification[[#This Row],[Attribute]],le_purification_fractions[Variable],le_purification_fractions[Dilution])</f>
        <v>#N/A</v>
      </c>
      <c r="F390" t="e">
        <f>MAX(le_kin_purification[[#This Row],[Dilution]]*le_kin_purification[[#This Row],[Value]], 0)</f>
        <v>#N/A</v>
      </c>
    </row>
    <row r="391" spans="1:6" hidden="1" x14ac:dyDescent="0.2">
      <c r="A391" s="20">
        <v>6.2847222222222219E-3</v>
      </c>
      <c r="B391" t="s">
        <v>75</v>
      </c>
      <c r="C391">
        <v>5.1999999999999998E-2</v>
      </c>
      <c r="D391" t="e">
        <f>_xlfn.XLOOKUP(le_kin_purification[[#This Row],[Attribute]],le_purification_fractions[Variable],le_purification_fractions[Fraction])</f>
        <v>#N/A</v>
      </c>
      <c r="E391" t="e">
        <f>_xlfn.XLOOKUP(le_kin_purification[[#This Row],[Attribute]],le_purification_fractions[Variable],le_purification_fractions[Dilution])</f>
        <v>#N/A</v>
      </c>
      <c r="F391" t="e">
        <f>MAX(le_kin_purification[[#This Row],[Dilution]]*le_kin_purification[[#This Row],[Value]], 0)</f>
        <v>#N/A</v>
      </c>
    </row>
    <row r="392" spans="1:6" x14ac:dyDescent="0.2">
      <c r="A392" s="20">
        <v>6.9791666666666665E-3</v>
      </c>
      <c r="B392" t="s">
        <v>193</v>
      </c>
      <c r="C392">
        <v>-0.996</v>
      </c>
      <c r="D392">
        <f>_xlfn.XLOOKUP(le_kin_purification[[#This Row],[Attribute]],le_purification_fractions[Variable],le_purification_fractions[Fraction])</f>
        <v>1</v>
      </c>
      <c r="E392" t="str">
        <f>_xlfn.XLOOKUP(le_kin_purification[[#This Row],[Attribute]],le_purification_fractions[Variable],le_purification_fractions[Dilution])</f>
        <v>10</v>
      </c>
      <c r="F392">
        <f>MAX(le_kin_purification[[#This Row],[Dilution]]*le_kin_purification[[#This Row],[Value]], 0)</f>
        <v>0</v>
      </c>
    </row>
    <row r="393" spans="1:6" x14ac:dyDescent="0.2">
      <c r="A393" s="20">
        <v>6.9791666666666665E-3</v>
      </c>
      <c r="B393" t="s">
        <v>194</v>
      </c>
      <c r="C393">
        <v>-1.008</v>
      </c>
      <c r="D393">
        <f>_xlfn.XLOOKUP(le_kin_purification[[#This Row],[Attribute]],le_purification_fractions[Variable],le_purification_fractions[Fraction])</f>
        <v>1</v>
      </c>
      <c r="E393" t="str">
        <f>_xlfn.XLOOKUP(le_kin_purification[[#This Row],[Attribute]],le_purification_fractions[Variable],le_purification_fractions[Dilution])</f>
        <v>10</v>
      </c>
      <c r="F393">
        <f>MAX(le_kin_purification[[#This Row],[Dilution]]*le_kin_purification[[#This Row],[Value]], 0)</f>
        <v>0</v>
      </c>
    </row>
    <row r="394" spans="1:6" x14ac:dyDescent="0.2">
      <c r="A394" s="20">
        <v>6.9791666666666665E-3</v>
      </c>
      <c r="B394" t="s">
        <v>195</v>
      </c>
      <c r="C394">
        <v>-0.95399999999999996</v>
      </c>
      <c r="D394">
        <f>_xlfn.XLOOKUP(le_kin_purification[[#This Row],[Attribute]],le_purification_fractions[Variable],le_purification_fractions[Fraction])</f>
        <v>1</v>
      </c>
      <c r="E394" t="str">
        <f>_xlfn.XLOOKUP(le_kin_purification[[#This Row],[Attribute]],le_purification_fractions[Variable],le_purification_fractions[Dilution])</f>
        <v>10</v>
      </c>
      <c r="F394">
        <f>MAX(le_kin_purification[[#This Row],[Dilution]]*le_kin_purification[[#This Row],[Value]], 0)</f>
        <v>0</v>
      </c>
    </row>
    <row r="395" spans="1:6" x14ac:dyDescent="0.2">
      <c r="A395" s="20">
        <v>6.9791666666666665E-3</v>
      </c>
      <c r="B395" t="s">
        <v>50</v>
      </c>
      <c r="C395">
        <v>-1.4419999999999999</v>
      </c>
      <c r="D395">
        <f>_xlfn.XLOOKUP(le_kin_purification[[#This Row],[Attribute]],le_purification_fractions[Variable],le_purification_fractions[Fraction])</f>
        <v>3</v>
      </c>
      <c r="E395" t="str">
        <f>_xlfn.XLOOKUP(le_kin_purification[[#This Row],[Attribute]],le_purification_fractions[Variable],le_purification_fractions[Dilution])</f>
        <v>10</v>
      </c>
      <c r="F395">
        <f>MAX(le_kin_purification[[#This Row],[Dilution]]*le_kin_purification[[#This Row],[Value]], 0)</f>
        <v>0</v>
      </c>
    </row>
    <row r="396" spans="1:6" x14ac:dyDescent="0.2">
      <c r="A396" s="20">
        <v>6.9791666666666665E-3</v>
      </c>
      <c r="B396" t="s">
        <v>51</v>
      </c>
      <c r="C396">
        <v>-1.383</v>
      </c>
      <c r="D396">
        <f>_xlfn.XLOOKUP(le_kin_purification[[#This Row],[Attribute]],le_purification_fractions[Variable],le_purification_fractions[Fraction])</f>
        <v>3</v>
      </c>
      <c r="E396" t="str">
        <f>_xlfn.XLOOKUP(le_kin_purification[[#This Row],[Attribute]],le_purification_fractions[Variable],le_purification_fractions[Dilution])</f>
        <v>10</v>
      </c>
      <c r="F396">
        <f>MAX(le_kin_purification[[#This Row],[Dilution]]*le_kin_purification[[#This Row],[Value]], 0)</f>
        <v>0</v>
      </c>
    </row>
    <row r="397" spans="1:6" x14ac:dyDescent="0.2">
      <c r="A397" s="20">
        <v>6.9791666666666665E-3</v>
      </c>
      <c r="B397" t="s">
        <v>52</v>
      </c>
      <c r="C397">
        <v>-1.464</v>
      </c>
      <c r="D397">
        <f>_xlfn.XLOOKUP(le_kin_purification[[#This Row],[Attribute]],le_purification_fractions[Variable],le_purification_fractions[Fraction])</f>
        <v>3</v>
      </c>
      <c r="E397" t="str">
        <f>_xlfn.XLOOKUP(le_kin_purification[[#This Row],[Attribute]],le_purification_fractions[Variable],le_purification_fractions[Dilution])</f>
        <v>10</v>
      </c>
      <c r="F397">
        <f>MAX(le_kin_purification[[#This Row],[Dilution]]*le_kin_purification[[#This Row],[Value]], 0)</f>
        <v>0</v>
      </c>
    </row>
    <row r="398" spans="1:6" x14ac:dyDescent="0.2">
      <c r="A398" s="20">
        <v>6.9791666666666665E-3</v>
      </c>
      <c r="B398" t="s">
        <v>1</v>
      </c>
      <c r="C398">
        <v>-0.373</v>
      </c>
      <c r="D398">
        <f>_xlfn.XLOOKUP(le_kin_purification[[#This Row],[Attribute]],le_purification_fractions[Variable],le_purification_fractions[Fraction])</f>
        <v>1</v>
      </c>
      <c r="E398" t="str">
        <f>_xlfn.XLOOKUP(le_kin_purification[[#This Row],[Attribute]],le_purification_fractions[Variable],le_purification_fractions[Dilution])</f>
        <v>50</v>
      </c>
      <c r="F398">
        <f>MAX(le_kin_purification[[#This Row],[Dilution]]*le_kin_purification[[#This Row],[Value]], 0)</f>
        <v>0</v>
      </c>
    </row>
    <row r="399" spans="1:6" x14ac:dyDescent="0.2">
      <c r="A399" s="20">
        <v>6.9791666666666665E-3</v>
      </c>
      <c r="B399" t="s">
        <v>2</v>
      </c>
      <c r="C399">
        <v>-0.309</v>
      </c>
      <c r="D399">
        <f>_xlfn.XLOOKUP(le_kin_purification[[#This Row],[Attribute]],le_purification_fractions[Variable],le_purification_fractions[Fraction])</f>
        <v>1</v>
      </c>
      <c r="E399" t="str">
        <f>_xlfn.XLOOKUP(le_kin_purification[[#This Row],[Attribute]],le_purification_fractions[Variable],le_purification_fractions[Dilution])</f>
        <v>50</v>
      </c>
      <c r="F399">
        <f>MAX(le_kin_purification[[#This Row],[Dilution]]*le_kin_purification[[#This Row],[Value]], 0)</f>
        <v>0</v>
      </c>
    </row>
    <row r="400" spans="1:6" x14ac:dyDescent="0.2">
      <c r="A400" s="20">
        <v>6.9791666666666665E-3</v>
      </c>
      <c r="B400" t="s">
        <v>3</v>
      </c>
      <c r="C400">
        <v>-0.16400000000000001</v>
      </c>
      <c r="D400">
        <f>_xlfn.XLOOKUP(le_kin_purification[[#This Row],[Attribute]],le_purification_fractions[Variable],le_purification_fractions[Fraction])</f>
        <v>1</v>
      </c>
      <c r="E400" t="str">
        <f>_xlfn.XLOOKUP(le_kin_purification[[#This Row],[Attribute]],le_purification_fractions[Variable],le_purification_fractions[Dilution])</f>
        <v>50</v>
      </c>
      <c r="F400">
        <f>MAX(le_kin_purification[[#This Row],[Dilution]]*le_kin_purification[[#This Row],[Value]], 0)</f>
        <v>0</v>
      </c>
    </row>
    <row r="401" spans="1:6" x14ac:dyDescent="0.2">
      <c r="A401" s="20">
        <v>6.9791666666666665E-3</v>
      </c>
      <c r="B401" t="s">
        <v>4</v>
      </c>
      <c r="C401">
        <v>-0.92200000000000004</v>
      </c>
      <c r="D401">
        <f>_xlfn.XLOOKUP(le_kin_purification[[#This Row],[Attribute]],le_purification_fractions[Variable],le_purification_fractions[Fraction])</f>
        <v>3</v>
      </c>
      <c r="E401" t="str">
        <f>_xlfn.XLOOKUP(le_kin_purification[[#This Row],[Attribute]],le_purification_fractions[Variable],le_purification_fractions[Dilution])</f>
        <v>50</v>
      </c>
      <c r="F401">
        <f>MAX(le_kin_purification[[#This Row],[Dilution]]*le_kin_purification[[#This Row],[Value]], 0)</f>
        <v>0</v>
      </c>
    </row>
    <row r="402" spans="1:6" x14ac:dyDescent="0.2">
      <c r="A402" s="20">
        <v>6.9791666666666665E-3</v>
      </c>
      <c r="B402" t="s">
        <v>5</v>
      </c>
      <c r="C402">
        <v>-0.89300000000000002</v>
      </c>
      <c r="D402">
        <f>_xlfn.XLOOKUP(le_kin_purification[[#This Row],[Attribute]],le_purification_fractions[Variable],le_purification_fractions[Fraction])</f>
        <v>3</v>
      </c>
      <c r="E402" t="str">
        <f>_xlfn.XLOOKUP(le_kin_purification[[#This Row],[Attribute]],le_purification_fractions[Variable],le_purification_fractions[Dilution])</f>
        <v>50</v>
      </c>
      <c r="F402">
        <f>MAX(le_kin_purification[[#This Row],[Dilution]]*le_kin_purification[[#This Row],[Value]], 0)</f>
        <v>0</v>
      </c>
    </row>
    <row r="403" spans="1:6" x14ac:dyDescent="0.2">
      <c r="A403" s="20">
        <v>6.9791666666666665E-3</v>
      </c>
      <c r="B403" t="s">
        <v>6</v>
      </c>
      <c r="C403">
        <v>-1.2629999999999999</v>
      </c>
      <c r="D403">
        <f>_xlfn.XLOOKUP(le_kin_purification[[#This Row],[Attribute]],le_purification_fractions[Variable],le_purification_fractions[Fraction])</f>
        <v>3</v>
      </c>
      <c r="E403" t="str">
        <f>_xlfn.XLOOKUP(le_kin_purification[[#This Row],[Attribute]],le_purification_fractions[Variable],le_purification_fractions[Dilution])</f>
        <v>50</v>
      </c>
      <c r="F403">
        <f>MAX(le_kin_purification[[#This Row],[Dilution]]*le_kin_purification[[#This Row],[Value]], 0)</f>
        <v>0</v>
      </c>
    </row>
    <row r="404" spans="1:6" x14ac:dyDescent="0.2">
      <c r="A404" s="20">
        <v>6.9791666666666665E-3</v>
      </c>
      <c r="B404" t="s">
        <v>13</v>
      </c>
      <c r="C404">
        <v>-6.7000000000000004E-2</v>
      </c>
      <c r="D404">
        <f>_xlfn.XLOOKUP(le_kin_purification[[#This Row],[Attribute]],le_purification_fractions[Variable],le_purification_fractions[Fraction])</f>
        <v>1</v>
      </c>
      <c r="E404" t="str">
        <f>_xlfn.XLOOKUP(le_kin_purification[[#This Row],[Attribute]],le_purification_fractions[Variable],le_purification_fractions[Dilution])</f>
        <v>100</v>
      </c>
      <c r="F404">
        <f>MAX(le_kin_purification[[#This Row],[Dilution]]*le_kin_purification[[#This Row],[Value]], 0)</f>
        <v>0</v>
      </c>
    </row>
    <row r="405" spans="1:6" x14ac:dyDescent="0.2">
      <c r="A405" s="20">
        <v>6.9791666666666665E-3</v>
      </c>
      <c r="B405" t="s">
        <v>14</v>
      </c>
      <c r="C405">
        <v>-5.8999999999999997E-2</v>
      </c>
      <c r="D405">
        <f>_xlfn.XLOOKUP(le_kin_purification[[#This Row],[Attribute]],le_purification_fractions[Variable],le_purification_fractions[Fraction])</f>
        <v>1</v>
      </c>
      <c r="E405" t="str">
        <f>_xlfn.XLOOKUP(le_kin_purification[[#This Row],[Attribute]],le_purification_fractions[Variable],le_purification_fractions[Dilution])</f>
        <v>100</v>
      </c>
      <c r="F405">
        <f>MAX(le_kin_purification[[#This Row],[Dilution]]*le_kin_purification[[#This Row],[Value]], 0)</f>
        <v>0</v>
      </c>
    </row>
    <row r="406" spans="1:6" x14ac:dyDescent="0.2">
      <c r="A406" s="20">
        <v>6.9791666666666665E-3</v>
      </c>
      <c r="B406" t="s">
        <v>15</v>
      </c>
      <c r="C406">
        <v>-0.02</v>
      </c>
      <c r="D406">
        <f>_xlfn.XLOOKUP(le_kin_purification[[#This Row],[Attribute]],le_purification_fractions[Variable],le_purification_fractions[Fraction])</f>
        <v>1</v>
      </c>
      <c r="E406" t="str">
        <f>_xlfn.XLOOKUP(le_kin_purification[[#This Row],[Attribute]],le_purification_fractions[Variable],le_purification_fractions[Dilution])</f>
        <v>100</v>
      </c>
      <c r="F406">
        <f>MAX(le_kin_purification[[#This Row],[Dilution]]*le_kin_purification[[#This Row],[Value]], 0)</f>
        <v>0</v>
      </c>
    </row>
    <row r="407" spans="1:6" x14ac:dyDescent="0.2">
      <c r="A407" s="20">
        <v>6.9791666666666665E-3</v>
      </c>
      <c r="B407" t="s">
        <v>16</v>
      </c>
      <c r="C407">
        <v>-4.8000000000000001E-2</v>
      </c>
      <c r="D407">
        <f>_xlfn.XLOOKUP(le_kin_purification[[#This Row],[Attribute]],le_purification_fractions[Variable],le_purification_fractions[Fraction])</f>
        <v>3</v>
      </c>
      <c r="E407" t="str">
        <f>_xlfn.XLOOKUP(le_kin_purification[[#This Row],[Attribute]],le_purification_fractions[Variable],le_purification_fractions[Dilution])</f>
        <v>100</v>
      </c>
      <c r="F407">
        <f>MAX(le_kin_purification[[#This Row],[Dilution]]*le_kin_purification[[#This Row],[Value]], 0)</f>
        <v>0</v>
      </c>
    </row>
    <row r="408" spans="1:6" x14ac:dyDescent="0.2">
      <c r="A408" s="20">
        <v>6.9791666666666665E-3</v>
      </c>
      <c r="B408" t="s">
        <v>17</v>
      </c>
      <c r="C408">
        <v>-6.0999999999999999E-2</v>
      </c>
      <c r="D408">
        <f>_xlfn.XLOOKUP(le_kin_purification[[#This Row],[Attribute]],le_purification_fractions[Variable],le_purification_fractions[Fraction])</f>
        <v>3</v>
      </c>
      <c r="E408" t="str">
        <f>_xlfn.XLOOKUP(le_kin_purification[[#This Row],[Attribute]],le_purification_fractions[Variable],le_purification_fractions[Dilution])</f>
        <v>100</v>
      </c>
      <c r="F408">
        <f>MAX(le_kin_purification[[#This Row],[Dilution]]*le_kin_purification[[#This Row],[Value]], 0)</f>
        <v>0</v>
      </c>
    </row>
    <row r="409" spans="1:6" x14ac:dyDescent="0.2">
      <c r="A409" s="20">
        <v>6.9791666666666665E-3</v>
      </c>
      <c r="B409" t="s">
        <v>18</v>
      </c>
      <c r="C409">
        <v>-0.21</v>
      </c>
      <c r="D409">
        <f>_xlfn.XLOOKUP(le_kin_purification[[#This Row],[Attribute]],le_purification_fractions[Variable],le_purification_fractions[Fraction])</f>
        <v>3</v>
      </c>
      <c r="E409" t="str">
        <f>_xlfn.XLOOKUP(le_kin_purification[[#This Row],[Attribute]],le_purification_fractions[Variable],le_purification_fractions[Dilution])</f>
        <v>100</v>
      </c>
      <c r="F409">
        <f>MAX(le_kin_purification[[#This Row],[Dilution]]*le_kin_purification[[#This Row],[Value]], 0)</f>
        <v>0</v>
      </c>
    </row>
    <row r="410" spans="1:6" x14ac:dyDescent="0.2">
      <c r="A410" s="20">
        <v>6.9791666666666665E-3</v>
      </c>
      <c r="B410" t="s">
        <v>38</v>
      </c>
      <c r="C410">
        <v>-0.64100000000000001</v>
      </c>
      <c r="D410">
        <f>_xlfn.XLOOKUP(le_kin_purification[[#This Row],[Attribute]],le_purification_fractions[Variable],le_purification_fractions[Fraction])</f>
        <v>2</v>
      </c>
      <c r="E410" t="str">
        <f>_xlfn.XLOOKUP(le_kin_purification[[#This Row],[Attribute]],le_purification_fractions[Variable],le_purification_fractions[Dilution])</f>
        <v>10</v>
      </c>
      <c r="F410">
        <f>MAX(le_kin_purification[[#This Row],[Dilution]]*le_kin_purification[[#This Row],[Value]], 0)</f>
        <v>0</v>
      </c>
    </row>
    <row r="411" spans="1:6" x14ac:dyDescent="0.2">
      <c r="A411" s="20">
        <v>6.9791666666666665E-3</v>
      </c>
      <c r="B411" t="s">
        <v>39</v>
      </c>
      <c r="C411">
        <v>-0.29699999999999999</v>
      </c>
      <c r="D411">
        <f>_xlfn.XLOOKUP(le_kin_purification[[#This Row],[Attribute]],le_purification_fractions[Variable],le_purification_fractions[Fraction])</f>
        <v>2</v>
      </c>
      <c r="E411" t="str">
        <f>_xlfn.XLOOKUP(le_kin_purification[[#This Row],[Attribute]],le_purification_fractions[Variable],le_purification_fractions[Dilution])</f>
        <v>10</v>
      </c>
      <c r="F411">
        <f>MAX(le_kin_purification[[#This Row],[Dilution]]*le_kin_purification[[#This Row],[Value]], 0)</f>
        <v>0</v>
      </c>
    </row>
    <row r="412" spans="1:6" x14ac:dyDescent="0.2">
      <c r="A412" s="20">
        <v>6.9791666666666665E-3</v>
      </c>
      <c r="B412" t="s">
        <v>34</v>
      </c>
      <c r="C412">
        <v>-0.35099999999999998</v>
      </c>
      <c r="D412">
        <f>_xlfn.XLOOKUP(le_kin_purification[[#This Row],[Attribute]],le_purification_fractions[Variable],le_purification_fractions[Fraction])</f>
        <v>2</v>
      </c>
      <c r="E412" t="str">
        <f>_xlfn.XLOOKUP(le_kin_purification[[#This Row],[Attribute]],le_purification_fractions[Variable],le_purification_fractions[Dilution])</f>
        <v>10</v>
      </c>
      <c r="F412">
        <f>MAX(le_kin_purification[[#This Row],[Dilution]]*le_kin_purification[[#This Row],[Value]], 0)</f>
        <v>0</v>
      </c>
    </row>
    <row r="413" spans="1:6" x14ac:dyDescent="0.2">
      <c r="A413" s="20">
        <v>6.9791666666666665E-3</v>
      </c>
      <c r="B413" t="s">
        <v>40</v>
      </c>
      <c r="C413">
        <v>-1.51</v>
      </c>
      <c r="D413">
        <f>_xlfn.XLOOKUP(le_kin_purification[[#This Row],[Attribute]],le_purification_fractions[Variable],le_purification_fractions[Fraction])</f>
        <v>4</v>
      </c>
      <c r="E413" t="str">
        <f>_xlfn.XLOOKUP(le_kin_purification[[#This Row],[Attribute]],le_purification_fractions[Variable],le_purification_fractions[Dilution])</f>
        <v>10</v>
      </c>
      <c r="F413">
        <f>MAX(le_kin_purification[[#This Row],[Dilution]]*le_kin_purification[[#This Row],[Value]], 0)</f>
        <v>0</v>
      </c>
    </row>
    <row r="414" spans="1:6" x14ac:dyDescent="0.2">
      <c r="A414" s="20">
        <v>6.9791666666666665E-3</v>
      </c>
      <c r="B414" t="s">
        <v>41</v>
      </c>
      <c r="C414">
        <v>-1.429</v>
      </c>
      <c r="D414">
        <f>_xlfn.XLOOKUP(le_kin_purification[[#This Row],[Attribute]],le_purification_fractions[Variable],le_purification_fractions[Fraction])</f>
        <v>4</v>
      </c>
      <c r="E414" t="str">
        <f>_xlfn.XLOOKUP(le_kin_purification[[#This Row],[Attribute]],le_purification_fractions[Variable],le_purification_fractions[Dilution])</f>
        <v>10</v>
      </c>
      <c r="F414">
        <f>MAX(le_kin_purification[[#This Row],[Dilution]]*le_kin_purification[[#This Row],[Value]], 0)</f>
        <v>0</v>
      </c>
    </row>
    <row r="415" spans="1:6" x14ac:dyDescent="0.2">
      <c r="A415" s="20">
        <v>6.9791666666666665E-3</v>
      </c>
      <c r="B415" t="s">
        <v>42</v>
      </c>
      <c r="C415">
        <v>-1.4359999999999999</v>
      </c>
      <c r="D415">
        <f>_xlfn.XLOOKUP(le_kin_purification[[#This Row],[Attribute]],le_purification_fractions[Variable],le_purification_fractions[Fraction])</f>
        <v>4</v>
      </c>
      <c r="E415" t="str">
        <f>_xlfn.XLOOKUP(le_kin_purification[[#This Row],[Attribute]],le_purification_fractions[Variable],le_purification_fractions[Dilution])</f>
        <v>10</v>
      </c>
      <c r="F415">
        <f>MAX(le_kin_purification[[#This Row],[Dilution]]*le_kin_purification[[#This Row],[Value]], 0)</f>
        <v>0</v>
      </c>
    </row>
    <row r="416" spans="1:6" x14ac:dyDescent="0.2">
      <c r="A416" s="20">
        <v>6.9791666666666665E-3</v>
      </c>
      <c r="B416" t="s">
        <v>56</v>
      </c>
      <c r="C416">
        <v>-0.189</v>
      </c>
      <c r="D416">
        <f>_xlfn.XLOOKUP(le_kin_purification[[#This Row],[Attribute]],le_purification_fractions[Variable],le_purification_fractions[Fraction])</f>
        <v>2</v>
      </c>
      <c r="E416" t="str">
        <f>_xlfn.XLOOKUP(le_kin_purification[[#This Row],[Attribute]],le_purification_fractions[Variable],le_purification_fractions[Dilution])</f>
        <v>50</v>
      </c>
      <c r="F416">
        <f>MAX(le_kin_purification[[#This Row],[Dilution]]*le_kin_purification[[#This Row],[Value]], 0)</f>
        <v>0</v>
      </c>
    </row>
    <row r="417" spans="1:6" x14ac:dyDescent="0.2">
      <c r="A417" s="20">
        <v>6.9791666666666665E-3</v>
      </c>
      <c r="B417" t="s">
        <v>57</v>
      </c>
      <c r="C417">
        <v>-6.7000000000000004E-2</v>
      </c>
      <c r="D417">
        <f>_xlfn.XLOOKUP(le_kin_purification[[#This Row],[Attribute]],le_purification_fractions[Variable],le_purification_fractions[Fraction])</f>
        <v>2</v>
      </c>
      <c r="E417" t="str">
        <f>_xlfn.XLOOKUP(le_kin_purification[[#This Row],[Attribute]],le_purification_fractions[Variable],le_purification_fractions[Dilution])</f>
        <v>50</v>
      </c>
      <c r="F417">
        <f>MAX(le_kin_purification[[#This Row],[Dilution]]*le_kin_purification[[#This Row],[Value]], 0)</f>
        <v>0</v>
      </c>
    </row>
    <row r="418" spans="1:6" x14ac:dyDescent="0.2">
      <c r="A418" s="20">
        <v>6.9791666666666665E-3</v>
      </c>
      <c r="B418" t="s">
        <v>58</v>
      </c>
      <c r="C418">
        <v>-0.11</v>
      </c>
      <c r="D418">
        <f>_xlfn.XLOOKUP(le_kin_purification[[#This Row],[Attribute]],le_purification_fractions[Variable],le_purification_fractions[Fraction])</f>
        <v>2</v>
      </c>
      <c r="E418" t="str">
        <f>_xlfn.XLOOKUP(le_kin_purification[[#This Row],[Attribute]],le_purification_fractions[Variable],le_purification_fractions[Dilution])</f>
        <v>50</v>
      </c>
      <c r="F418">
        <f>MAX(le_kin_purification[[#This Row],[Dilution]]*le_kin_purification[[#This Row],[Value]], 0)</f>
        <v>0</v>
      </c>
    </row>
    <row r="419" spans="1:6" x14ac:dyDescent="0.2">
      <c r="A419" s="20">
        <v>6.9791666666666665E-3</v>
      </c>
      <c r="B419" t="s">
        <v>59</v>
      </c>
      <c r="C419">
        <v>-0.41399999999999998</v>
      </c>
      <c r="D419">
        <f>_xlfn.XLOOKUP(le_kin_purification[[#This Row],[Attribute]],le_purification_fractions[Variable],le_purification_fractions[Fraction])</f>
        <v>4</v>
      </c>
      <c r="E419" t="str">
        <f>_xlfn.XLOOKUP(le_kin_purification[[#This Row],[Attribute]],le_purification_fractions[Variable],le_purification_fractions[Dilution])</f>
        <v>50</v>
      </c>
      <c r="F419">
        <f>MAX(le_kin_purification[[#This Row],[Dilution]]*le_kin_purification[[#This Row],[Value]], 0)</f>
        <v>0</v>
      </c>
    </row>
    <row r="420" spans="1:6" x14ac:dyDescent="0.2">
      <c r="A420" s="20">
        <v>6.9791666666666665E-3</v>
      </c>
      <c r="B420" t="s">
        <v>60</v>
      </c>
      <c r="C420">
        <v>-0.38800000000000001</v>
      </c>
      <c r="D420">
        <f>_xlfn.XLOOKUP(le_kin_purification[[#This Row],[Attribute]],le_purification_fractions[Variable],le_purification_fractions[Fraction])</f>
        <v>4</v>
      </c>
      <c r="E420" t="str">
        <f>_xlfn.XLOOKUP(le_kin_purification[[#This Row],[Attribute]],le_purification_fractions[Variable],le_purification_fractions[Dilution])</f>
        <v>50</v>
      </c>
      <c r="F420">
        <f>MAX(le_kin_purification[[#This Row],[Dilution]]*le_kin_purification[[#This Row],[Value]], 0)</f>
        <v>0</v>
      </c>
    </row>
    <row r="421" spans="1:6" x14ac:dyDescent="0.2">
      <c r="A421" s="20">
        <v>6.9791666666666665E-3</v>
      </c>
      <c r="B421" t="s">
        <v>61</v>
      </c>
      <c r="C421">
        <v>-0.498</v>
      </c>
      <c r="D421">
        <f>_xlfn.XLOOKUP(le_kin_purification[[#This Row],[Attribute]],le_purification_fractions[Variable],le_purification_fractions[Fraction])</f>
        <v>4</v>
      </c>
      <c r="E421" t="str">
        <f>_xlfn.XLOOKUP(le_kin_purification[[#This Row],[Attribute]],le_purification_fractions[Variable],le_purification_fractions[Dilution])</f>
        <v>50</v>
      </c>
      <c r="F421">
        <f>MAX(le_kin_purification[[#This Row],[Dilution]]*le_kin_purification[[#This Row],[Value]], 0)</f>
        <v>0</v>
      </c>
    </row>
    <row r="422" spans="1:6" x14ac:dyDescent="0.2">
      <c r="A422" s="20">
        <v>6.9791666666666665E-3</v>
      </c>
      <c r="B422" t="s">
        <v>64</v>
      </c>
      <c r="C422">
        <v>-3.9E-2</v>
      </c>
      <c r="D422">
        <f>_xlfn.XLOOKUP(le_kin_purification[[#This Row],[Attribute]],le_purification_fractions[Variable],le_purification_fractions[Fraction])</f>
        <v>2</v>
      </c>
      <c r="E422" t="str">
        <f>_xlfn.XLOOKUP(le_kin_purification[[#This Row],[Attribute]],le_purification_fractions[Variable],le_purification_fractions[Dilution])</f>
        <v>100</v>
      </c>
      <c r="F422">
        <f>MAX(le_kin_purification[[#This Row],[Dilution]]*le_kin_purification[[#This Row],[Value]], 0)</f>
        <v>0</v>
      </c>
    </row>
    <row r="423" spans="1:6" x14ac:dyDescent="0.2">
      <c r="A423" s="20">
        <v>6.9791666666666665E-3</v>
      </c>
      <c r="B423" t="s">
        <v>65</v>
      </c>
      <c r="C423">
        <v>1.2E-2</v>
      </c>
      <c r="D423">
        <f>_xlfn.XLOOKUP(le_kin_purification[[#This Row],[Attribute]],le_purification_fractions[Variable],le_purification_fractions[Fraction])</f>
        <v>2</v>
      </c>
      <c r="E423" t="str">
        <f>_xlfn.XLOOKUP(le_kin_purification[[#This Row],[Attribute]],le_purification_fractions[Variable],le_purification_fractions[Dilution])</f>
        <v>100</v>
      </c>
      <c r="F423">
        <f>MAX(le_kin_purification[[#This Row],[Dilution]]*le_kin_purification[[#This Row],[Value]], 0)</f>
        <v>1.2</v>
      </c>
    </row>
    <row r="424" spans="1:6" x14ac:dyDescent="0.2">
      <c r="A424" s="20">
        <v>6.9791666666666665E-3</v>
      </c>
      <c r="B424" t="s">
        <v>66</v>
      </c>
      <c r="C424">
        <v>7.0000000000000001E-3</v>
      </c>
      <c r="D424">
        <f>_xlfn.XLOOKUP(le_kin_purification[[#This Row],[Attribute]],le_purification_fractions[Variable],le_purification_fractions[Fraction])</f>
        <v>2</v>
      </c>
      <c r="E424" t="str">
        <f>_xlfn.XLOOKUP(le_kin_purification[[#This Row],[Attribute]],le_purification_fractions[Variable],le_purification_fractions[Dilution])</f>
        <v>100</v>
      </c>
      <c r="F424">
        <f>MAX(le_kin_purification[[#This Row],[Dilution]]*le_kin_purification[[#This Row],[Value]], 0)</f>
        <v>0.70000000000000007</v>
      </c>
    </row>
    <row r="425" spans="1:6" x14ac:dyDescent="0.2">
      <c r="A425" s="20">
        <v>6.9791666666666665E-3</v>
      </c>
      <c r="B425" t="s">
        <v>67</v>
      </c>
      <c r="C425">
        <v>-0.12</v>
      </c>
      <c r="D425">
        <f>_xlfn.XLOOKUP(le_kin_purification[[#This Row],[Attribute]],le_purification_fractions[Variable],le_purification_fractions[Fraction])</f>
        <v>4</v>
      </c>
      <c r="E425" t="str">
        <f>_xlfn.XLOOKUP(le_kin_purification[[#This Row],[Attribute]],le_purification_fractions[Variable],le_purification_fractions[Dilution])</f>
        <v>100</v>
      </c>
      <c r="F425">
        <f>MAX(le_kin_purification[[#This Row],[Dilution]]*le_kin_purification[[#This Row],[Value]], 0)</f>
        <v>0</v>
      </c>
    </row>
    <row r="426" spans="1:6" x14ac:dyDescent="0.2">
      <c r="A426" s="20">
        <v>6.9791666666666665E-3</v>
      </c>
      <c r="B426" t="s">
        <v>68</v>
      </c>
      <c r="C426">
        <v>-0.23799999999999999</v>
      </c>
      <c r="D426">
        <f>_xlfn.XLOOKUP(le_kin_purification[[#This Row],[Attribute]],le_purification_fractions[Variable],le_purification_fractions[Fraction])</f>
        <v>4</v>
      </c>
      <c r="E426" t="str">
        <f>_xlfn.XLOOKUP(le_kin_purification[[#This Row],[Attribute]],le_purification_fractions[Variable],le_purification_fractions[Dilution])</f>
        <v>100</v>
      </c>
      <c r="F426">
        <f>MAX(le_kin_purification[[#This Row],[Dilution]]*le_kin_purification[[#This Row],[Value]], 0)</f>
        <v>0</v>
      </c>
    </row>
    <row r="427" spans="1:6" x14ac:dyDescent="0.2">
      <c r="A427" s="20">
        <v>6.9791666666666665E-3</v>
      </c>
      <c r="B427" t="s">
        <v>69</v>
      </c>
      <c r="C427">
        <v>-0.42099999999999999</v>
      </c>
      <c r="D427">
        <f>_xlfn.XLOOKUP(le_kin_purification[[#This Row],[Attribute]],le_purification_fractions[Variable],le_purification_fractions[Fraction])</f>
        <v>4</v>
      </c>
      <c r="E427" t="str">
        <f>_xlfn.XLOOKUP(le_kin_purification[[#This Row],[Attribute]],le_purification_fractions[Variable],le_purification_fractions[Dilution])</f>
        <v>100</v>
      </c>
      <c r="F427">
        <f>MAX(le_kin_purification[[#This Row],[Dilution]]*le_kin_purification[[#This Row],[Value]], 0)</f>
        <v>0</v>
      </c>
    </row>
    <row r="428" spans="1:6" hidden="1" x14ac:dyDescent="0.2">
      <c r="A428" s="20">
        <v>6.9791666666666665E-3</v>
      </c>
      <c r="B428" t="s">
        <v>73</v>
      </c>
      <c r="C428">
        <v>-2.9000000000000001E-2</v>
      </c>
      <c r="D428" t="e">
        <f>_xlfn.XLOOKUP(le_kin_purification[[#This Row],[Attribute]],le_purification_fractions[Variable],le_purification_fractions[Fraction])</f>
        <v>#N/A</v>
      </c>
      <c r="E428" t="e">
        <f>_xlfn.XLOOKUP(le_kin_purification[[#This Row],[Attribute]],le_purification_fractions[Variable],le_purification_fractions[Dilution])</f>
        <v>#N/A</v>
      </c>
      <c r="F428" t="e">
        <f>MAX(le_kin_purification[[#This Row],[Dilution]]*le_kin_purification[[#This Row],[Value]], 0)</f>
        <v>#N/A</v>
      </c>
    </row>
    <row r="429" spans="1:6" hidden="1" x14ac:dyDescent="0.2">
      <c r="A429" s="20">
        <v>6.9791666666666665E-3</v>
      </c>
      <c r="B429" t="s">
        <v>74</v>
      </c>
      <c r="C429">
        <v>-2.1000000000000001E-2</v>
      </c>
      <c r="D429" t="e">
        <f>_xlfn.XLOOKUP(le_kin_purification[[#This Row],[Attribute]],le_purification_fractions[Variable],le_purification_fractions[Fraction])</f>
        <v>#N/A</v>
      </c>
      <c r="E429" t="e">
        <f>_xlfn.XLOOKUP(le_kin_purification[[#This Row],[Attribute]],le_purification_fractions[Variable],le_purification_fractions[Dilution])</f>
        <v>#N/A</v>
      </c>
      <c r="F429" t="e">
        <f>MAX(le_kin_purification[[#This Row],[Dilution]]*le_kin_purification[[#This Row],[Value]], 0)</f>
        <v>#N/A</v>
      </c>
    </row>
    <row r="430" spans="1:6" hidden="1" x14ac:dyDescent="0.2">
      <c r="A430" s="20">
        <v>6.9791666666666665E-3</v>
      </c>
      <c r="B430" t="s">
        <v>75</v>
      </c>
      <c r="C430">
        <v>0.05</v>
      </c>
      <c r="D430" t="e">
        <f>_xlfn.XLOOKUP(le_kin_purification[[#This Row],[Attribute]],le_purification_fractions[Variable],le_purification_fractions[Fraction])</f>
        <v>#N/A</v>
      </c>
      <c r="E430" t="e">
        <f>_xlfn.XLOOKUP(le_kin_purification[[#This Row],[Attribute]],le_purification_fractions[Variable],le_purification_fractions[Dilution])</f>
        <v>#N/A</v>
      </c>
      <c r="F430" t="e">
        <f>MAX(le_kin_purification[[#This Row],[Dilution]]*le_kin_purification[[#This Row],[Value]], 0)</f>
        <v>#N/A</v>
      </c>
    </row>
    <row r="431" spans="1:6" x14ac:dyDescent="0.2">
      <c r="A431" s="20">
        <v>7.6736111111111111E-3</v>
      </c>
      <c r="B431" t="s">
        <v>193</v>
      </c>
      <c r="C431">
        <v>-1.0129999999999999</v>
      </c>
      <c r="D431">
        <f>_xlfn.XLOOKUP(le_kin_purification[[#This Row],[Attribute]],le_purification_fractions[Variable],le_purification_fractions[Fraction])</f>
        <v>1</v>
      </c>
      <c r="E431" t="str">
        <f>_xlfn.XLOOKUP(le_kin_purification[[#This Row],[Attribute]],le_purification_fractions[Variable],le_purification_fractions[Dilution])</f>
        <v>10</v>
      </c>
      <c r="F431">
        <f>MAX(le_kin_purification[[#This Row],[Dilution]]*le_kin_purification[[#This Row],[Value]], 0)</f>
        <v>0</v>
      </c>
    </row>
    <row r="432" spans="1:6" x14ac:dyDescent="0.2">
      <c r="A432" s="20">
        <v>7.6736111111111111E-3</v>
      </c>
      <c r="B432" t="s">
        <v>194</v>
      </c>
      <c r="C432">
        <v>-1.02</v>
      </c>
      <c r="D432">
        <f>_xlfn.XLOOKUP(le_kin_purification[[#This Row],[Attribute]],le_purification_fractions[Variable],le_purification_fractions[Fraction])</f>
        <v>1</v>
      </c>
      <c r="E432" t="str">
        <f>_xlfn.XLOOKUP(le_kin_purification[[#This Row],[Attribute]],le_purification_fractions[Variable],le_purification_fractions[Dilution])</f>
        <v>10</v>
      </c>
      <c r="F432">
        <f>MAX(le_kin_purification[[#This Row],[Dilution]]*le_kin_purification[[#This Row],[Value]], 0)</f>
        <v>0</v>
      </c>
    </row>
    <row r="433" spans="1:6" x14ac:dyDescent="0.2">
      <c r="A433" s="20">
        <v>7.6736111111111111E-3</v>
      </c>
      <c r="B433" t="s">
        <v>195</v>
      </c>
      <c r="C433">
        <v>-0.96799999999999997</v>
      </c>
      <c r="D433">
        <f>_xlfn.XLOOKUP(le_kin_purification[[#This Row],[Attribute]],le_purification_fractions[Variable],le_purification_fractions[Fraction])</f>
        <v>1</v>
      </c>
      <c r="E433" t="str">
        <f>_xlfn.XLOOKUP(le_kin_purification[[#This Row],[Attribute]],le_purification_fractions[Variable],le_purification_fractions[Dilution])</f>
        <v>10</v>
      </c>
      <c r="F433">
        <f>MAX(le_kin_purification[[#This Row],[Dilution]]*le_kin_purification[[#This Row],[Value]], 0)</f>
        <v>0</v>
      </c>
    </row>
    <row r="434" spans="1:6" x14ac:dyDescent="0.2">
      <c r="A434" s="20">
        <v>7.6736111111111111E-3</v>
      </c>
      <c r="B434" t="s">
        <v>50</v>
      </c>
      <c r="C434">
        <v>-1.4390000000000001</v>
      </c>
      <c r="D434">
        <f>_xlfn.XLOOKUP(le_kin_purification[[#This Row],[Attribute]],le_purification_fractions[Variable],le_purification_fractions[Fraction])</f>
        <v>3</v>
      </c>
      <c r="E434" t="str">
        <f>_xlfn.XLOOKUP(le_kin_purification[[#This Row],[Attribute]],le_purification_fractions[Variable],le_purification_fractions[Dilution])</f>
        <v>10</v>
      </c>
      <c r="F434">
        <f>MAX(le_kin_purification[[#This Row],[Dilution]]*le_kin_purification[[#This Row],[Value]], 0)</f>
        <v>0</v>
      </c>
    </row>
    <row r="435" spans="1:6" x14ac:dyDescent="0.2">
      <c r="A435" s="20">
        <v>7.6736111111111111E-3</v>
      </c>
      <c r="B435" t="s">
        <v>51</v>
      </c>
      <c r="C435">
        <v>-1.381</v>
      </c>
      <c r="D435">
        <f>_xlfn.XLOOKUP(le_kin_purification[[#This Row],[Attribute]],le_purification_fractions[Variable],le_purification_fractions[Fraction])</f>
        <v>3</v>
      </c>
      <c r="E435" t="str">
        <f>_xlfn.XLOOKUP(le_kin_purification[[#This Row],[Attribute]],le_purification_fractions[Variable],le_purification_fractions[Dilution])</f>
        <v>10</v>
      </c>
      <c r="F435">
        <f>MAX(le_kin_purification[[#This Row],[Dilution]]*le_kin_purification[[#This Row],[Value]], 0)</f>
        <v>0</v>
      </c>
    </row>
    <row r="436" spans="1:6" x14ac:dyDescent="0.2">
      <c r="A436" s="20">
        <v>7.6736111111111111E-3</v>
      </c>
      <c r="B436" t="s">
        <v>52</v>
      </c>
      <c r="C436">
        <v>-1.452</v>
      </c>
      <c r="D436">
        <f>_xlfn.XLOOKUP(le_kin_purification[[#This Row],[Attribute]],le_purification_fractions[Variable],le_purification_fractions[Fraction])</f>
        <v>3</v>
      </c>
      <c r="E436" t="str">
        <f>_xlfn.XLOOKUP(le_kin_purification[[#This Row],[Attribute]],le_purification_fractions[Variable],le_purification_fractions[Dilution])</f>
        <v>10</v>
      </c>
      <c r="F436">
        <f>MAX(le_kin_purification[[#This Row],[Dilution]]*le_kin_purification[[#This Row],[Value]], 0)</f>
        <v>0</v>
      </c>
    </row>
    <row r="437" spans="1:6" x14ac:dyDescent="0.2">
      <c r="A437" s="20">
        <v>7.6736111111111111E-3</v>
      </c>
      <c r="B437" t="s">
        <v>1</v>
      </c>
      <c r="C437">
        <v>-0.376</v>
      </c>
      <c r="D437">
        <f>_xlfn.XLOOKUP(le_kin_purification[[#This Row],[Attribute]],le_purification_fractions[Variable],le_purification_fractions[Fraction])</f>
        <v>1</v>
      </c>
      <c r="E437" t="str">
        <f>_xlfn.XLOOKUP(le_kin_purification[[#This Row],[Attribute]],le_purification_fractions[Variable],le_purification_fractions[Dilution])</f>
        <v>50</v>
      </c>
      <c r="F437">
        <f>MAX(le_kin_purification[[#This Row],[Dilution]]*le_kin_purification[[#This Row],[Value]], 0)</f>
        <v>0</v>
      </c>
    </row>
    <row r="438" spans="1:6" x14ac:dyDescent="0.2">
      <c r="A438" s="20">
        <v>7.6736111111111111E-3</v>
      </c>
      <c r="B438" t="s">
        <v>2</v>
      </c>
      <c r="C438">
        <v>-0.311</v>
      </c>
      <c r="D438">
        <f>_xlfn.XLOOKUP(le_kin_purification[[#This Row],[Attribute]],le_purification_fractions[Variable],le_purification_fractions[Fraction])</f>
        <v>1</v>
      </c>
      <c r="E438" t="str">
        <f>_xlfn.XLOOKUP(le_kin_purification[[#This Row],[Attribute]],le_purification_fractions[Variable],le_purification_fractions[Dilution])</f>
        <v>50</v>
      </c>
      <c r="F438">
        <f>MAX(le_kin_purification[[#This Row],[Dilution]]*le_kin_purification[[#This Row],[Value]], 0)</f>
        <v>0</v>
      </c>
    </row>
    <row r="439" spans="1:6" x14ac:dyDescent="0.2">
      <c r="A439" s="20">
        <v>7.6736111111111111E-3</v>
      </c>
      <c r="B439" t="s">
        <v>3</v>
      </c>
      <c r="C439">
        <v>-0.17100000000000001</v>
      </c>
      <c r="D439">
        <f>_xlfn.XLOOKUP(le_kin_purification[[#This Row],[Attribute]],le_purification_fractions[Variable],le_purification_fractions[Fraction])</f>
        <v>1</v>
      </c>
      <c r="E439" t="str">
        <f>_xlfn.XLOOKUP(le_kin_purification[[#This Row],[Attribute]],le_purification_fractions[Variable],le_purification_fractions[Dilution])</f>
        <v>50</v>
      </c>
      <c r="F439">
        <f>MAX(le_kin_purification[[#This Row],[Dilution]]*le_kin_purification[[#This Row],[Value]], 0)</f>
        <v>0</v>
      </c>
    </row>
    <row r="440" spans="1:6" x14ac:dyDescent="0.2">
      <c r="A440" s="20">
        <v>7.6736111111111111E-3</v>
      </c>
      <c r="B440" t="s">
        <v>4</v>
      </c>
      <c r="C440">
        <v>-0.94699999999999995</v>
      </c>
      <c r="D440">
        <f>_xlfn.XLOOKUP(le_kin_purification[[#This Row],[Attribute]],le_purification_fractions[Variable],le_purification_fractions[Fraction])</f>
        <v>3</v>
      </c>
      <c r="E440" t="str">
        <f>_xlfn.XLOOKUP(le_kin_purification[[#This Row],[Attribute]],le_purification_fractions[Variable],le_purification_fractions[Dilution])</f>
        <v>50</v>
      </c>
      <c r="F440">
        <f>MAX(le_kin_purification[[#This Row],[Dilution]]*le_kin_purification[[#This Row],[Value]], 0)</f>
        <v>0</v>
      </c>
    </row>
    <row r="441" spans="1:6" x14ac:dyDescent="0.2">
      <c r="A441" s="20">
        <v>7.6736111111111111E-3</v>
      </c>
      <c r="B441" t="s">
        <v>5</v>
      </c>
      <c r="C441">
        <v>-0.91500000000000004</v>
      </c>
      <c r="D441">
        <f>_xlfn.XLOOKUP(le_kin_purification[[#This Row],[Attribute]],le_purification_fractions[Variable],le_purification_fractions[Fraction])</f>
        <v>3</v>
      </c>
      <c r="E441" t="str">
        <f>_xlfn.XLOOKUP(le_kin_purification[[#This Row],[Attribute]],le_purification_fractions[Variable],le_purification_fractions[Dilution])</f>
        <v>50</v>
      </c>
      <c r="F441">
        <f>MAX(le_kin_purification[[#This Row],[Dilution]]*le_kin_purification[[#This Row],[Value]], 0)</f>
        <v>0</v>
      </c>
    </row>
    <row r="442" spans="1:6" x14ac:dyDescent="0.2">
      <c r="A442" s="20">
        <v>7.6736111111111111E-3</v>
      </c>
      <c r="B442" t="s">
        <v>6</v>
      </c>
      <c r="C442">
        <v>-1.28</v>
      </c>
      <c r="D442">
        <f>_xlfn.XLOOKUP(le_kin_purification[[#This Row],[Attribute]],le_purification_fractions[Variable],le_purification_fractions[Fraction])</f>
        <v>3</v>
      </c>
      <c r="E442" t="str">
        <f>_xlfn.XLOOKUP(le_kin_purification[[#This Row],[Attribute]],le_purification_fractions[Variable],le_purification_fractions[Dilution])</f>
        <v>50</v>
      </c>
      <c r="F442">
        <f>MAX(le_kin_purification[[#This Row],[Dilution]]*le_kin_purification[[#This Row],[Value]], 0)</f>
        <v>0</v>
      </c>
    </row>
    <row r="443" spans="1:6" x14ac:dyDescent="0.2">
      <c r="A443" s="20">
        <v>7.6736111111111111E-3</v>
      </c>
      <c r="B443" t="s">
        <v>13</v>
      </c>
      <c r="C443">
        <v>-6.9000000000000006E-2</v>
      </c>
      <c r="D443">
        <f>_xlfn.XLOOKUP(le_kin_purification[[#This Row],[Attribute]],le_purification_fractions[Variable],le_purification_fractions[Fraction])</f>
        <v>1</v>
      </c>
      <c r="E443" t="str">
        <f>_xlfn.XLOOKUP(le_kin_purification[[#This Row],[Attribute]],le_purification_fractions[Variable],le_purification_fractions[Dilution])</f>
        <v>100</v>
      </c>
      <c r="F443">
        <f>MAX(le_kin_purification[[#This Row],[Dilution]]*le_kin_purification[[#This Row],[Value]], 0)</f>
        <v>0</v>
      </c>
    </row>
    <row r="444" spans="1:6" x14ac:dyDescent="0.2">
      <c r="A444" s="20">
        <v>7.6736111111111111E-3</v>
      </c>
      <c r="B444" t="s">
        <v>14</v>
      </c>
      <c r="C444">
        <v>-0.06</v>
      </c>
      <c r="D444">
        <f>_xlfn.XLOOKUP(le_kin_purification[[#This Row],[Attribute]],le_purification_fractions[Variable],le_purification_fractions[Fraction])</f>
        <v>1</v>
      </c>
      <c r="E444" t="str">
        <f>_xlfn.XLOOKUP(le_kin_purification[[#This Row],[Attribute]],le_purification_fractions[Variable],le_purification_fractions[Dilution])</f>
        <v>100</v>
      </c>
      <c r="F444">
        <f>MAX(le_kin_purification[[#This Row],[Dilution]]*le_kin_purification[[#This Row],[Value]], 0)</f>
        <v>0</v>
      </c>
    </row>
    <row r="445" spans="1:6" x14ac:dyDescent="0.2">
      <c r="A445" s="20">
        <v>7.6736111111111111E-3</v>
      </c>
      <c r="B445" t="s">
        <v>15</v>
      </c>
      <c r="C445">
        <v>-1.9E-2</v>
      </c>
      <c r="D445">
        <f>_xlfn.XLOOKUP(le_kin_purification[[#This Row],[Attribute]],le_purification_fractions[Variable],le_purification_fractions[Fraction])</f>
        <v>1</v>
      </c>
      <c r="E445" t="str">
        <f>_xlfn.XLOOKUP(le_kin_purification[[#This Row],[Attribute]],le_purification_fractions[Variable],le_purification_fractions[Dilution])</f>
        <v>100</v>
      </c>
      <c r="F445">
        <f>MAX(le_kin_purification[[#This Row],[Dilution]]*le_kin_purification[[#This Row],[Value]], 0)</f>
        <v>0</v>
      </c>
    </row>
    <row r="446" spans="1:6" x14ac:dyDescent="0.2">
      <c r="A446" s="20">
        <v>7.6736111111111111E-3</v>
      </c>
      <c r="B446" t="s">
        <v>16</v>
      </c>
      <c r="C446">
        <v>-5.2999999999999999E-2</v>
      </c>
      <c r="D446">
        <f>_xlfn.XLOOKUP(le_kin_purification[[#This Row],[Attribute]],le_purification_fractions[Variable],le_purification_fractions[Fraction])</f>
        <v>3</v>
      </c>
      <c r="E446" t="str">
        <f>_xlfn.XLOOKUP(le_kin_purification[[#This Row],[Attribute]],le_purification_fractions[Variable],le_purification_fractions[Dilution])</f>
        <v>100</v>
      </c>
      <c r="F446">
        <f>MAX(le_kin_purification[[#This Row],[Dilution]]*le_kin_purification[[#This Row],[Value]], 0)</f>
        <v>0</v>
      </c>
    </row>
    <row r="447" spans="1:6" x14ac:dyDescent="0.2">
      <c r="A447" s="20">
        <v>7.6736111111111111E-3</v>
      </c>
      <c r="B447" t="s">
        <v>17</v>
      </c>
      <c r="C447">
        <v>-7.1999999999999995E-2</v>
      </c>
      <c r="D447">
        <f>_xlfn.XLOOKUP(le_kin_purification[[#This Row],[Attribute]],le_purification_fractions[Variable],le_purification_fractions[Fraction])</f>
        <v>3</v>
      </c>
      <c r="E447" t="str">
        <f>_xlfn.XLOOKUP(le_kin_purification[[#This Row],[Attribute]],le_purification_fractions[Variable],le_purification_fractions[Dilution])</f>
        <v>100</v>
      </c>
      <c r="F447">
        <f>MAX(le_kin_purification[[#This Row],[Dilution]]*le_kin_purification[[#This Row],[Value]], 0)</f>
        <v>0</v>
      </c>
    </row>
    <row r="448" spans="1:6" x14ac:dyDescent="0.2">
      <c r="A448" s="20">
        <v>7.6736111111111111E-3</v>
      </c>
      <c r="B448" t="s">
        <v>18</v>
      </c>
      <c r="C448">
        <v>-0.22</v>
      </c>
      <c r="D448">
        <f>_xlfn.XLOOKUP(le_kin_purification[[#This Row],[Attribute]],le_purification_fractions[Variable],le_purification_fractions[Fraction])</f>
        <v>3</v>
      </c>
      <c r="E448" t="str">
        <f>_xlfn.XLOOKUP(le_kin_purification[[#This Row],[Attribute]],le_purification_fractions[Variable],le_purification_fractions[Dilution])</f>
        <v>100</v>
      </c>
      <c r="F448">
        <f>MAX(le_kin_purification[[#This Row],[Dilution]]*le_kin_purification[[#This Row],[Value]], 0)</f>
        <v>0</v>
      </c>
    </row>
    <row r="449" spans="1:6" x14ac:dyDescent="0.2">
      <c r="A449" s="20">
        <v>7.6736111111111111E-3</v>
      </c>
      <c r="B449" t="s">
        <v>38</v>
      </c>
      <c r="C449">
        <v>-0.63200000000000001</v>
      </c>
      <c r="D449">
        <f>_xlfn.XLOOKUP(le_kin_purification[[#This Row],[Attribute]],le_purification_fractions[Variable],le_purification_fractions[Fraction])</f>
        <v>2</v>
      </c>
      <c r="E449" t="str">
        <f>_xlfn.XLOOKUP(le_kin_purification[[#This Row],[Attribute]],le_purification_fractions[Variable],le_purification_fractions[Dilution])</f>
        <v>10</v>
      </c>
      <c r="F449">
        <f>MAX(le_kin_purification[[#This Row],[Dilution]]*le_kin_purification[[#This Row],[Value]], 0)</f>
        <v>0</v>
      </c>
    </row>
    <row r="450" spans="1:6" x14ac:dyDescent="0.2">
      <c r="A450" s="20">
        <v>7.6736111111111111E-3</v>
      </c>
      <c r="B450" t="s">
        <v>39</v>
      </c>
      <c r="C450">
        <v>-0.29499999999999998</v>
      </c>
      <c r="D450">
        <f>_xlfn.XLOOKUP(le_kin_purification[[#This Row],[Attribute]],le_purification_fractions[Variable],le_purification_fractions[Fraction])</f>
        <v>2</v>
      </c>
      <c r="E450" t="str">
        <f>_xlfn.XLOOKUP(le_kin_purification[[#This Row],[Attribute]],le_purification_fractions[Variable],le_purification_fractions[Dilution])</f>
        <v>10</v>
      </c>
      <c r="F450">
        <f>MAX(le_kin_purification[[#This Row],[Dilution]]*le_kin_purification[[#This Row],[Value]], 0)</f>
        <v>0</v>
      </c>
    </row>
    <row r="451" spans="1:6" x14ac:dyDescent="0.2">
      <c r="A451" s="20">
        <v>7.6736111111111111E-3</v>
      </c>
      <c r="B451" t="s">
        <v>34</v>
      </c>
      <c r="C451">
        <v>-0.34499999999999997</v>
      </c>
      <c r="D451">
        <f>_xlfn.XLOOKUP(le_kin_purification[[#This Row],[Attribute]],le_purification_fractions[Variable],le_purification_fractions[Fraction])</f>
        <v>2</v>
      </c>
      <c r="E451" t="str">
        <f>_xlfn.XLOOKUP(le_kin_purification[[#This Row],[Attribute]],le_purification_fractions[Variable],le_purification_fractions[Dilution])</f>
        <v>10</v>
      </c>
      <c r="F451">
        <f>MAX(le_kin_purification[[#This Row],[Dilution]]*le_kin_purification[[#This Row],[Value]], 0)</f>
        <v>0</v>
      </c>
    </row>
    <row r="452" spans="1:6" x14ac:dyDescent="0.2">
      <c r="A452" s="20">
        <v>7.6736111111111111E-3</v>
      </c>
      <c r="B452" t="s">
        <v>40</v>
      </c>
      <c r="C452">
        <v>-1.516</v>
      </c>
      <c r="D452">
        <f>_xlfn.XLOOKUP(le_kin_purification[[#This Row],[Attribute]],le_purification_fractions[Variable],le_purification_fractions[Fraction])</f>
        <v>4</v>
      </c>
      <c r="E452" t="str">
        <f>_xlfn.XLOOKUP(le_kin_purification[[#This Row],[Attribute]],le_purification_fractions[Variable],le_purification_fractions[Dilution])</f>
        <v>10</v>
      </c>
      <c r="F452">
        <f>MAX(le_kin_purification[[#This Row],[Dilution]]*le_kin_purification[[#This Row],[Value]], 0)</f>
        <v>0</v>
      </c>
    </row>
    <row r="453" spans="1:6" x14ac:dyDescent="0.2">
      <c r="A453" s="20">
        <v>7.6736111111111111E-3</v>
      </c>
      <c r="B453" t="s">
        <v>41</v>
      </c>
      <c r="C453">
        <v>-1.4430000000000001</v>
      </c>
      <c r="D453">
        <f>_xlfn.XLOOKUP(le_kin_purification[[#This Row],[Attribute]],le_purification_fractions[Variable],le_purification_fractions[Fraction])</f>
        <v>4</v>
      </c>
      <c r="E453" t="str">
        <f>_xlfn.XLOOKUP(le_kin_purification[[#This Row],[Attribute]],le_purification_fractions[Variable],le_purification_fractions[Dilution])</f>
        <v>10</v>
      </c>
      <c r="F453">
        <f>MAX(le_kin_purification[[#This Row],[Dilution]]*le_kin_purification[[#This Row],[Value]], 0)</f>
        <v>0</v>
      </c>
    </row>
    <row r="454" spans="1:6" x14ac:dyDescent="0.2">
      <c r="A454" s="20">
        <v>7.6736111111111111E-3</v>
      </c>
      <c r="B454" t="s">
        <v>42</v>
      </c>
      <c r="C454">
        <v>-1.4530000000000001</v>
      </c>
      <c r="D454">
        <f>_xlfn.XLOOKUP(le_kin_purification[[#This Row],[Attribute]],le_purification_fractions[Variable],le_purification_fractions[Fraction])</f>
        <v>4</v>
      </c>
      <c r="E454" t="str">
        <f>_xlfn.XLOOKUP(le_kin_purification[[#This Row],[Attribute]],le_purification_fractions[Variable],le_purification_fractions[Dilution])</f>
        <v>10</v>
      </c>
      <c r="F454">
        <f>MAX(le_kin_purification[[#This Row],[Dilution]]*le_kin_purification[[#This Row],[Value]], 0)</f>
        <v>0</v>
      </c>
    </row>
    <row r="455" spans="1:6" x14ac:dyDescent="0.2">
      <c r="A455" s="20">
        <v>7.6736111111111111E-3</v>
      </c>
      <c r="B455" t="s">
        <v>56</v>
      </c>
      <c r="C455">
        <v>-0.188</v>
      </c>
      <c r="D455">
        <f>_xlfn.XLOOKUP(le_kin_purification[[#This Row],[Attribute]],le_purification_fractions[Variable],le_purification_fractions[Fraction])</f>
        <v>2</v>
      </c>
      <c r="E455" t="str">
        <f>_xlfn.XLOOKUP(le_kin_purification[[#This Row],[Attribute]],le_purification_fractions[Variable],le_purification_fractions[Dilution])</f>
        <v>50</v>
      </c>
      <c r="F455">
        <f>MAX(le_kin_purification[[#This Row],[Dilution]]*le_kin_purification[[#This Row],[Value]], 0)</f>
        <v>0</v>
      </c>
    </row>
    <row r="456" spans="1:6" x14ac:dyDescent="0.2">
      <c r="A456" s="20">
        <v>7.6736111111111111E-3</v>
      </c>
      <c r="B456" t="s">
        <v>57</v>
      </c>
      <c r="C456">
        <v>-6.7000000000000004E-2</v>
      </c>
      <c r="D456">
        <f>_xlfn.XLOOKUP(le_kin_purification[[#This Row],[Attribute]],le_purification_fractions[Variable],le_purification_fractions[Fraction])</f>
        <v>2</v>
      </c>
      <c r="E456" t="str">
        <f>_xlfn.XLOOKUP(le_kin_purification[[#This Row],[Attribute]],le_purification_fractions[Variable],le_purification_fractions[Dilution])</f>
        <v>50</v>
      </c>
      <c r="F456">
        <f>MAX(le_kin_purification[[#This Row],[Dilution]]*le_kin_purification[[#This Row],[Value]], 0)</f>
        <v>0</v>
      </c>
    </row>
    <row r="457" spans="1:6" x14ac:dyDescent="0.2">
      <c r="A457" s="20">
        <v>7.6736111111111111E-3</v>
      </c>
      <c r="B457" t="s">
        <v>58</v>
      </c>
      <c r="C457">
        <v>-0.108</v>
      </c>
      <c r="D457">
        <f>_xlfn.XLOOKUP(le_kin_purification[[#This Row],[Attribute]],le_purification_fractions[Variable],le_purification_fractions[Fraction])</f>
        <v>2</v>
      </c>
      <c r="E457" t="str">
        <f>_xlfn.XLOOKUP(le_kin_purification[[#This Row],[Attribute]],le_purification_fractions[Variable],le_purification_fractions[Dilution])</f>
        <v>50</v>
      </c>
      <c r="F457">
        <f>MAX(le_kin_purification[[#This Row],[Dilution]]*le_kin_purification[[#This Row],[Value]], 0)</f>
        <v>0</v>
      </c>
    </row>
    <row r="458" spans="1:6" x14ac:dyDescent="0.2">
      <c r="A458" s="20">
        <v>7.6736111111111111E-3</v>
      </c>
      <c r="B458" t="s">
        <v>59</v>
      </c>
      <c r="C458">
        <v>-0.43099999999999999</v>
      </c>
      <c r="D458">
        <f>_xlfn.XLOOKUP(le_kin_purification[[#This Row],[Attribute]],le_purification_fractions[Variable],le_purification_fractions[Fraction])</f>
        <v>4</v>
      </c>
      <c r="E458" t="str">
        <f>_xlfn.XLOOKUP(le_kin_purification[[#This Row],[Attribute]],le_purification_fractions[Variable],le_purification_fractions[Dilution])</f>
        <v>50</v>
      </c>
      <c r="F458">
        <f>MAX(le_kin_purification[[#This Row],[Dilution]]*le_kin_purification[[#This Row],[Value]], 0)</f>
        <v>0</v>
      </c>
    </row>
    <row r="459" spans="1:6" x14ac:dyDescent="0.2">
      <c r="A459" s="20">
        <v>7.6736111111111111E-3</v>
      </c>
      <c r="B459" t="s">
        <v>60</v>
      </c>
      <c r="C459">
        <v>-0.40300000000000002</v>
      </c>
      <c r="D459">
        <f>_xlfn.XLOOKUP(le_kin_purification[[#This Row],[Attribute]],le_purification_fractions[Variable],le_purification_fractions[Fraction])</f>
        <v>4</v>
      </c>
      <c r="E459" t="str">
        <f>_xlfn.XLOOKUP(le_kin_purification[[#This Row],[Attribute]],le_purification_fractions[Variable],le_purification_fractions[Dilution])</f>
        <v>50</v>
      </c>
      <c r="F459">
        <f>MAX(le_kin_purification[[#This Row],[Dilution]]*le_kin_purification[[#This Row],[Value]], 0)</f>
        <v>0</v>
      </c>
    </row>
    <row r="460" spans="1:6" x14ac:dyDescent="0.2">
      <c r="A460" s="20">
        <v>7.6736111111111111E-3</v>
      </c>
      <c r="B460" t="s">
        <v>61</v>
      </c>
      <c r="C460">
        <v>-0.51500000000000001</v>
      </c>
      <c r="D460">
        <f>_xlfn.XLOOKUP(le_kin_purification[[#This Row],[Attribute]],le_purification_fractions[Variable],le_purification_fractions[Fraction])</f>
        <v>4</v>
      </c>
      <c r="E460" t="str">
        <f>_xlfn.XLOOKUP(le_kin_purification[[#This Row],[Attribute]],le_purification_fractions[Variable],le_purification_fractions[Dilution])</f>
        <v>50</v>
      </c>
      <c r="F460">
        <f>MAX(le_kin_purification[[#This Row],[Dilution]]*le_kin_purification[[#This Row],[Value]], 0)</f>
        <v>0</v>
      </c>
    </row>
    <row r="461" spans="1:6" x14ac:dyDescent="0.2">
      <c r="A461" s="20">
        <v>7.6736111111111111E-3</v>
      </c>
      <c r="B461" t="s">
        <v>64</v>
      </c>
      <c r="C461">
        <v>-4.3999999999999997E-2</v>
      </c>
      <c r="D461">
        <f>_xlfn.XLOOKUP(le_kin_purification[[#This Row],[Attribute]],le_purification_fractions[Variable],le_purification_fractions[Fraction])</f>
        <v>2</v>
      </c>
      <c r="E461" t="str">
        <f>_xlfn.XLOOKUP(le_kin_purification[[#This Row],[Attribute]],le_purification_fractions[Variable],le_purification_fractions[Dilution])</f>
        <v>100</v>
      </c>
      <c r="F461">
        <f>MAX(le_kin_purification[[#This Row],[Dilution]]*le_kin_purification[[#This Row],[Value]], 0)</f>
        <v>0</v>
      </c>
    </row>
    <row r="462" spans="1:6" x14ac:dyDescent="0.2">
      <c r="A462" s="20">
        <v>7.6736111111111111E-3</v>
      </c>
      <c r="B462" t="s">
        <v>65</v>
      </c>
      <c r="C462">
        <v>1.0999999999999999E-2</v>
      </c>
      <c r="D462">
        <f>_xlfn.XLOOKUP(le_kin_purification[[#This Row],[Attribute]],le_purification_fractions[Variable],le_purification_fractions[Fraction])</f>
        <v>2</v>
      </c>
      <c r="E462" t="str">
        <f>_xlfn.XLOOKUP(le_kin_purification[[#This Row],[Attribute]],le_purification_fractions[Variable],le_purification_fractions[Dilution])</f>
        <v>100</v>
      </c>
      <c r="F462">
        <f>MAX(le_kin_purification[[#This Row],[Dilution]]*le_kin_purification[[#This Row],[Value]], 0)</f>
        <v>1.0999999999999999</v>
      </c>
    </row>
    <row r="463" spans="1:6" x14ac:dyDescent="0.2">
      <c r="A463" s="20">
        <v>7.6736111111111111E-3</v>
      </c>
      <c r="B463" t="s">
        <v>66</v>
      </c>
      <c r="C463">
        <v>0.01</v>
      </c>
      <c r="D463">
        <f>_xlfn.XLOOKUP(le_kin_purification[[#This Row],[Attribute]],le_purification_fractions[Variable],le_purification_fractions[Fraction])</f>
        <v>2</v>
      </c>
      <c r="E463" t="str">
        <f>_xlfn.XLOOKUP(le_kin_purification[[#This Row],[Attribute]],le_purification_fractions[Variable],le_purification_fractions[Dilution])</f>
        <v>100</v>
      </c>
      <c r="F463">
        <f>MAX(le_kin_purification[[#This Row],[Dilution]]*le_kin_purification[[#This Row],[Value]], 0)</f>
        <v>1</v>
      </c>
    </row>
    <row r="464" spans="1:6" x14ac:dyDescent="0.2">
      <c r="A464" s="20">
        <v>7.6736111111111111E-3</v>
      </c>
      <c r="B464" t="s">
        <v>67</v>
      </c>
      <c r="C464">
        <v>-0.128</v>
      </c>
      <c r="D464">
        <f>_xlfn.XLOOKUP(le_kin_purification[[#This Row],[Attribute]],le_purification_fractions[Variable],le_purification_fractions[Fraction])</f>
        <v>4</v>
      </c>
      <c r="E464" t="str">
        <f>_xlfn.XLOOKUP(le_kin_purification[[#This Row],[Attribute]],le_purification_fractions[Variable],le_purification_fractions[Dilution])</f>
        <v>100</v>
      </c>
      <c r="F464">
        <f>MAX(le_kin_purification[[#This Row],[Dilution]]*le_kin_purification[[#This Row],[Value]], 0)</f>
        <v>0</v>
      </c>
    </row>
    <row r="465" spans="1:6" x14ac:dyDescent="0.2">
      <c r="A465" s="20">
        <v>7.6736111111111111E-3</v>
      </c>
      <c r="B465" t="s">
        <v>68</v>
      </c>
      <c r="C465">
        <v>-0.25</v>
      </c>
      <c r="D465">
        <f>_xlfn.XLOOKUP(le_kin_purification[[#This Row],[Attribute]],le_purification_fractions[Variable],le_purification_fractions[Fraction])</f>
        <v>4</v>
      </c>
      <c r="E465" t="str">
        <f>_xlfn.XLOOKUP(le_kin_purification[[#This Row],[Attribute]],le_purification_fractions[Variable],le_purification_fractions[Dilution])</f>
        <v>100</v>
      </c>
      <c r="F465">
        <f>MAX(le_kin_purification[[#This Row],[Dilution]]*le_kin_purification[[#This Row],[Value]], 0)</f>
        <v>0</v>
      </c>
    </row>
    <row r="466" spans="1:6" x14ac:dyDescent="0.2">
      <c r="A466" s="20">
        <v>7.6736111111111111E-3</v>
      </c>
      <c r="B466" t="s">
        <v>69</v>
      </c>
      <c r="C466">
        <v>-0.43099999999999999</v>
      </c>
      <c r="D466">
        <f>_xlfn.XLOOKUP(le_kin_purification[[#This Row],[Attribute]],le_purification_fractions[Variable],le_purification_fractions[Fraction])</f>
        <v>4</v>
      </c>
      <c r="E466" t="str">
        <f>_xlfn.XLOOKUP(le_kin_purification[[#This Row],[Attribute]],le_purification_fractions[Variable],le_purification_fractions[Dilution])</f>
        <v>100</v>
      </c>
      <c r="F466">
        <f>MAX(le_kin_purification[[#This Row],[Dilution]]*le_kin_purification[[#This Row],[Value]], 0)</f>
        <v>0</v>
      </c>
    </row>
    <row r="467" spans="1:6" hidden="1" x14ac:dyDescent="0.2">
      <c r="A467" s="20">
        <v>7.6736111111111111E-3</v>
      </c>
      <c r="B467" t="s">
        <v>73</v>
      </c>
      <c r="C467">
        <v>-0.03</v>
      </c>
      <c r="D467" t="e">
        <f>_xlfn.XLOOKUP(le_kin_purification[[#This Row],[Attribute]],le_purification_fractions[Variable],le_purification_fractions[Fraction])</f>
        <v>#N/A</v>
      </c>
      <c r="E467" t="e">
        <f>_xlfn.XLOOKUP(le_kin_purification[[#This Row],[Attribute]],le_purification_fractions[Variable],le_purification_fractions[Dilution])</f>
        <v>#N/A</v>
      </c>
      <c r="F467" t="e">
        <f>MAX(le_kin_purification[[#This Row],[Dilution]]*le_kin_purification[[#This Row],[Value]], 0)</f>
        <v>#N/A</v>
      </c>
    </row>
    <row r="468" spans="1:6" hidden="1" x14ac:dyDescent="0.2">
      <c r="A468" s="20">
        <v>7.6736111111111111E-3</v>
      </c>
      <c r="B468" t="s">
        <v>74</v>
      </c>
      <c r="C468">
        <v>-2.4E-2</v>
      </c>
      <c r="D468" t="e">
        <f>_xlfn.XLOOKUP(le_kin_purification[[#This Row],[Attribute]],le_purification_fractions[Variable],le_purification_fractions[Fraction])</f>
        <v>#N/A</v>
      </c>
      <c r="E468" t="e">
        <f>_xlfn.XLOOKUP(le_kin_purification[[#This Row],[Attribute]],le_purification_fractions[Variable],le_purification_fractions[Dilution])</f>
        <v>#N/A</v>
      </c>
      <c r="F468" t="e">
        <f>MAX(le_kin_purification[[#This Row],[Dilution]]*le_kin_purification[[#This Row],[Value]], 0)</f>
        <v>#N/A</v>
      </c>
    </row>
    <row r="469" spans="1:6" hidden="1" x14ac:dyDescent="0.2">
      <c r="A469" s="20">
        <v>7.6736111111111111E-3</v>
      </c>
      <c r="B469" t="s">
        <v>75</v>
      </c>
      <c r="C469">
        <v>5.5E-2</v>
      </c>
      <c r="D469" t="e">
        <f>_xlfn.XLOOKUP(le_kin_purification[[#This Row],[Attribute]],le_purification_fractions[Variable],le_purification_fractions[Fraction])</f>
        <v>#N/A</v>
      </c>
      <c r="E469" t="e">
        <f>_xlfn.XLOOKUP(le_kin_purification[[#This Row],[Attribute]],le_purification_fractions[Variable],le_purification_fractions[Dilution])</f>
        <v>#N/A</v>
      </c>
      <c r="F469" t="e">
        <f>MAX(le_kin_purification[[#This Row],[Dilution]]*le_kin_purification[[#This Row],[Value]], 0)</f>
        <v>#N/A</v>
      </c>
    </row>
    <row r="470" spans="1:6" x14ac:dyDescent="0.2">
      <c r="A470" s="20">
        <v>8.3680555555555557E-3</v>
      </c>
      <c r="B470" t="s">
        <v>193</v>
      </c>
      <c r="C470">
        <v>-1.028</v>
      </c>
      <c r="D470">
        <f>_xlfn.XLOOKUP(le_kin_purification[[#This Row],[Attribute]],le_purification_fractions[Variable],le_purification_fractions[Fraction])</f>
        <v>1</v>
      </c>
      <c r="E470" t="str">
        <f>_xlfn.XLOOKUP(le_kin_purification[[#This Row],[Attribute]],le_purification_fractions[Variable],le_purification_fractions[Dilution])</f>
        <v>10</v>
      </c>
      <c r="F470">
        <f>MAX(le_kin_purification[[#This Row],[Dilution]]*le_kin_purification[[#This Row],[Value]], 0)</f>
        <v>0</v>
      </c>
    </row>
    <row r="471" spans="1:6" x14ac:dyDescent="0.2">
      <c r="A471" s="20">
        <v>8.3680555555555557E-3</v>
      </c>
      <c r="B471" t="s">
        <v>194</v>
      </c>
      <c r="C471">
        <v>-1.0389999999999999</v>
      </c>
      <c r="D471">
        <f>_xlfn.XLOOKUP(le_kin_purification[[#This Row],[Attribute]],le_purification_fractions[Variable],le_purification_fractions[Fraction])</f>
        <v>1</v>
      </c>
      <c r="E471" t="str">
        <f>_xlfn.XLOOKUP(le_kin_purification[[#This Row],[Attribute]],le_purification_fractions[Variable],le_purification_fractions[Dilution])</f>
        <v>10</v>
      </c>
      <c r="F471">
        <f>MAX(le_kin_purification[[#This Row],[Dilution]]*le_kin_purification[[#This Row],[Value]], 0)</f>
        <v>0</v>
      </c>
    </row>
    <row r="472" spans="1:6" x14ac:dyDescent="0.2">
      <c r="A472" s="20">
        <v>8.3680555555555557E-3</v>
      </c>
      <c r="B472" t="s">
        <v>195</v>
      </c>
      <c r="C472">
        <v>-0.98299999999999998</v>
      </c>
      <c r="D472">
        <f>_xlfn.XLOOKUP(le_kin_purification[[#This Row],[Attribute]],le_purification_fractions[Variable],le_purification_fractions[Fraction])</f>
        <v>1</v>
      </c>
      <c r="E472" t="str">
        <f>_xlfn.XLOOKUP(le_kin_purification[[#This Row],[Attribute]],le_purification_fractions[Variable],le_purification_fractions[Dilution])</f>
        <v>10</v>
      </c>
      <c r="F472">
        <f>MAX(le_kin_purification[[#This Row],[Dilution]]*le_kin_purification[[#This Row],[Value]], 0)</f>
        <v>0</v>
      </c>
    </row>
    <row r="473" spans="1:6" x14ac:dyDescent="0.2">
      <c r="A473" s="20">
        <v>8.3680555555555557E-3</v>
      </c>
      <c r="B473" t="s">
        <v>50</v>
      </c>
      <c r="C473">
        <v>-1.4370000000000001</v>
      </c>
      <c r="D473">
        <f>_xlfn.XLOOKUP(le_kin_purification[[#This Row],[Attribute]],le_purification_fractions[Variable],le_purification_fractions[Fraction])</f>
        <v>3</v>
      </c>
      <c r="E473" t="str">
        <f>_xlfn.XLOOKUP(le_kin_purification[[#This Row],[Attribute]],le_purification_fractions[Variable],le_purification_fractions[Dilution])</f>
        <v>10</v>
      </c>
      <c r="F473">
        <f>MAX(le_kin_purification[[#This Row],[Dilution]]*le_kin_purification[[#This Row],[Value]], 0)</f>
        <v>0</v>
      </c>
    </row>
    <row r="474" spans="1:6" x14ac:dyDescent="0.2">
      <c r="A474" s="20">
        <v>8.3680555555555557E-3</v>
      </c>
      <c r="B474" t="s">
        <v>51</v>
      </c>
      <c r="C474">
        <v>-1.3879999999999999</v>
      </c>
      <c r="D474">
        <f>_xlfn.XLOOKUP(le_kin_purification[[#This Row],[Attribute]],le_purification_fractions[Variable],le_purification_fractions[Fraction])</f>
        <v>3</v>
      </c>
      <c r="E474" t="str">
        <f>_xlfn.XLOOKUP(le_kin_purification[[#This Row],[Attribute]],le_purification_fractions[Variable],le_purification_fractions[Dilution])</f>
        <v>10</v>
      </c>
      <c r="F474">
        <f>MAX(le_kin_purification[[#This Row],[Dilution]]*le_kin_purification[[#This Row],[Value]], 0)</f>
        <v>0</v>
      </c>
    </row>
    <row r="475" spans="1:6" x14ac:dyDescent="0.2">
      <c r="A475" s="20">
        <v>8.3680555555555557E-3</v>
      </c>
      <c r="B475" t="s">
        <v>52</v>
      </c>
      <c r="C475">
        <v>-1.4390000000000001</v>
      </c>
      <c r="D475">
        <f>_xlfn.XLOOKUP(le_kin_purification[[#This Row],[Attribute]],le_purification_fractions[Variable],le_purification_fractions[Fraction])</f>
        <v>3</v>
      </c>
      <c r="E475" t="str">
        <f>_xlfn.XLOOKUP(le_kin_purification[[#This Row],[Attribute]],le_purification_fractions[Variable],le_purification_fractions[Dilution])</f>
        <v>10</v>
      </c>
      <c r="F475">
        <f>MAX(le_kin_purification[[#This Row],[Dilution]]*le_kin_purification[[#This Row],[Value]], 0)</f>
        <v>0</v>
      </c>
    </row>
    <row r="476" spans="1:6" x14ac:dyDescent="0.2">
      <c r="A476" s="20">
        <v>8.3680555555555557E-3</v>
      </c>
      <c r="B476" t="s">
        <v>1</v>
      </c>
      <c r="C476">
        <v>-0.378</v>
      </c>
      <c r="D476">
        <f>_xlfn.XLOOKUP(le_kin_purification[[#This Row],[Attribute]],le_purification_fractions[Variable],le_purification_fractions[Fraction])</f>
        <v>1</v>
      </c>
      <c r="E476" t="str">
        <f>_xlfn.XLOOKUP(le_kin_purification[[#This Row],[Attribute]],le_purification_fractions[Variable],le_purification_fractions[Dilution])</f>
        <v>50</v>
      </c>
      <c r="F476">
        <f>MAX(le_kin_purification[[#This Row],[Dilution]]*le_kin_purification[[#This Row],[Value]], 0)</f>
        <v>0</v>
      </c>
    </row>
    <row r="477" spans="1:6" x14ac:dyDescent="0.2">
      <c r="A477" s="20">
        <v>8.3680555555555557E-3</v>
      </c>
      <c r="B477" t="s">
        <v>2</v>
      </c>
      <c r="C477">
        <v>-0.311</v>
      </c>
      <c r="D477">
        <f>_xlfn.XLOOKUP(le_kin_purification[[#This Row],[Attribute]],le_purification_fractions[Variable],le_purification_fractions[Fraction])</f>
        <v>1</v>
      </c>
      <c r="E477" t="str">
        <f>_xlfn.XLOOKUP(le_kin_purification[[#This Row],[Attribute]],le_purification_fractions[Variable],le_purification_fractions[Dilution])</f>
        <v>50</v>
      </c>
      <c r="F477">
        <f>MAX(le_kin_purification[[#This Row],[Dilution]]*le_kin_purification[[#This Row],[Value]], 0)</f>
        <v>0</v>
      </c>
    </row>
    <row r="478" spans="1:6" x14ac:dyDescent="0.2">
      <c r="A478" s="20">
        <v>8.3680555555555557E-3</v>
      </c>
      <c r="B478" t="s">
        <v>3</v>
      </c>
      <c r="C478">
        <v>-0.17199999999999999</v>
      </c>
      <c r="D478">
        <f>_xlfn.XLOOKUP(le_kin_purification[[#This Row],[Attribute]],le_purification_fractions[Variable],le_purification_fractions[Fraction])</f>
        <v>1</v>
      </c>
      <c r="E478" t="str">
        <f>_xlfn.XLOOKUP(le_kin_purification[[#This Row],[Attribute]],le_purification_fractions[Variable],le_purification_fractions[Dilution])</f>
        <v>50</v>
      </c>
      <c r="F478">
        <f>MAX(le_kin_purification[[#This Row],[Dilution]]*le_kin_purification[[#This Row],[Value]], 0)</f>
        <v>0</v>
      </c>
    </row>
    <row r="479" spans="1:6" x14ac:dyDescent="0.2">
      <c r="A479" s="20">
        <v>8.3680555555555557E-3</v>
      </c>
      <c r="B479" t="s">
        <v>4</v>
      </c>
      <c r="C479">
        <v>-0.96699999999999997</v>
      </c>
      <c r="D479">
        <f>_xlfn.XLOOKUP(le_kin_purification[[#This Row],[Attribute]],le_purification_fractions[Variable],le_purification_fractions[Fraction])</f>
        <v>3</v>
      </c>
      <c r="E479" t="str">
        <f>_xlfn.XLOOKUP(le_kin_purification[[#This Row],[Attribute]],le_purification_fractions[Variable],le_purification_fractions[Dilution])</f>
        <v>50</v>
      </c>
      <c r="F479">
        <f>MAX(le_kin_purification[[#This Row],[Dilution]]*le_kin_purification[[#This Row],[Value]], 0)</f>
        <v>0</v>
      </c>
    </row>
    <row r="480" spans="1:6" x14ac:dyDescent="0.2">
      <c r="A480" s="20">
        <v>8.3680555555555557E-3</v>
      </c>
      <c r="B480" t="s">
        <v>5</v>
      </c>
      <c r="C480">
        <v>-0.93700000000000006</v>
      </c>
      <c r="D480">
        <f>_xlfn.XLOOKUP(le_kin_purification[[#This Row],[Attribute]],le_purification_fractions[Variable],le_purification_fractions[Fraction])</f>
        <v>3</v>
      </c>
      <c r="E480" t="str">
        <f>_xlfn.XLOOKUP(le_kin_purification[[#This Row],[Attribute]],le_purification_fractions[Variable],le_purification_fractions[Dilution])</f>
        <v>50</v>
      </c>
      <c r="F480">
        <f>MAX(le_kin_purification[[#This Row],[Dilution]]*le_kin_purification[[#This Row],[Value]], 0)</f>
        <v>0</v>
      </c>
    </row>
    <row r="481" spans="1:6" x14ac:dyDescent="0.2">
      <c r="A481" s="20">
        <v>8.3680555555555557E-3</v>
      </c>
      <c r="B481" t="s">
        <v>6</v>
      </c>
      <c r="C481">
        <v>-1.296</v>
      </c>
      <c r="D481">
        <f>_xlfn.XLOOKUP(le_kin_purification[[#This Row],[Attribute]],le_purification_fractions[Variable],le_purification_fractions[Fraction])</f>
        <v>3</v>
      </c>
      <c r="E481" t="str">
        <f>_xlfn.XLOOKUP(le_kin_purification[[#This Row],[Attribute]],le_purification_fractions[Variable],le_purification_fractions[Dilution])</f>
        <v>50</v>
      </c>
      <c r="F481">
        <f>MAX(le_kin_purification[[#This Row],[Dilution]]*le_kin_purification[[#This Row],[Value]], 0)</f>
        <v>0</v>
      </c>
    </row>
    <row r="482" spans="1:6" x14ac:dyDescent="0.2">
      <c r="A482" s="20">
        <v>8.3680555555555557E-3</v>
      </c>
      <c r="B482" t="s">
        <v>13</v>
      </c>
      <c r="C482">
        <v>-6.6000000000000003E-2</v>
      </c>
      <c r="D482">
        <f>_xlfn.XLOOKUP(le_kin_purification[[#This Row],[Attribute]],le_purification_fractions[Variable],le_purification_fractions[Fraction])</f>
        <v>1</v>
      </c>
      <c r="E482" t="str">
        <f>_xlfn.XLOOKUP(le_kin_purification[[#This Row],[Attribute]],le_purification_fractions[Variable],le_purification_fractions[Dilution])</f>
        <v>100</v>
      </c>
      <c r="F482">
        <f>MAX(le_kin_purification[[#This Row],[Dilution]]*le_kin_purification[[#This Row],[Value]], 0)</f>
        <v>0</v>
      </c>
    </row>
    <row r="483" spans="1:6" x14ac:dyDescent="0.2">
      <c r="A483" s="20">
        <v>8.3680555555555557E-3</v>
      </c>
      <c r="B483" t="s">
        <v>14</v>
      </c>
      <c r="C483">
        <v>-5.7000000000000002E-2</v>
      </c>
      <c r="D483">
        <f>_xlfn.XLOOKUP(le_kin_purification[[#This Row],[Attribute]],le_purification_fractions[Variable],le_purification_fractions[Fraction])</f>
        <v>1</v>
      </c>
      <c r="E483" t="str">
        <f>_xlfn.XLOOKUP(le_kin_purification[[#This Row],[Attribute]],le_purification_fractions[Variable],le_purification_fractions[Dilution])</f>
        <v>100</v>
      </c>
      <c r="F483">
        <f>MAX(le_kin_purification[[#This Row],[Dilution]]*le_kin_purification[[#This Row],[Value]], 0)</f>
        <v>0</v>
      </c>
    </row>
    <row r="484" spans="1:6" x14ac:dyDescent="0.2">
      <c r="A484" s="20">
        <v>8.3680555555555557E-3</v>
      </c>
      <c r="B484" t="s">
        <v>15</v>
      </c>
      <c r="C484">
        <v>-1.4E-2</v>
      </c>
      <c r="D484">
        <f>_xlfn.XLOOKUP(le_kin_purification[[#This Row],[Attribute]],le_purification_fractions[Variable],le_purification_fractions[Fraction])</f>
        <v>1</v>
      </c>
      <c r="E484" t="str">
        <f>_xlfn.XLOOKUP(le_kin_purification[[#This Row],[Attribute]],le_purification_fractions[Variable],le_purification_fractions[Dilution])</f>
        <v>100</v>
      </c>
      <c r="F484">
        <f>MAX(le_kin_purification[[#This Row],[Dilution]]*le_kin_purification[[#This Row],[Value]], 0)</f>
        <v>0</v>
      </c>
    </row>
    <row r="485" spans="1:6" x14ac:dyDescent="0.2">
      <c r="A485" s="20">
        <v>8.3680555555555557E-3</v>
      </c>
      <c r="B485" t="s">
        <v>16</v>
      </c>
      <c r="C485">
        <v>-5.8000000000000003E-2</v>
      </c>
      <c r="D485">
        <f>_xlfn.XLOOKUP(le_kin_purification[[#This Row],[Attribute]],le_purification_fractions[Variable],le_purification_fractions[Fraction])</f>
        <v>3</v>
      </c>
      <c r="E485" t="str">
        <f>_xlfn.XLOOKUP(le_kin_purification[[#This Row],[Attribute]],le_purification_fractions[Variable],le_purification_fractions[Dilution])</f>
        <v>100</v>
      </c>
      <c r="F485">
        <f>MAX(le_kin_purification[[#This Row],[Dilution]]*le_kin_purification[[#This Row],[Value]], 0)</f>
        <v>0</v>
      </c>
    </row>
    <row r="486" spans="1:6" x14ac:dyDescent="0.2">
      <c r="A486" s="20">
        <v>8.3680555555555557E-3</v>
      </c>
      <c r="B486" t="s">
        <v>17</v>
      </c>
      <c r="C486">
        <v>-7.6999999999999999E-2</v>
      </c>
      <c r="D486">
        <f>_xlfn.XLOOKUP(le_kin_purification[[#This Row],[Attribute]],le_purification_fractions[Variable],le_purification_fractions[Fraction])</f>
        <v>3</v>
      </c>
      <c r="E486" t="str">
        <f>_xlfn.XLOOKUP(le_kin_purification[[#This Row],[Attribute]],le_purification_fractions[Variable],le_purification_fractions[Dilution])</f>
        <v>100</v>
      </c>
      <c r="F486">
        <f>MAX(le_kin_purification[[#This Row],[Dilution]]*le_kin_purification[[#This Row],[Value]], 0)</f>
        <v>0</v>
      </c>
    </row>
    <row r="487" spans="1:6" x14ac:dyDescent="0.2">
      <c r="A487" s="20">
        <v>8.3680555555555557E-3</v>
      </c>
      <c r="B487" t="s">
        <v>18</v>
      </c>
      <c r="C487">
        <v>-0.218</v>
      </c>
      <c r="D487">
        <f>_xlfn.XLOOKUP(le_kin_purification[[#This Row],[Attribute]],le_purification_fractions[Variable],le_purification_fractions[Fraction])</f>
        <v>3</v>
      </c>
      <c r="E487" t="str">
        <f>_xlfn.XLOOKUP(le_kin_purification[[#This Row],[Attribute]],le_purification_fractions[Variable],le_purification_fractions[Dilution])</f>
        <v>100</v>
      </c>
      <c r="F487">
        <f>MAX(le_kin_purification[[#This Row],[Dilution]]*le_kin_purification[[#This Row],[Value]], 0)</f>
        <v>0</v>
      </c>
    </row>
    <row r="488" spans="1:6" x14ac:dyDescent="0.2">
      <c r="A488" s="20">
        <v>8.3680555555555557E-3</v>
      </c>
      <c r="B488" t="s">
        <v>38</v>
      </c>
      <c r="C488">
        <v>-0.625</v>
      </c>
      <c r="D488">
        <f>_xlfn.XLOOKUP(le_kin_purification[[#This Row],[Attribute]],le_purification_fractions[Variable],le_purification_fractions[Fraction])</f>
        <v>2</v>
      </c>
      <c r="E488" t="str">
        <f>_xlfn.XLOOKUP(le_kin_purification[[#This Row],[Attribute]],le_purification_fractions[Variable],le_purification_fractions[Dilution])</f>
        <v>10</v>
      </c>
      <c r="F488">
        <f>MAX(le_kin_purification[[#This Row],[Dilution]]*le_kin_purification[[#This Row],[Value]], 0)</f>
        <v>0</v>
      </c>
    </row>
    <row r="489" spans="1:6" x14ac:dyDescent="0.2">
      <c r="A489" s="20">
        <v>8.3680555555555557E-3</v>
      </c>
      <c r="B489" t="s">
        <v>39</v>
      </c>
      <c r="C489">
        <v>-0.29299999999999998</v>
      </c>
      <c r="D489">
        <f>_xlfn.XLOOKUP(le_kin_purification[[#This Row],[Attribute]],le_purification_fractions[Variable],le_purification_fractions[Fraction])</f>
        <v>2</v>
      </c>
      <c r="E489" t="str">
        <f>_xlfn.XLOOKUP(le_kin_purification[[#This Row],[Attribute]],le_purification_fractions[Variable],le_purification_fractions[Dilution])</f>
        <v>10</v>
      </c>
      <c r="F489">
        <f>MAX(le_kin_purification[[#This Row],[Dilution]]*le_kin_purification[[#This Row],[Value]], 0)</f>
        <v>0</v>
      </c>
    </row>
    <row r="490" spans="1:6" x14ac:dyDescent="0.2">
      <c r="A490" s="20">
        <v>8.3680555555555557E-3</v>
      </c>
      <c r="B490" t="s">
        <v>34</v>
      </c>
      <c r="C490">
        <v>-0.34100000000000003</v>
      </c>
      <c r="D490">
        <f>_xlfn.XLOOKUP(le_kin_purification[[#This Row],[Attribute]],le_purification_fractions[Variable],le_purification_fractions[Fraction])</f>
        <v>2</v>
      </c>
      <c r="E490" t="str">
        <f>_xlfn.XLOOKUP(le_kin_purification[[#This Row],[Attribute]],le_purification_fractions[Variable],le_purification_fractions[Dilution])</f>
        <v>10</v>
      </c>
      <c r="F490">
        <f>MAX(le_kin_purification[[#This Row],[Dilution]]*le_kin_purification[[#This Row],[Value]], 0)</f>
        <v>0</v>
      </c>
    </row>
    <row r="491" spans="1:6" x14ac:dyDescent="0.2">
      <c r="A491" s="20">
        <v>8.3680555555555557E-3</v>
      </c>
      <c r="B491" t="s">
        <v>40</v>
      </c>
      <c r="C491">
        <v>-1.5149999999999999</v>
      </c>
      <c r="D491">
        <f>_xlfn.XLOOKUP(le_kin_purification[[#This Row],[Attribute]],le_purification_fractions[Variable],le_purification_fractions[Fraction])</f>
        <v>4</v>
      </c>
      <c r="E491" t="str">
        <f>_xlfn.XLOOKUP(le_kin_purification[[#This Row],[Attribute]],le_purification_fractions[Variable],le_purification_fractions[Dilution])</f>
        <v>10</v>
      </c>
      <c r="F491">
        <f>MAX(le_kin_purification[[#This Row],[Dilution]]*le_kin_purification[[#This Row],[Value]], 0)</f>
        <v>0</v>
      </c>
    </row>
    <row r="492" spans="1:6" x14ac:dyDescent="0.2">
      <c r="A492" s="20">
        <v>8.3680555555555557E-3</v>
      </c>
      <c r="B492" t="s">
        <v>41</v>
      </c>
      <c r="C492">
        <v>-1.4550000000000001</v>
      </c>
      <c r="D492">
        <f>_xlfn.XLOOKUP(le_kin_purification[[#This Row],[Attribute]],le_purification_fractions[Variable],le_purification_fractions[Fraction])</f>
        <v>4</v>
      </c>
      <c r="E492" t="str">
        <f>_xlfn.XLOOKUP(le_kin_purification[[#This Row],[Attribute]],le_purification_fractions[Variable],le_purification_fractions[Dilution])</f>
        <v>10</v>
      </c>
      <c r="F492">
        <f>MAX(le_kin_purification[[#This Row],[Dilution]]*le_kin_purification[[#This Row],[Value]], 0)</f>
        <v>0</v>
      </c>
    </row>
    <row r="493" spans="1:6" x14ac:dyDescent="0.2">
      <c r="A493" s="20">
        <v>8.3680555555555557E-3</v>
      </c>
      <c r="B493" t="s">
        <v>42</v>
      </c>
      <c r="C493">
        <v>-1.466</v>
      </c>
      <c r="D493">
        <f>_xlfn.XLOOKUP(le_kin_purification[[#This Row],[Attribute]],le_purification_fractions[Variable],le_purification_fractions[Fraction])</f>
        <v>4</v>
      </c>
      <c r="E493" t="str">
        <f>_xlfn.XLOOKUP(le_kin_purification[[#This Row],[Attribute]],le_purification_fractions[Variable],le_purification_fractions[Dilution])</f>
        <v>10</v>
      </c>
      <c r="F493">
        <f>MAX(le_kin_purification[[#This Row],[Dilution]]*le_kin_purification[[#This Row],[Value]], 0)</f>
        <v>0</v>
      </c>
    </row>
    <row r="494" spans="1:6" x14ac:dyDescent="0.2">
      <c r="A494" s="20">
        <v>8.3680555555555557E-3</v>
      </c>
      <c r="B494" t="s">
        <v>56</v>
      </c>
      <c r="C494">
        <v>-0.185</v>
      </c>
      <c r="D494">
        <f>_xlfn.XLOOKUP(le_kin_purification[[#This Row],[Attribute]],le_purification_fractions[Variable],le_purification_fractions[Fraction])</f>
        <v>2</v>
      </c>
      <c r="E494" t="str">
        <f>_xlfn.XLOOKUP(le_kin_purification[[#This Row],[Attribute]],le_purification_fractions[Variable],le_purification_fractions[Dilution])</f>
        <v>50</v>
      </c>
      <c r="F494">
        <f>MAX(le_kin_purification[[#This Row],[Dilution]]*le_kin_purification[[#This Row],[Value]], 0)</f>
        <v>0</v>
      </c>
    </row>
    <row r="495" spans="1:6" x14ac:dyDescent="0.2">
      <c r="A495" s="20">
        <v>8.3680555555555557E-3</v>
      </c>
      <c r="B495" t="s">
        <v>57</v>
      </c>
      <c r="C495">
        <v>-6.6000000000000003E-2</v>
      </c>
      <c r="D495">
        <f>_xlfn.XLOOKUP(le_kin_purification[[#This Row],[Attribute]],le_purification_fractions[Variable],le_purification_fractions[Fraction])</f>
        <v>2</v>
      </c>
      <c r="E495" t="str">
        <f>_xlfn.XLOOKUP(le_kin_purification[[#This Row],[Attribute]],le_purification_fractions[Variable],le_purification_fractions[Dilution])</f>
        <v>50</v>
      </c>
      <c r="F495">
        <f>MAX(le_kin_purification[[#This Row],[Dilution]]*le_kin_purification[[#This Row],[Value]], 0)</f>
        <v>0</v>
      </c>
    </row>
    <row r="496" spans="1:6" x14ac:dyDescent="0.2">
      <c r="A496" s="20">
        <v>8.3680555555555557E-3</v>
      </c>
      <c r="B496" t="s">
        <v>58</v>
      </c>
      <c r="C496">
        <v>-0.108</v>
      </c>
      <c r="D496">
        <f>_xlfn.XLOOKUP(le_kin_purification[[#This Row],[Attribute]],le_purification_fractions[Variable],le_purification_fractions[Fraction])</f>
        <v>2</v>
      </c>
      <c r="E496" t="str">
        <f>_xlfn.XLOOKUP(le_kin_purification[[#This Row],[Attribute]],le_purification_fractions[Variable],le_purification_fractions[Dilution])</f>
        <v>50</v>
      </c>
      <c r="F496">
        <f>MAX(le_kin_purification[[#This Row],[Dilution]]*le_kin_purification[[#This Row],[Value]], 0)</f>
        <v>0</v>
      </c>
    </row>
    <row r="497" spans="1:6" x14ac:dyDescent="0.2">
      <c r="A497" s="20">
        <v>8.3680555555555557E-3</v>
      </c>
      <c r="B497" t="s">
        <v>59</v>
      </c>
      <c r="C497">
        <v>-0.44700000000000001</v>
      </c>
      <c r="D497">
        <f>_xlfn.XLOOKUP(le_kin_purification[[#This Row],[Attribute]],le_purification_fractions[Variable],le_purification_fractions[Fraction])</f>
        <v>4</v>
      </c>
      <c r="E497" t="str">
        <f>_xlfn.XLOOKUP(le_kin_purification[[#This Row],[Attribute]],le_purification_fractions[Variable],le_purification_fractions[Dilution])</f>
        <v>50</v>
      </c>
      <c r="F497">
        <f>MAX(le_kin_purification[[#This Row],[Dilution]]*le_kin_purification[[#This Row],[Value]], 0)</f>
        <v>0</v>
      </c>
    </row>
    <row r="498" spans="1:6" x14ac:dyDescent="0.2">
      <c r="A498" s="20">
        <v>8.3680555555555557E-3</v>
      </c>
      <c r="B498" t="s">
        <v>60</v>
      </c>
      <c r="C498">
        <v>-0.41899999999999998</v>
      </c>
      <c r="D498">
        <f>_xlfn.XLOOKUP(le_kin_purification[[#This Row],[Attribute]],le_purification_fractions[Variable],le_purification_fractions[Fraction])</f>
        <v>4</v>
      </c>
      <c r="E498" t="str">
        <f>_xlfn.XLOOKUP(le_kin_purification[[#This Row],[Attribute]],le_purification_fractions[Variable],le_purification_fractions[Dilution])</f>
        <v>50</v>
      </c>
      <c r="F498">
        <f>MAX(le_kin_purification[[#This Row],[Dilution]]*le_kin_purification[[#This Row],[Value]], 0)</f>
        <v>0</v>
      </c>
    </row>
    <row r="499" spans="1:6" x14ac:dyDescent="0.2">
      <c r="A499" s="20">
        <v>8.3680555555555557E-3</v>
      </c>
      <c r="B499" t="s">
        <v>61</v>
      </c>
      <c r="C499">
        <v>-0.53500000000000003</v>
      </c>
      <c r="D499">
        <f>_xlfn.XLOOKUP(le_kin_purification[[#This Row],[Attribute]],le_purification_fractions[Variable],le_purification_fractions[Fraction])</f>
        <v>4</v>
      </c>
      <c r="E499" t="str">
        <f>_xlfn.XLOOKUP(le_kin_purification[[#This Row],[Attribute]],le_purification_fractions[Variable],le_purification_fractions[Dilution])</f>
        <v>50</v>
      </c>
      <c r="F499">
        <f>MAX(le_kin_purification[[#This Row],[Dilution]]*le_kin_purification[[#This Row],[Value]], 0)</f>
        <v>0</v>
      </c>
    </row>
    <row r="500" spans="1:6" x14ac:dyDescent="0.2">
      <c r="A500" s="20">
        <v>8.3680555555555557E-3</v>
      </c>
      <c r="B500" t="s">
        <v>64</v>
      </c>
      <c r="C500">
        <v>-3.9E-2</v>
      </c>
      <c r="D500">
        <f>_xlfn.XLOOKUP(le_kin_purification[[#This Row],[Attribute]],le_purification_fractions[Variable],le_purification_fractions[Fraction])</f>
        <v>2</v>
      </c>
      <c r="E500" t="str">
        <f>_xlfn.XLOOKUP(le_kin_purification[[#This Row],[Attribute]],le_purification_fractions[Variable],le_purification_fractions[Dilution])</f>
        <v>100</v>
      </c>
      <c r="F500">
        <f>MAX(le_kin_purification[[#This Row],[Dilution]]*le_kin_purification[[#This Row],[Value]], 0)</f>
        <v>0</v>
      </c>
    </row>
    <row r="501" spans="1:6" x14ac:dyDescent="0.2">
      <c r="A501" s="20">
        <v>8.3680555555555557E-3</v>
      </c>
      <c r="B501" t="s">
        <v>65</v>
      </c>
      <c r="C501">
        <v>0.01</v>
      </c>
      <c r="D501">
        <f>_xlfn.XLOOKUP(le_kin_purification[[#This Row],[Attribute]],le_purification_fractions[Variable],le_purification_fractions[Fraction])</f>
        <v>2</v>
      </c>
      <c r="E501" t="str">
        <f>_xlfn.XLOOKUP(le_kin_purification[[#This Row],[Attribute]],le_purification_fractions[Variable],le_purification_fractions[Dilution])</f>
        <v>100</v>
      </c>
      <c r="F501">
        <f>MAX(le_kin_purification[[#This Row],[Dilution]]*le_kin_purification[[#This Row],[Value]], 0)</f>
        <v>1</v>
      </c>
    </row>
    <row r="502" spans="1:6" x14ac:dyDescent="0.2">
      <c r="A502" s="20">
        <v>8.3680555555555557E-3</v>
      </c>
      <c r="B502" t="s">
        <v>66</v>
      </c>
      <c r="C502">
        <v>1.2999999999999999E-2</v>
      </c>
      <c r="D502">
        <f>_xlfn.XLOOKUP(le_kin_purification[[#This Row],[Attribute]],le_purification_fractions[Variable],le_purification_fractions[Fraction])</f>
        <v>2</v>
      </c>
      <c r="E502" t="str">
        <f>_xlfn.XLOOKUP(le_kin_purification[[#This Row],[Attribute]],le_purification_fractions[Variable],le_purification_fractions[Dilution])</f>
        <v>100</v>
      </c>
      <c r="F502">
        <f>MAX(le_kin_purification[[#This Row],[Dilution]]*le_kin_purification[[#This Row],[Value]], 0)</f>
        <v>1.3</v>
      </c>
    </row>
    <row r="503" spans="1:6" x14ac:dyDescent="0.2">
      <c r="A503" s="20">
        <v>8.3680555555555557E-3</v>
      </c>
      <c r="B503" t="s">
        <v>67</v>
      </c>
      <c r="C503">
        <v>-0.13700000000000001</v>
      </c>
      <c r="D503">
        <f>_xlfn.XLOOKUP(le_kin_purification[[#This Row],[Attribute]],le_purification_fractions[Variable],le_purification_fractions[Fraction])</f>
        <v>4</v>
      </c>
      <c r="E503" t="str">
        <f>_xlfn.XLOOKUP(le_kin_purification[[#This Row],[Attribute]],le_purification_fractions[Variable],le_purification_fractions[Dilution])</f>
        <v>100</v>
      </c>
      <c r="F503">
        <f>MAX(le_kin_purification[[#This Row],[Dilution]]*le_kin_purification[[#This Row],[Value]], 0)</f>
        <v>0</v>
      </c>
    </row>
    <row r="504" spans="1:6" x14ac:dyDescent="0.2">
      <c r="A504" s="20">
        <v>8.3680555555555557E-3</v>
      </c>
      <c r="B504" t="s">
        <v>68</v>
      </c>
      <c r="C504">
        <v>-0.26300000000000001</v>
      </c>
      <c r="D504">
        <f>_xlfn.XLOOKUP(le_kin_purification[[#This Row],[Attribute]],le_purification_fractions[Variable],le_purification_fractions[Fraction])</f>
        <v>4</v>
      </c>
      <c r="E504" t="str">
        <f>_xlfn.XLOOKUP(le_kin_purification[[#This Row],[Attribute]],le_purification_fractions[Variable],le_purification_fractions[Dilution])</f>
        <v>100</v>
      </c>
      <c r="F504">
        <f>MAX(le_kin_purification[[#This Row],[Dilution]]*le_kin_purification[[#This Row],[Value]], 0)</f>
        <v>0</v>
      </c>
    </row>
    <row r="505" spans="1:6" x14ac:dyDescent="0.2">
      <c r="A505" s="20">
        <v>8.3680555555555557E-3</v>
      </c>
      <c r="B505" t="s">
        <v>69</v>
      </c>
      <c r="C505">
        <v>-0.44400000000000001</v>
      </c>
      <c r="D505">
        <f>_xlfn.XLOOKUP(le_kin_purification[[#This Row],[Attribute]],le_purification_fractions[Variable],le_purification_fractions[Fraction])</f>
        <v>4</v>
      </c>
      <c r="E505" t="str">
        <f>_xlfn.XLOOKUP(le_kin_purification[[#This Row],[Attribute]],le_purification_fractions[Variable],le_purification_fractions[Dilution])</f>
        <v>100</v>
      </c>
      <c r="F505">
        <f>MAX(le_kin_purification[[#This Row],[Dilution]]*le_kin_purification[[#This Row],[Value]], 0)</f>
        <v>0</v>
      </c>
    </row>
    <row r="506" spans="1:6" hidden="1" x14ac:dyDescent="0.2">
      <c r="A506" s="20">
        <v>8.3680555555555557E-3</v>
      </c>
      <c r="B506" t="s">
        <v>73</v>
      </c>
      <c r="C506">
        <v>-2.8000000000000001E-2</v>
      </c>
      <c r="D506" t="e">
        <f>_xlfn.XLOOKUP(le_kin_purification[[#This Row],[Attribute]],le_purification_fractions[Variable],le_purification_fractions[Fraction])</f>
        <v>#N/A</v>
      </c>
      <c r="E506" t="e">
        <f>_xlfn.XLOOKUP(le_kin_purification[[#This Row],[Attribute]],le_purification_fractions[Variable],le_purification_fractions[Dilution])</f>
        <v>#N/A</v>
      </c>
      <c r="F506" t="e">
        <f>MAX(le_kin_purification[[#This Row],[Dilution]]*le_kin_purification[[#This Row],[Value]], 0)</f>
        <v>#N/A</v>
      </c>
    </row>
    <row r="507" spans="1:6" hidden="1" x14ac:dyDescent="0.2">
      <c r="A507" s="20">
        <v>8.3680555555555557E-3</v>
      </c>
      <c r="B507" t="s">
        <v>74</v>
      </c>
      <c r="C507">
        <v>-2.3E-2</v>
      </c>
      <c r="D507" t="e">
        <f>_xlfn.XLOOKUP(le_kin_purification[[#This Row],[Attribute]],le_purification_fractions[Variable],le_purification_fractions[Fraction])</f>
        <v>#N/A</v>
      </c>
      <c r="E507" t="e">
        <f>_xlfn.XLOOKUP(le_kin_purification[[#This Row],[Attribute]],le_purification_fractions[Variable],le_purification_fractions[Dilution])</f>
        <v>#N/A</v>
      </c>
      <c r="F507" t="e">
        <f>MAX(le_kin_purification[[#This Row],[Dilution]]*le_kin_purification[[#This Row],[Value]], 0)</f>
        <v>#N/A</v>
      </c>
    </row>
    <row r="508" spans="1:6" hidden="1" x14ac:dyDescent="0.2">
      <c r="A508" s="20">
        <v>8.3680555555555557E-3</v>
      </c>
      <c r="B508" t="s">
        <v>75</v>
      </c>
      <c r="C508">
        <v>5.0999999999999997E-2</v>
      </c>
      <c r="D508" t="e">
        <f>_xlfn.XLOOKUP(le_kin_purification[[#This Row],[Attribute]],le_purification_fractions[Variable],le_purification_fractions[Fraction])</f>
        <v>#N/A</v>
      </c>
      <c r="E508" t="e">
        <f>_xlfn.XLOOKUP(le_kin_purification[[#This Row],[Attribute]],le_purification_fractions[Variable],le_purification_fractions[Dilution])</f>
        <v>#N/A</v>
      </c>
      <c r="F508" t="e">
        <f>MAX(le_kin_purification[[#This Row],[Dilution]]*le_kin_purification[[#This Row],[Value]], 0)</f>
        <v>#N/A</v>
      </c>
    </row>
    <row r="509" spans="1:6" x14ac:dyDescent="0.2">
      <c r="A509" s="20">
        <v>9.0624999999999994E-3</v>
      </c>
      <c r="B509" t="s">
        <v>193</v>
      </c>
      <c r="C509">
        <v>-1.0389999999999999</v>
      </c>
      <c r="D509">
        <f>_xlfn.XLOOKUP(le_kin_purification[[#This Row],[Attribute]],le_purification_fractions[Variable],le_purification_fractions[Fraction])</f>
        <v>1</v>
      </c>
      <c r="E509" t="str">
        <f>_xlfn.XLOOKUP(le_kin_purification[[#This Row],[Attribute]],le_purification_fractions[Variable],le_purification_fractions[Dilution])</f>
        <v>10</v>
      </c>
      <c r="F509">
        <f>MAX(le_kin_purification[[#This Row],[Dilution]]*le_kin_purification[[#This Row],[Value]], 0)</f>
        <v>0</v>
      </c>
    </row>
    <row r="510" spans="1:6" x14ac:dyDescent="0.2">
      <c r="A510" s="20">
        <v>9.0624999999999994E-3</v>
      </c>
      <c r="B510" t="s">
        <v>194</v>
      </c>
      <c r="C510">
        <v>-1.0489999999999999</v>
      </c>
      <c r="D510">
        <f>_xlfn.XLOOKUP(le_kin_purification[[#This Row],[Attribute]],le_purification_fractions[Variable],le_purification_fractions[Fraction])</f>
        <v>1</v>
      </c>
      <c r="E510" t="str">
        <f>_xlfn.XLOOKUP(le_kin_purification[[#This Row],[Attribute]],le_purification_fractions[Variable],le_purification_fractions[Dilution])</f>
        <v>10</v>
      </c>
      <c r="F510">
        <f>MAX(le_kin_purification[[#This Row],[Dilution]]*le_kin_purification[[#This Row],[Value]], 0)</f>
        <v>0</v>
      </c>
    </row>
    <row r="511" spans="1:6" x14ac:dyDescent="0.2">
      <c r="A511" s="20">
        <v>9.0624999999999994E-3</v>
      </c>
      <c r="B511" t="s">
        <v>195</v>
      </c>
      <c r="C511">
        <v>-0.99399999999999999</v>
      </c>
      <c r="D511">
        <f>_xlfn.XLOOKUP(le_kin_purification[[#This Row],[Attribute]],le_purification_fractions[Variable],le_purification_fractions[Fraction])</f>
        <v>1</v>
      </c>
      <c r="E511" t="str">
        <f>_xlfn.XLOOKUP(le_kin_purification[[#This Row],[Attribute]],le_purification_fractions[Variable],le_purification_fractions[Dilution])</f>
        <v>10</v>
      </c>
      <c r="F511">
        <f>MAX(le_kin_purification[[#This Row],[Dilution]]*le_kin_purification[[#This Row],[Value]], 0)</f>
        <v>0</v>
      </c>
    </row>
    <row r="512" spans="1:6" x14ac:dyDescent="0.2">
      <c r="A512" s="20">
        <v>9.0624999999999994E-3</v>
      </c>
      <c r="B512" t="s">
        <v>50</v>
      </c>
      <c r="C512">
        <v>-1.4359999999999999</v>
      </c>
      <c r="D512">
        <f>_xlfn.XLOOKUP(le_kin_purification[[#This Row],[Attribute]],le_purification_fractions[Variable],le_purification_fractions[Fraction])</f>
        <v>3</v>
      </c>
      <c r="E512" t="str">
        <f>_xlfn.XLOOKUP(le_kin_purification[[#This Row],[Attribute]],le_purification_fractions[Variable],le_purification_fractions[Dilution])</f>
        <v>10</v>
      </c>
      <c r="F512">
        <f>MAX(le_kin_purification[[#This Row],[Dilution]]*le_kin_purification[[#This Row],[Value]], 0)</f>
        <v>0</v>
      </c>
    </row>
    <row r="513" spans="1:6" x14ac:dyDescent="0.2">
      <c r="A513" s="20">
        <v>9.0624999999999994E-3</v>
      </c>
      <c r="B513" t="s">
        <v>51</v>
      </c>
      <c r="C513">
        <v>-1.4019999999999999</v>
      </c>
      <c r="D513">
        <f>_xlfn.XLOOKUP(le_kin_purification[[#This Row],[Attribute]],le_purification_fractions[Variable],le_purification_fractions[Fraction])</f>
        <v>3</v>
      </c>
      <c r="E513" t="str">
        <f>_xlfn.XLOOKUP(le_kin_purification[[#This Row],[Attribute]],le_purification_fractions[Variable],le_purification_fractions[Dilution])</f>
        <v>10</v>
      </c>
      <c r="F513">
        <f>MAX(le_kin_purification[[#This Row],[Dilution]]*le_kin_purification[[#This Row],[Value]], 0)</f>
        <v>0</v>
      </c>
    </row>
    <row r="514" spans="1:6" x14ac:dyDescent="0.2">
      <c r="A514" s="20">
        <v>9.0624999999999994E-3</v>
      </c>
      <c r="B514" t="s">
        <v>52</v>
      </c>
      <c r="C514">
        <v>-1.4359999999999999</v>
      </c>
      <c r="D514">
        <f>_xlfn.XLOOKUP(le_kin_purification[[#This Row],[Attribute]],le_purification_fractions[Variable],le_purification_fractions[Fraction])</f>
        <v>3</v>
      </c>
      <c r="E514" t="str">
        <f>_xlfn.XLOOKUP(le_kin_purification[[#This Row],[Attribute]],le_purification_fractions[Variable],le_purification_fractions[Dilution])</f>
        <v>10</v>
      </c>
      <c r="F514">
        <f>MAX(le_kin_purification[[#This Row],[Dilution]]*le_kin_purification[[#This Row],[Value]], 0)</f>
        <v>0</v>
      </c>
    </row>
    <row r="515" spans="1:6" x14ac:dyDescent="0.2">
      <c r="A515" s="20">
        <v>9.0624999999999994E-3</v>
      </c>
      <c r="B515" t="s">
        <v>1</v>
      </c>
      <c r="C515">
        <v>-0.375</v>
      </c>
      <c r="D515">
        <f>_xlfn.XLOOKUP(le_kin_purification[[#This Row],[Attribute]],le_purification_fractions[Variable],le_purification_fractions[Fraction])</f>
        <v>1</v>
      </c>
      <c r="E515" t="str">
        <f>_xlfn.XLOOKUP(le_kin_purification[[#This Row],[Attribute]],le_purification_fractions[Variable],le_purification_fractions[Dilution])</f>
        <v>50</v>
      </c>
      <c r="F515">
        <f>MAX(le_kin_purification[[#This Row],[Dilution]]*le_kin_purification[[#This Row],[Value]], 0)</f>
        <v>0</v>
      </c>
    </row>
    <row r="516" spans="1:6" x14ac:dyDescent="0.2">
      <c r="A516" s="20">
        <v>9.0624999999999994E-3</v>
      </c>
      <c r="B516" t="s">
        <v>2</v>
      </c>
      <c r="C516">
        <v>-0.313</v>
      </c>
      <c r="D516">
        <f>_xlfn.XLOOKUP(le_kin_purification[[#This Row],[Attribute]],le_purification_fractions[Variable],le_purification_fractions[Fraction])</f>
        <v>1</v>
      </c>
      <c r="E516" t="str">
        <f>_xlfn.XLOOKUP(le_kin_purification[[#This Row],[Attribute]],le_purification_fractions[Variable],le_purification_fractions[Dilution])</f>
        <v>50</v>
      </c>
      <c r="F516">
        <f>MAX(le_kin_purification[[#This Row],[Dilution]]*le_kin_purification[[#This Row],[Value]], 0)</f>
        <v>0</v>
      </c>
    </row>
    <row r="517" spans="1:6" x14ac:dyDescent="0.2">
      <c r="A517" s="20">
        <v>9.0624999999999994E-3</v>
      </c>
      <c r="B517" t="s">
        <v>3</v>
      </c>
      <c r="C517">
        <v>-0.17199999999999999</v>
      </c>
      <c r="D517">
        <f>_xlfn.XLOOKUP(le_kin_purification[[#This Row],[Attribute]],le_purification_fractions[Variable],le_purification_fractions[Fraction])</f>
        <v>1</v>
      </c>
      <c r="E517" t="str">
        <f>_xlfn.XLOOKUP(le_kin_purification[[#This Row],[Attribute]],le_purification_fractions[Variable],le_purification_fractions[Dilution])</f>
        <v>50</v>
      </c>
      <c r="F517">
        <f>MAX(le_kin_purification[[#This Row],[Dilution]]*le_kin_purification[[#This Row],[Value]], 0)</f>
        <v>0</v>
      </c>
    </row>
    <row r="518" spans="1:6" x14ac:dyDescent="0.2">
      <c r="A518" s="20">
        <v>9.0624999999999994E-3</v>
      </c>
      <c r="B518" t="s">
        <v>4</v>
      </c>
      <c r="C518">
        <v>-0.98499999999999999</v>
      </c>
      <c r="D518">
        <f>_xlfn.XLOOKUP(le_kin_purification[[#This Row],[Attribute]],le_purification_fractions[Variable],le_purification_fractions[Fraction])</f>
        <v>3</v>
      </c>
      <c r="E518" t="str">
        <f>_xlfn.XLOOKUP(le_kin_purification[[#This Row],[Attribute]],le_purification_fractions[Variable],le_purification_fractions[Dilution])</f>
        <v>50</v>
      </c>
      <c r="F518">
        <f>MAX(le_kin_purification[[#This Row],[Dilution]]*le_kin_purification[[#This Row],[Value]], 0)</f>
        <v>0</v>
      </c>
    </row>
    <row r="519" spans="1:6" x14ac:dyDescent="0.2">
      <c r="A519" s="20">
        <v>9.0624999999999994E-3</v>
      </c>
      <c r="B519" t="s">
        <v>5</v>
      </c>
      <c r="C519">
        <v>-0.95499999999999996</v>
      </c>
      <c r="D519">
        <f>_xlfn.XLOOKUP(le_kin_purification[[#This Row],[Attribute]],le_purification_fractions[Variable],le_purification_fractions[Fraction])</f>
        <v>3</v>
      </c>
      <c r="E519" t="str">
        <f>_xlfn.XLOOKUP(le_kin_purification[[#This Row],[Attribute]],le_purification_fractions[Variable],le_purification_fractions[Dilution])</f>
        <v>50</v>
      </c>
      <c r="F519">
        <f>MAX(le_kin_purification[[#This Row],[Dilution]]*le_kin_purification[[#This Row],[Value]], 0)</f>
        <v>0</v>
      </c>
    </row>
    <row r="520" spans="1:6" x14ac:dyDescent="0.2">
      <c r="A520" s="20">
        <v>9.0624999999999994E-3</v>
      </c>
      <c r="B520" t="s">
        <v>6</v>
      </c>
      <c r="C520">
        <v>-1.3089999999999999</v>
      </c>
      <c r="D520">
        <f>_xlfn.XLOOKUP(le_kin_purification[[#This Row],[Attribute]],le_purification_fractions[Variable],le_purification_fractions[Fraction])</f>
        <v>3</v>
      </c>
      <c r="E520" t="str">
        <f>_xlfn.XLOOKUP(le_kin_purification[[#This Row],[Attribute]],le_purification_fractions[Variable],le_purification_fractions[Dilution])</f>
        <v>50</v>
      </c>
      <c r="F520">
        <f>MAX(le_kin_purification[[#This Row],[Dilution]]*le_kin_purification[[#This Row],[Value]], 0)</f>
        <v>0</v>
      </c>
    </row>
    <row r="521" spans="1:6" x14ac:dyDescent="0.2">
      <c r="A521" s="20">
        <v>9.0624999999999994E-3</v>
      </c>
      <c r="B521" t="s">
        <v>13</v>
      </c>
      <c r="C521">
        <v>-6.7000000000000004E-2</v>
      </c>
      <c r="D521">
        <f>_xlfn.XLOOKUP(le_kin_purification[[#This Row],[Attribute]],le_purification_fractions[Variable],le_purification_fractions[Fraction])</f>
        <v>1</v>
      </c>
      <c r="E521" t="str">
        <f>_xlfn.XLOOKUP(le_kin_purification[[#This Row],[Attribute]],le_purification_fractions[Variable],le_purification_fractions[Dilution])</f>
        <v>100</v>
      </c>
      <c r="F521">
        <f>MAX(le_kin_purification[[#This Row],[Dilution]]*le_kin_purification[[#This Row],[Value]], 0)</f>
        <v>0</v>
      </c>
    </row>
    <row r="522" spans="1:6" x14ac:dyDescent="0.2">
      <c r="A522" s="20">
        <v>9.0624999999999994E-3</v>
      </c>
      <c r="B522" t="s">
        <v>14</v>
      </c>
      <c r="C522">
        <v>-5.6000000000000001E-2</v>
      </c>
      <c r="D522">
        <f>_xlfn.XLOOKUP(le_kin_purification[[#This Row],[Attribute]],le_purification_fractions[Variable],le_purification_fractions[Fraction])</f>
        <v>1</v>
      </c>
      <c r="E522" t="str">
        <f>_xlfn.XLOOKUP(le_kin_purification[[#This Row],[Attribute]],le_purification_fractions[Variable],le_purification_fractions[Dilution])</f>
        <v>100</v>
      </c>
      <c r="F522">
        <f>MAX(le_kin_purification[[#This Row],[Dilution]]*le_kin_purification[[#This Row],[Value]], 0)</f>
        <v>0</v>
      </c>
    </row>
    <row r="523" spans="1:6" x14ac:dyDescent="0.2">
      <c r="A523" s="20">
        <v>9.0624999999999994E-3</v>
      </c>
      <c r="B523" t="s">
        <v>15</v>
      </c>
      <c r="C523">
        <v>-1.7999999999999999E-2</v>
      </c>
      <c r="D523">
        <f>_xlfn.XLOOKUP(le_kin_purification[[#This Row],[Attribute]],le_purification_fractions[Variable],le_purification_fractions[Fraction])</f>
        <v>1</v>
      </c>
      <c r="E523" t="str">
        <f>_xlfn.XLOOKUP(le_kin_purification[[#This Row],[Attribute]],le_purification_fractions[Variable],le_purification_fractions[Dilution])</f>
        <v>100</v>
      </c>
      <c r="F523">
        <f>MAX(le_kin_purification[[#This Row],[Dilution]]*le_kin_purification[[#This Row],[Value]], 0)</f>
        <v>0</v>
      </c>
    </row>
    <row r="524" spans="1:6" x14ac:dyDescent="0.2">
      <c r="A524" s="20">
        <v>9.0624999999999994E-3</v>
      </c>
      <c r="B524" t="s">
        <v>16</v>
      </c>
      <c r="C524">
        <v>-6.3E-2</v>
      </c>
      <c r="D524">
        <f>_xlfn.XLOOKUP(le_kin_purification[[#This Row],[Attribute]],le_purification_fractions[Variable],le_purification_fractions[Fraction])</f>
        <v>3</v>
      </c>
      <c r="E524" t="str">
        <f>_xlfn.XLOOKUP(le_kin_purification[[#This Row],[Attribute]],le_purification_fractions[Variable],le_purification_fractions[Dilution])</f>
        <v>100</v>
      </c>
      <c r="F524">
        <f>MAX(le_kin_purification[[#This Row],[Dilution]]*le_kin_purification[[#This Row],[Value]], 0)</f>
        <v>0</v>
      </c>
    </row>
    <row r="525" spans="1:6" x14ac:dyDescent="0.2">
      <c r="A525" s="20">
        <v>9.0624999999999994E-3</v>
      </c>
      <c r="B525" t="s">
        <v>17</v>
      </c>
      <c r="C525">
        <v>-8.5000000000000006E-2</v>
      </c>
      <c r="D525">
        <f>_xlfn.XLOOKUP(le_kin_purification[[#This Row],[Attribute]],le_purification_fractions[Variable],le_purification_fractions[Fraction])</f>
        <v>3</v>
      </c>
      <c r="E525" t="str">
        <f>_xlfn.XLOOKUP(le_kin_purification[[#This Row],[Attribute]],le_purification_fractions[Variable],le_purification_fractions[Dilution])</f>
        <v>100</v>
      </c>
      <c r="F525">
        <f>MAX(le_kin_purification[[#This Row],[Dilution]]*le_kin_purification[[#This Row],[Value]], 0)</f>
        <v>0</v>
      </c>
    </row>
    <row r="526" spans="1:6" x14ac:dyDescent="0.2">
      <c r="A526" s="20">
        <v>9.0624999999999994E-3</v>
      </c>
      <c r="B526" t="s">
        <v>18</v>
      </c>
      <c r="C526">
        <v>-0.22900000000000001</v>
      </c>
      <c r="D526">
        <f>_xlfn.XLOOKUP(le_kin_purification[[#This Row],[Attribute]],le_purification_fractions[Variable],le_purification_fractions[Fraction])</f>
        <v>3</v>
      </c>
      <c r="E526" t="str">
        <f>_xlfn.XLOOKUP(le_kin_purification[[#This Row],[Attribute]],le_purification_fractions[Variable],le_purification_fractions[Dilution])</f>
        <v>100</v>
      </c>
      <c r="F526">
        <f>MAX(le_kin_purification[[#This Row],[Dilution]]*le_kin_purification[[#This Row],[Value]], 0)</f>
        <v>0</v>
      </c>
    </row>
    <row r="527" spans="1:6" x14ac:dyDescent="0.2">
      <c r="A527" s="20">
        <v>9.0624999999999994E-3</v>
      </c>
      <c r="B527" t="s">
        <v>38</v>
      </c>
      <c r="C527">
        <v>-0.621</v>
      </c>
      <c r="D527">
        <f>_xlfn.XLOOKUP(le_kin_purification[[#This Row],[Attribute]],le_purification_fractions[Variable],le_purification_fractions[Fraction])</f>
        <v>2</v>
      </c>
      <c r="E527" t="str">
        <f>_xlfn.XLOOKUP(le_kin_purification[[#This Row],[Attribute]],le_purification_fractions[Variable],le_purification_fractions[Dilution])</f>
        <v>10</v>
      </c>
      <c r="F527">
        <f>MAX(le_kin_purification[[#This Row],[Dilution]]*le_kin_purification[[#This Row],[Value]], 0)</f>
        <v>0</v>
      </c>
    </row>
    <row r="528" spans="1:6" x14ac:dyDescent="0.2">
      <c r="A528" s="20">
        <v>9.0624999999999994E-3</v>
      </c>
      <c r="B528" t="s">
        <v>39</v>
      </c>
      <c r="C528">
        <v>-0.28899999999999998</v>
      </c>
      <c r="D528">
        <f>_xlfn.XLOOKUP(le_kin_purification[[#This Row],[Attribute]],le_purification_fractions[Variable],le_purification_fractions[Fraction])</f>
        <v>2</v>
      </c>
      <c r="E528" t="str">
        <f>_xlfn.XLOOKUP(le_kin_purification[[#This Row],[Attribute]],le_purification_fractions[Variable],le_purification_fractions[Dilution])</f>
        <v>10</v>
      </c>
      <c r="F528">
        <f>MAX(le_kin_purification[[#This Row],[Dilution]]*le_kin_purification[[#This Row],[Value]], 0)</f>
        <v>0</v>
      </c>
    </row>
    <row r="529" spans="1:6" x14ac:dyDescent="0.2">
      <c r="A529" s="20">
        <v>9.0624999999999994E-3</v>
      </c>
      <c r="B529" t="s">
        <v>34</v>
      </c>
      <c r="C529">
        <v>-0.34200000000000003</v>
      </c>
      <c r="D529">
        <f>_xlfn.XLOOKUP(le_kin_purification[[#This Row],[Attribute]],le_purification_fractions[Variable],le_purification_fractions[Fraction])</f>
        <v>2</v>
      </c>
      <c r="E529" t="str">
        <f>_xlfn.XLOOKUP(le_kin_purification[[#This Row],[Attribute]],le_purification_fractions[Variable],le_purification_fractions[Dilution])</f>
        <v>10</v>
      </c>
      <c r="F529">
        <f>MAX(le_kin_purification[[#This Row],[Dilution]]*le_kin_purification[[#This Row],[Value]], 0)</f>
        <v>0</v>
      </c>
    </row>
    <row r="530" spans="1:6" x14ac:dyDescent="0.2">
      <c r="A530" s="20">
        <v>9.0624999999999994E-3</v>
      </c>
      <c r="B530" t="s">
        <v>40</v>
      </c>
      <c r="C530">
        <v>-1.5049999999999999</v>
      </c>
      <c r="D530">
        <f>_xlfn.XLOOKUP(le_kin_purification[[#This Row],[Attribute]],le_purification_fractions[Variable],le_purification_fractions[Fraction])</f>
        <v>4</v>
      </c>
      <c r="E530" t="str">
        <f>_xlfn.XLOOKUP(le_kin_purification[[#This Row],[Attribute]],le_purification_fractions[Variable],le_purification_fractions[Dilution])</f>
        <v>10</v>
      </c>
      <c r="F530">
        <f>MAX(le_kin_purification[[#This Row],[Dilution]]*le_kin_purification[[#This Row],[Value]], 0)</f>
        <v>0</v>
      </c>
    </row>
    <row r="531" spans="1:6" x14ac:dyDescent="0.2">
      <c r="A531" s="20">
        <v>9.0624999999999994E-3</v>
      </c>
      <c r="B531" t="s">
        <v>41</v>
      </c>
      <c r="C531">
        <v>-1.4630000000000001</v>
      </c>
      <c r="D531">
        <f>_xlfn.XLOOKUP(le_kin_purification[[#This Row],[Attribute]],le_purification_fractions[Variable],le_purification_fractions[Fraction])</f>
        <v>4</v>
      </c>
      <c r="E531" t="str">
        <f>_xlfn.XLOOKUP(le_kin_purification[[#This Row],[Attribute]],le_purification_fractions[Variable],le_purification_fractions[Dilution])</f>
        <v>10</v>
      </c>
      <c r="F531">
        <f>MAX(le_kin_purification[[#This Row],[Dilution]]*le_kin_purification[[#This Row],[Value]], 0)</f>
        <v>0</v>
      </c>
    </row>
    <row r="532" spans="1:6" x14ac:dyDescent="0.2">
      <c r="A532" s="20">
        <v>9.0624999999999994E-3</v>
      </c>
      <c r="B532" t="s">
        <v>42</v>
      </c>
      <c r="C532">
        <v>-1.4750000000000001</v>
      </c>
      <c r="D532">
        <f>_xlfn.XLOOKUP(le_kin_purification[[#This Row],[Attribute]],le_purification_fractions[Variable],le_purification_fractions[Fraction])</f>
        <v>4</v>
      </c>
      <c r="E532" t="str">
        <f>_xlfn.XLOOKUP(le_kin_purification[[#This Row],[Attribute]],le_purification_fractions[Variable],le_purification_fractions[Dilution])</f>
        <v>10</v>
      </c>
      <c r="F532">
        <f>MAX(le_kin_purification[[#This Row],[Dilution]]*le_kin_purification[[#This Row],[Value]], 0)</f>
        <v>0</v>
      </c>
    </row>
    <row r="533" spans="1:6" x14ac:dyDescent="0.2">
      <c r="A533" s="20">
        <v>9.0624999999999994E-3</v>
      </c>
      <c r="B533" t="s">
        <v>56</v>
      </c>
      <c r="C533">
        <v>-0.183</v>
      </c>
      <c r="D533">
        <f>_xlfn.XLOOKUP(le_kin_purification[[#This Row],[Attribute]],le_purification_fractions[Variable],le_purification_fractions[Fraction])</f>
        <v>2</v>
      </c>
      <c r="E533" t="str">
        <f>_xlfn.XLOOKUP(le_kin_purification[[#This Row],[Attribute]],le_purification_fractions[Variable],le_purification_fractions[Dilution])</f>
        <v>50</v>
      </c>
      <c r="F533">
        <f>MAX(le_kin_purification[[#This Row],[Dilution]]*le_kin_purification[[#This Row],[Value]], 0)</f>
        <v>0</v>
      </c>
    </row>
    <row r="534" spans="1:6" x14ac:dyDescent="0.2">
      <c r="A534" s="20">
        <v>9.0624999999999994E-3</v>
      </c>
      <c r="B534" t="s">
        <v>57</v>
      </c>
      <c r="C534">
        <v>-6.3E-2</v>
      </c>
      <c r="D534">
        <f>_xlfn.XLOOKUP(le_kin_purification[[#This Row],[Attribute]],le_purification_fractions[Variable],le_purification_fractions[Fraction])</f>
        <v>2</v>
      </c>
      <c r="E534" t="str">
        <f>_xlfn.XLOOKUP(le_kin_purification[[#This Row],[Attribute]],le_purification_fractions[Variable],le_purification_fractions[Dilution])</f>
        <v>50</v>
      </c>
      <c r="F534">
        <f>MAX(le_kin_purification[[#This Row],[Dilution]]*le_kin_purification[[#This Row],[Value]], 0)</f>
        <v>0</v>
      </c>
    </row>
    <row r="535" spans="1:6" x14ac:dyDescent="0.2">
      <c r="A535" s="20">
        <v>9.0624999999999994E-3</v>
      </c>
      <c r="B535" t="s">
        <v>58</v>
      </c>
      <c r="C535">
        <v>-0.105</v>
      </c>
      <c r="D535">
        <f>_xlfn.XLOOKUP(le_kin_purification[[#This Row],[Attribute]],le_purification_fractions[Variable],le_purification_fractions[Fraction])</f>
        <v>2</v>
      </c>
      <c r="E535" t="str">
        <f>_xlfn.XLOOKUP(le_kin_purification[[#This Row],[Attribute]],le_purification_fractions[Variable],le_purification_fractions[Dilution])</f>
        <v>50</v>
      </c>
      <c r="F535">
        <f>MAX(le_kin_purification[[#This Row],[Dilution]]*le_kin_purification[[#This Row],[Value]], 0)</f>
        <v>0</v>
      </c>
    </row>
    <row r="536" spans="1:6" x14ac:dyDescent="0.2">
      <c r="A536" s="20">
        <v>9.0624999999999994E-3</v>
      </c>
      <c r="B536" t="s">
        <v>59</v>
      </c>
      <c r="C536">
        <v>-0.46400000000000002</v>
      </c>
      <c r="D536">
        <f>_xlfn.XLOOKUP(le_kin_purification[[#This Row],[Attribute]],le_purification_fractions[Variable],le_purification_fractions[Fraction])</f>
        <v>4</v>
      </c>
      <c r="E536" t="str">
        <f>_xlfn.XLOOKUP(le_kin_purification[[#This Row],[Attribute]],le_purification_fractions[Variable],le_purification_fractions[Dilution])</f>
        <v>50</v>
      </c>
      <c r="F536">
        <f>MAX(le_kin_purification[[#This Row],[Dilution]]*le_kin_purification[[#This Row],[Value]], 0)</f>
        <v>0</v>
      </c>
    </row>
    <row r="537" spans="1:6" x14ac:dyDescent="0.2">
      <c r="A537" s="20">
        <v>9.0624999999999994E-3</v>
      </c>
      <c r="B537" t="s">
        <v>60</v>
      </c>
      <c r="C537">
        <v>-0.435</v>
      </c>
      <c r="D537">
        <f>_xlfn.XLOOKUP(le_kin_purification[[#This Row],[Attribute]],le_purification_fractions[Variable],le_purification_fractions[Fraction])</f>
        <v>4</v>
      </c>
      <c r="E537" t="str">
        <f>_xlfn.XLOOKUP(le_kin_purification[[#This Row],[Attribute]],le_purification_fractions[Variable],le_purification_fractions[Dilution])</f>
        <v>50</v>
      </c>
      <c r="F537">
        <f>MAX(le_kin_purification[[#This Row],[Dilution]]*le_kin_purification[[#This Row],[Value]], 0)</f>
        <v>0</v>
      </c>
    </row>
    <row r="538" spans="1:6" x14ac:dyDescent="0.2">
      <c r="A538" s="20">
        <v>9.0624999999999994E-3</v>
      </c>
      <c r="B538" t="s">
        <v>61</v>
      </c>
      <c r="C538">
        <v>-0.55600000000000005</v>
      </c>
      <c r="D538">
        <f>_xlfn.XLOOKUP(le_kin_purification[[#This Row],[Attribute]],le_purification_fractions[Variable],le_purification_fractions[Fraction])</f>
        <v>4</v>
      </c>
      <c r="E538" t="str">
        <f>_xlfn.XLOOKUP(le_kin_purification[[#This Row],[Attribute]],le_purification_fractions[Variable],le_purification_fractions[Dilution])</f>
        <v>50</v>
      </c>
      <c r="F538">
        <f>MAX(le_kin_purification[[#This Row],[Dilution]]*le_kin_purification[[#This Row],[Value]], 0)</f>
        <v>0</v>
      </c>
    </row>
    <row r="539" spans="1:6" x14ac:dyDescent="0.2">
      <c r="A539" s="20">
        <v>9.0624999999999994E-3</v>
      </c>
      <c r="B539" t="s">
        <v>64</v>
      </c>
      <c r="C539">
        <v>-0.04</v>
      </c>
      <c r="D539">
        <f>_xlfn.XLOOKUP(le_kin_purification[[#This Row],[Attribute]],le_purification_fractions[Variable],le_purification_fractions[Fraction])</f>
        <v>2</v>
      </c>
      <c r="E539" t="str">
        <f>_xlfn.XLOOKUP(le_kin_purification[[#This Row],[Attribute]],le_purification_fractions[Variable],le_purification_fractions[Dilution])</f>
        <v>100</v>
      </c>
      <c r="F539">
        <f>MAX(le_kin_purification[[#This Row],[Dilution]]*le_kin_purification[[#This Row],[Value]], 0)</f>
        <v>0</v>
      </c>
    </row>
    <row r="540" spans="1:6" x14ac:dyDescent="0.2">
      <c r="A540" s="20">
        <v>9.0624999999999994E-3</v>
      </c>
      <c r="B540" t="s">
        <v>65</v>
      </c>
      <c r="C540">
        <v>1.2E-2</v>
      </c>
      <c r="D540">
        <f>_xlfn.XLOOKUP(le_kin_purification[[#This Row],[Attribute]],le_purification_fractions[Variable],le_purification_fractions[Fraction])</f>
        <v>2</v>
      </c>
      <c r="E540" t="str">
        <f>_xlfn.XLOOKUP(le_kin_purification[[#This Row],[Attribute]],le_purification_fractions[Variable],le_purification_fractions[Dilution])</f>
        <v>100</v>
      </c>
      <c r="F540">
        <f>MAX(le_kin_purification[[#This Row],[Dilution]]*le_kin_purification[[#This Row],[Value]], 0)</f>
        <v>1.2</v>
      </c>
    </row>
    <row r="541" spans="1:6" x14ac:dyDescent="0.2">
      <c r="A541" s="20">
        <v>9.0624999999999994E-3</v>
      </c>
      <c r="B541" t="s">
        <v>66</v>
      </c>
      <c r="C541">
        <v>1.4E-2</v>
      </c>
      <c r="D541">
        <f>_xlfn.XLOOKUP(le_kin_purification[[#This Row],[Attribute]],le_purification_fractions[Variable],le_purification_fractions[Fraction])</f>
        <v>2</v>
      </c>
      <c r="E541" t="str">
        <f>_xlfn.XLOOKUP(le_kin_purification[[#This Row],[Attribute]],le_purification_fractions[Variable],le_purification_fractions[Dilution])</f>
        <v>100</v>
      </c>
      <c r="F541">
        <f>MAX(le_kin_purification[[#This Row],[Dilution]]*le_kin_purification[[#This Row],[Value]], 0)</f>
        <v>1.4000000000000001</v>
      </c>
    </row>
    <row r="542" spans="1:6" x14ac:dyDescent="0.2">
      <c r="A542" s="20">
        <v>9.0624999999999994E-3</v>
      </c>
      <c r="B542" t="s">
        <v>67</v>
      </c>
      <c r="C542">
        <v>-0.14299999999999999</v>
      </c>
      <c r="D542">
        <f>_xlfn.XLOOKUP(le_kin_purification[[#This Row],[Attribute]],le_purification_fractions[Variable],le_purification_fractions[Fraction])</f>
        <v>4</v>
      </c>
      <c r="E542" t="str">
        <f>_xlfn.XLOOKUP(le_kin_purification[[#This Row],[Attribute]],le_purification_fractions[Variable],le_purification_fractions[Dilution])</f>
        <v>100</v>
      </c>
      <c r="F542">
        <f>MAX(le_kin_purification[[#This Row],[Dilution]]*le_kin_purification[[#This Row],[Value]], 0)</f>
        <v>0</v>
      </c>
    </row>
    <row r="543" spans="1:6" x14ac:dyDescent="0.2">
      <c r="A543" s="20">
        <v>9.0624999999999994E-3</v>
      </c>
      <c r="B543" t="s">
        <v>68</v>
      </c>
      <c r="C543">
        <v>-0.27500000000000002</v>
      </c>
      <c r="D543">
        <f>_xlfn.XLOOKUP(le_kin_purification[[#This Row],[Attribute]],le_purification_fractions[Variable],le_purification_fractions[Fraction])</f>
        <v>4</v>
      </c>
      <c r="E543" t="str">
        <f>_xlfn.XLOOKUP(le_kin_purification[[#This Row],[Attribute]],le_purification_fractions[Variable],le_purification_fractions[Dilution])</f>
        <v>100</v>
      </c>
      <c r="F543">
        <f>MAX(le_kin_purification[[#This Row],[Dilution]]*le_kin_purification[[#This Row],[Value]], 0)</f>
        <v>0</v>
      </c>
    </row>
    <row r="544" spans="1:6" x14ac:dyDescent="0.2">
      <c r="A544" s="20">
        <v>9.0624999999999994E-3</v>
      </c>
      <c r="B544" t="s">
        <v>69</v>
      </c>
      <c r="C544">
        <v>-0.45400000000000001</v>
      </c>
      <c r="D544">
        <f>_xlfn.XLOOKUP(le_kin_purification[[#This Row],[Attribute]],le_purification_fractions[Variable],le_purification_fractions[Fraction])</f>
        <v>4</v>
      </c>
      <c r="E544" t="str">
        <f>_xlfn.XLOOKUP(le_kin_purification[[#This Row],[Attribute]],le_purification_fractions[Variable],le_purification_fractions[Dilution])</f>
        <v>100</v>
      </c>
      <c r="F544">
        <f>MAX(le_kin_purification[[#This Row],[Dilution]]*le_kin_purification[[#This Row],[Value]], 0)</f>
        <v>0</v>
      </c>
    </row>
    <row r="545" spans="1:6" hidden="1" x14ac:dyDescent="0.2">
      <c r="A545" s="20">
        <v>9.0624999999999994E-3</v>
      </c>
      <c r="B545" t="s">
        <v>73</v>
      </c>
      <c r="C545">
        <v>-2.7E-2</v>
      </c>
      <c r="D545" t="e">
        <f>_xlfn.XLOOKUP(le_kin_purification[[#This Row],[Attribute]],le_purification_fractions[Variable],le_purification_fractions[Fraction])</f>
        <v>#N/A</v>
      </c>
      <c r="E545" t="e">
        <f>_xlfn.XLOOKUP(le_kin_purification[[#This Row],[Attribute]],le_purification_fractions[Variable],le_purification_fractions[Dilution])</f>
        <v>#N/A</v>
      </c>
      <c r="F545" t="e">
        <f>MAX(le_kin_purification[[#This Row],[Dilution]]*le_kin_purification[[#This Row],[Value]], 0)</f>
        <v>#N/A</v>
      </c>
    </row>
    <row r="546" spans="1:6" hidden="1" x14ac:dyDescent="0.2">
      <c r="A546" s="20">
        <v>9.0624999999999994E-3</v>
      </c>
      <c r="B546" t="s">
        <v>74</v>
      </c>
      <c r="C546">
        <v>-2.1999999999999999E-2</v>
      </c>
      <c r="D546" t="e">
        <f>_xlfn.XLOOKUP(le_kin_purification[[#This Row],[Attribute]],le_purification_fractions[Variable],le_purification_fractions[Fraction])</f>
        <v>#N/A</v>
      </c>
      <c r="E546" t="e">
        <f>_xlfn.XLOOKUP(le_kin_purification[[#This Row],[Attribute]],le_purification_fractions[Variable],le_purification_fractions[Dilution])</f>
        <v>#N/A</v>
      </c>
      <c r="F546" t="e">
        <f>MAX(le_kin_purification[[#This Row],[Dilution]]*le_kin_purification[[#This Row],[Value]], 0)</f>
        <v>#N/A</v>
      </c>
    </row>
    <row r="547" spans="1:6" hidden="1" x14ac:dyDescent="0.2">
      <c r="A547" s="20">
        <v>9.0624999999999994E-3</v>
      </c>
      <c r="B547" t="s">
        <v>75</v>
      </c>
      <c r="C547">
        <v>0.05</v>
      </c>
      <c r="D547" t="e">
        <f>_xlfn.XLOOKUP(le_kin_purification[[#This Row],[Attribute]],le_purification_fractions[Variable],le_purification_fractions[Fraction])</f>
        <v>#N/A</v>
      </c>
      <c r="E547" t="e">
        <f>_xlfn.XLOOKUP(le_kin_purification[[#This Row],[Attribute]],le_purification_fractions[Variable],le_purification_fractions[Dilution])</f>
        <v>#N/A</v>
      </c>
      <c r="F547" t="e">
        <f>MAX(le_kin_purification[[#This Row],[Dilution]]*le_kin_purification[[#This Row],[Value]], 0)</f>
        <v>#N/A</v>
      </c>
    </row>
    <row r="548" spans="1:6" x14ac:dyDescent="0.2">
      <c r="A548" s="20">
        <v>9.7569444444444448E-3</v>
      </c>
      <c r="B548" t="s">
        <v>193</v>
      </c>
      <c r="C548">
        <v>-1.0549999999999999</v>
      </c>
      <c r="D548">
        <f>_xlfn.XLOOKUP(le_kin_purification[[#This Row],[Attribute]],le_purification_fractions[Variable],le_purification_fractions[Fraction])</f>
        <v>1</v>
      </c>
      <c r="E548" t="str">
        <f>_xlfn.XLOOKUP(le_kin_purification[[#This Row],[Attribute]],le_purification_fractions[Variable],le_purification_fractions[Dilution])</f>
        <v>10</v>
      </c>
      <c r="F548">
        <f>MAX(le_kin_purification[[#This Row],[Dilution]]*le_kin_purification[[#This Row],[Value]], 0)</f>
        <v>0</v>
      </c>
    </row>
    <row r="549" spans="1:6" x14ac:dyDescent="0.2">
      <c r="A549" s="20">
        <v>9.7569444444444448E-3</v>
      </c>
      <c r="B549" t="s">
        <v>194</v>
      </c>
      <c r="C549">
        <v>-1.0629999999999999</v>
      </c>
      <c r="D549">
        <f>_xlfn.XLOOKUP(le_kin_purification[[#This Row],[Attribute]],le_purification_fractions[Variable],le_purification_fractions[Fraction])</f>
        <v>1</v>
      </c>
      <c r="E549" t="str">
        <f>_xlfn.XLOOKUP(le_kin_purification[[#This Row],[Attribute]],le_purification_fractions[Variable],le_purification_fractions[Dilution])</f>
        <v>10</v>
      </c>
      <c r="F549">
        <f>MAX(le_kin_purification[[#This Row],[Dilution]]*le_kin_purification[[#This Row],[Value]], 0)</f>
        <v>0</v>
      </c>
    </row>
    <row r="550" spans="1:6" x14ac:dyDescent="0.2">
      <c r="A550" s="20">
        <v>9.7569444444444448E-3</v>
      </c>
      <c r="B550" t="s">
        <v>195</v>
      </c>
      <c r="C550">
        <v>-1.01</v>
      </c>
      <c r="D550">
        <f>_xlfn.XLOOKUP(le_kin_purification[[#This Row],[Attribute]],le_purification_fractions[Variable],le_purification_fractions[Fraction])</f>
        <v>1</v>
      </c>
      <c r="E550" t="str">
        <f>_xlfn.XLOOKUP(le_kin_purification[[#This Row],[Attribute]],le_purification_fractions[Variable],le_purification_fractions[Dilution])</f>
        <v>10</v>
      </c>
      <c r="F550">
        <f>MAX(le_kin_purification[[#This Row],[Dilution]]*le_kin_purification[[#This Row],[Value]], 0)</f>
        <v>0</v>
      </c>
    </row>
    <row r="551" spans="1:6" x14ac:dyDescent="0.2">
      <c r="A551" s="20">
        <v>9.7569444444444448E-3</v>
      </c>
      <c r="B551" t="s">
        <v>50</v>
      </c>
      <c r="C551">
        <v>-1.44</v>
      </c>
      <c r="D551">
        <f>_xlfn.XLOOKUP(le_kin_purification[[#This Row],[Attribute]],le_purification_fractions[Variable],le_purification_fractions[Fraction])</f>
        <v>3</v>
      </c>
      <c r="E551" t="str">
        <f>_xlfn.XLOOKUP(le_kin_purification[[#This Row],[Attribute]],le_purification_fractions[Variable],le_purification_fractions[Dilution])</f>
        <v>10</v>
      </c>
      <c r="F551">
        <f>MAX(le_kin_purification[[#This Row],[Dilution]]*le_kin_purification[[#This Row],[Value]], 0)</f>
        <v>0</v>
      </c>
    </row>
    <row r="552" spans="1:6" x14ac:dyDescent="0.2">
      <c r="A552" s="20">
        <v>9.7569444444444448E-3</v>
      </c>
      <c r="B552" t="s">
        <v>51</v>
      </c>
      <c r="C552">
        <v>-1.42</v>
      </c>
      <c r="D552">
        <f>_xlfn.XLOOKUP(le_kin_purification[[#This Row],[Attribute]],le_purification_fractions[Variable],le_purification_fractions[Fraction])</f>
        <v>3</v>
      </c>
      <c r="E552" t="str">
        <f>_xlfn.XLOOKUP(le_kin_purification[[#This Row],[Attribute]],le_purification_fractions[Variable],le_purification_fractions[Dilution])</f>
        <v>10</v>
      </c>
      <c r="F552">
        <f>MAX(le_kin_purification[[#This Row],[Dilution]]*le_kin_purification[[#This Row],[Value]], 0)</f>
        <v>0</v>
      </c>
    </row>
    <row r="553" spans="1:6" x14ac:dyDescent="0.2">
      <c r="A553" s="20">
        <v>9.7569444444444448E-3</v>
      </c>
      <c r="B553" t="s">
        <v>52</v>
      </c>
      <c r="C553">
        <v>-1.4430000000000001</v>
      </c>
      <c r="D553">
        <f>_xlfn.XLOOKUP(le_kin_purification[[#This Row],[Attribute]],le_purification_fractions[Variable],le_purification_fractions[Fraction])</f>
        <v>3</v>
      </c>
      <c r="E553" t="str">
        <f>_xlfn.XLOOKUP(le_kin_purification[[#This Row],[Attribute]],le_purification_fractions[Variable],le_purification_fractions[Dilution])</f>
        <v>10</v>
      </c>
      <c r="F553">
        <f>MAX(le_kin_purification[[#This Row],[Dilution]]*le_kin_purification[[#This Row],[Value]], 0)</f>
        <v>0</v>
      </c>
    </row>
    <row r="554" spans="1:6" x14ac:dyDescent="0.2">
      <c r="A554" s="20">
        <v>9.7569444444444448E-3</v>
      </c>
      <c r="B554" t="s">
        <v>1</v>
      </c>
      <c r="C554">
        <v>-0.379</v>
      </c>
      <c r="D554">
        <f>_xlfn.XLOOKUP(le_kin_purification[[#This Row],[Attribute]],le_purification_fractions[Variable],le_purification_fractions[Fraction])</f>
        <v>1</v>
      </c>
      <c r="E554" t="str">
        <f>_xlfn.XLOOKUP(le_kin_purification[[#This Row],[Attribute]],le_purification_fractions[Variable],le_purification_fractions[Dilution])</f>
        <v>50</v>
      </c>
      <c r="F554">
        <f>MAX(le_kin_purification[[#This Row],[Dilution]]*le_kin_purification[[#This Row],[Value]], 0)</f>
        <v>0</v>
      </c>
    </row>
    <row r="555" spans="1:6" x14ac:dyDescent="0.2">
      <c r="A555" s="20">
        <v>9.7569444444444448E-3</v>
      </c>
      <c r="B555" t="s">
        <v>2</v>
      </c>
      <c r="C555">
        <v>-0.316</v>
      </c>
      <c r="D555">
        <f>_xlfn.XLOOKUP(le_kin_purification[[#This Row],[Attribute]],le_purification_fractions[Variable],le_purification_fractions[Fraction])</f>
        <v>1</v>
      </c>
      <c r="E555" t="str">
        <f>_xlfn.XLOOKUP(le_kin_purification[[#This Row],[Attribute]],le_purification_fractions[Variable],le_purification_fractions[Dilution])</f>
        <v>50</v>
      </c>
      <c r="F555">
        <f>MAX(le_kin_purification[[#This Row],[Dilution]]*le_kin_purification[[#This Row],[Value]], 0)</f>
        <v>0</v>
      </c>
    </row>
    <row r="556" spans="1:6" x14ac:dyDescent="0.2">
      <c r="A556" s="20">
        <v>9.7569444444444448E-3</v>
      </c>
      <c r="B556" t="s">
        <v>3</v>
      </c>
      <c r="C556">
        <v>-0.17499999999999999</v>
      </c>
      <c r="D556">
        <f>_xlfn.XLOOKUP(le_kin_purification[[#This Row],[Attribute]],le_purification_fractions[Variable],le_purification_fractions[Fraction])</f>
        <v>1</v>
      </c>
      <c r="E556" t="str">
        <f>_xlfn.XLOOKUP(le_kin_purification[[#This Row],[Attribute]],le_purification_fractions[Variable],le_purification_fractions[Dilution])</f>
        <v>50</v>
      </c>
      <c r="F556">
        <f>MAX(le_kin_purification[[#This Row],[Dilution]]*le_kin_purification[[#This Row],[Value]], 0)</f>
        <v>0</v>
      </c>
    </row>
    <row r="557" spans="1:6" x14ac:dyDescent="0.2">
      <c r="A557" s="20">
        <v>9.7569444444444448E-3</v>
      </c>
      <c r="B557" t="s">
        <v>4</v>
      </c>
      <c r="C557">
        <v>-1</v>
      </c>
      <c r="D557">
        <f>_xlfn.XLOOKUP(le_kin_purification[[#This Row],[Attribute]],le_purification_fractions[Variable],le_purification_fractions[Fraction])</f>
        <v>3</v>
      </c>
      <c r="E557" t="str">
        <f>_xlfn.XLOOKUP(le_kin_purification[[#This Row],[Attribute]],le_purification_fractions[Variable],le_purification_fractions[Dilution])</f>
        <v>50</v>
      </c>
      <c r="F557">
        <f>MAX(le_kin_purification[[#This Row],[Dilution]]*le_kin_purification[[#This Row],[Value]], 0)</f>
        <v>0</v>
      </c>
    </row>
    <row r="558" spans="1:6" x14ac:dyDescent="0.2">
      <c r="A558" s="20">
        <v>9.7569444444444448E-3</v>
      </c>
      <c r="B558" t="s">
        <v>5</v>
      </c>
      <c r="C558">
        <v>-0.97199999999999998</v>
      </c>
      <c r="D558">
        <f>_xlfn.XLOOKUP(le_kin_purification[[#This Row],[Attribute]],le_purification_fractions[Variable],le_purification_fractions[Fraction])</f>
        <v>3</v>
      </c>
      <c r="E558" t="str">
        <f>_xlfn.XLOOKUP(le_kin_purification[[#This Row],[Attribute]],le_purification_fractions[Variable],le_purification_fractions[Dilution])</f>
        <v>50</v>
      </c>
      <c r="F558">
        <f>MAX(le_kin_purification[[#This Row],[Dilution]]*le_kin_purification[[#This Row],[Value]], 0)</f>
        <v>0</v>
      </c>
    </row>
    <row r="559" spans="1:6" x14ac:dyDescent="0.2">
      <c r="A559" s="20">
        <v>9.7569444444444448E-3</v>
      </c>
      <c r="B559" t="s">
        <v>6</v>
      </c>
      <c r="C559">
        <v>-1.32</v>
      </c>
      <c r="D559">
        <f>_xlfn.XLOOKUP(le_kin_purification[[#This Row],[Attribute]],le_purification_fractions[Variable],le_purification_fractions[Fraction])</f>
        <v>3</v>
      </c>
      <c r="E559" t="str">
        <f>_xlfn.XLOOKUP(le_kin_purification[[#This Row],[Attribute]],le_purification_fractions[Variable],le_purification_fractions[Dilution])</f>
        <v>50</v>
      </c>
      <c r="F559">
        <f>MAX(le_kin_purification[[#This Row],[Dilution]]*le_kin_purification[[#This Row],[Value]], 0)</f>
        <v>0</v>
      </c>
    </row>
    <row r="560" spans="1:6" x14ac:dyDescent="0.2">
      <c r="A560" s="20">
        <v>9.7569444444444448E-3</v>
      </c>
      <c r="B560" t="s">
        <v>13</v>
      </c>
      <c r="C560">
        <v>-6.3E-2</v>
      </c>
      <c r="D560">
        <f>_xlfn.XLOOKUP(le_kin_purification[[#This Row],[Attribute]],le_purification_fractions[Variable],le_purification_fractions[Fraction])</f>
        <v>1</v>
      </c>
      <c r="E560" t="str">
        <f>_xlfn.XLOOKUP(le_kin_purification[[#This Row],[Attribute]],le_purification_fractions[Variable],le_purification_fractions[Dilution])</f>
        <v>100</v>
      </c>
      <c r="F560">
        <f>MAX(le_kin_purification[[#This Row],[Dilution]]*le_kin_purification[[#This Row],[Value]], 0)</f>
        <v>0</v>
      </c>
    </row>
    <row r="561" spans="1:6" x14ac:dyDescent="0.2">
      <c r="A561" s="20">
        <v>9.7569444444444448E-3</v>
      </c>
      <c r="B561" t="s">
        <v>14</v>
      </c>
      <c r="C561">
        <v>-5.2999999999999999E-2</v>
      </c>
      <c r="D561">
        <f>_xlfn.XLOOKUP(le_kin_purification[[#This Row],[Attribute]],le_purification_fractions[Variable],le_purification_fractions[Fraction])</f>
        <v>1</v>
      </c>
      <c r="E561" t="str">
        <f>_xlfn.XLOOKUP(le_kin_purification[[#This Row],[Attribute]],le_purification_fractions[Variable],le_purification_fractions[Dilution])</f>
        <v>100</v>
      </c>
      <c r="F561">
        <f>MAX(le_kin_purification[[#This Row],[Dilution]]*le_kin_purification[[#This Row],[Value]], 0)</f>
        <v>0</v>
      </c>
    </row>
    <row r="562" spans="1:6" x14ac:dyDescent="0.2">
      <c r="A562" s="20">
        <v>9.7569444444444448E-3</v>
      </c>
      <c r="B562" t="s">
        <v>15</v>
      </c>
      <c r="C562">
        <v>-1.2999999999999999E-2</v>
      </c>
      <c r="D562">
        <f>_xlfn.XLOOKUP(le_kin_purification[[#This Row],[Attribute]],le_purification_fractions[Variable],le_purification_fractions[Fraction])</f>
        <v>1</v>
      </c>
      <c r="E562" t="str">
        <f>_xlfn.XLOOKUP(le_kin_purification[[#This Row],[Attribute]],le_purification_fractions[Variable],le_purification_fractions[Dilution])</f>
        <v>100</v>
      </c>
      <c r="F562">
        <f>MAX(le_kin_purification[[#This Row],[Dilution]]*le_kin_purification[[#This Row],[Value]], 0)</f>
        <v>0</v>
      </c>
    </row>
    <row r="563" spans="1:6" x14ac:dyDescent="0.2">
      <c r="A563" s="20">
        <v>9.7569444444444448E-3</v>
      </c>
      <c r="B563" t="s">
        <v>16</v>
      </c>
      <c r="C563">
        <v>-7.0000000000000007E-2</v>
      </c>
      <c r="D563">
        <f>_xlfn.XLOOKUP(le_kin_purification[[#This Row],[Attribute]],le_purification_fractions[Variable],le_purification_fractions[Fraction])</f>
        <v>3</v>
      </c>
      <c r="E563" t="str">
        <f>_xlfn.XLOOKUP(le_kin_purification[[#This Row],[Attribute]],le_purification_fractions[Variable],le_purification_fractions[Dilution])</f>
        <v>100</v>
      </c>
      <c r="F563">
        <f>MAX(le_kin_purification[[#This Row],[Dilution]]*le_kin_purification[[#This Row],[Value]], 0)</f>
        <v>0</v>
      </c>
    </row>
    <row r="564" spans="1:6" x14ac:dyDescent="0.2">
      <c r="A564" s="20">
        <v>9.7569444444444448E-3</v>
      </c>
      <c r="B564" t="s">
        <v>17</v>
      </c>
      <c r="C564">
        <v>-8.8999999999999996E-2</v>
      </c>
      <c r="D564">
        <f>_xlfn.XLOOKUP(le_kin_purification[[#This Row],[Attribute]],le_purification_fractions[Variable],le_purification_fractions[Fraction])</f>
        <v>3</v>
      </c>
      <c r="E564" t="str">
        <f>_xlfn.XLOOKUP(le_kin_purification[[#This Row],[Attribute]],le_purification_fractions[Variable],le_purification_fractions[Dilution])</f>
        <v>100</v>
      </c>
      <c r="F564">
        <f>MAX(le_kin_purification[[#This Row],[Dilution]]*le_kin_purification[[#This Row],[Value]], 0)</f>
        <v>0</v>
      </c>
    </row>
    <row r="565" spans="1:6" x14ac:dyDescent="0.2">
      <c r="A565" s="20">
        <v>9.7569444444444448E-3</v>
      </c>
      <c r="B565" t="s">
        <v>18</v>
      </c>
      <c r="C565">
        <v>-0.23300000000000001</v>
      </c>
      <c r="D565">
        <f>_xlfn.XLOOKUP(le_kin_purification[[#This Row],[Attribute]],le_purification_fractions[Variable],le_purification_fractions[Fraction])</f>
        <v>3</v>
      </c>
      <c r="E565" t="str">
        <f>_xlfn.XLOOKUP(le_kin_purification[[#This Row],[Attribute]],le_purification_fractions[Variable],le_purification_fractions[Dilution])</f>
        <v>100</v>
      </c>
      <c r="F565">
        <f>MAX(le_kin_purification[[#This Row],[Dilution]]*le_kin_purification[[#This Row],[Value]], 0)</f>
        <v>0</v>
      </c>
    </row>
    <row r="566" spans="1:6" x14ac:dyDescent="0.2">
      <c r="A566" s="20">
        <v>9.7569444444444448E-3</v>
      </c>
      <c r="B566" t="s">
        <v>38</v>
      </c>
      <c r="C566">
        <v>-0.61099999999999999</v>
      </c>
      <c r="D566">
        <f>_xlfn.XLOOKUP(le_kin_purification[[#This Row],[Attribute]],le_purification_fractions[Variable],le_purification_fractions[Fraction])</f>
        <v>2</v>
      </c>
      <c r="E566" t="str">
        <f>_xlfn.XLOOKUP(le_kin_purification[[#This Row],[Attribute]],le_purification_fractions[Variable],le_purification_fractions[Dilution])</f>
        <v>10</v>
      </c>
      <c r="F566">
        <f>MAX(le_kin_purification[[#This Row],[Dilution]]*le_kin_purification[[#This Row],[Value]], 0)</f>
        <v>0</v>
      </c>
    </row>
    <row r="567" spans="1:6" x14ac:dyDescent="0.2">
      <c r="A567" s="20">
        <v>9.7569444444444448E-3</v>
      </c>
      <c r="B567" t="s">
        <v>39</v>
      </c>
      <c r="C567">
        <v>-0.28999999999999998</v>
      </c>
      <c r="D567">
        <f>_xlfn.XLOOKUP(le_kin_purification[[#This Row],[Attribute]],le_purification_fractions[Variable],le_purification_fractions[Fraction])</f>
        <v>2</v>
      </c>
      <c r="E567" t="str">
        <f>_xlfn.XLOOKUP(le_kin_purification[[#This Row],[Attribute]],le_purification_fractions[Variable],le_purification_fractions[Dilution])</f>
        <v>10</v>
      </c>
      <c r="F567">
        <f>MAX(le_kin_purification[[#This Row],[Dilution]]*le_kin_purification[[#This Row],[Value]], 0)</f>
        <v>0</v>
      </c>
    </row>
    <row r="568" spans="1:6" x14ac:dyDescent="0.2">
      <c r="A568" s="20">
        <v>9.7569444444444448E-3</v>
      </c>
      <c r="B568" t="s">
        <v>34</v>
      </c>
      <c r="C568">
        <v>-0.33800000000000002</v>
      </c>
      <c r="D568">
        <f>_xlfn.XLOOKUP(le_kin_purification[[#This Row],[Attribute]],le_purification_fractions[Variable],le_purification_fractions[Fraction])</f>
        <v>2</v>
      </c>
      <c r="E568" t="str">
        <f>_xlfn.XLOOKUP(le_kin_purification[[#This Row],[Attribute]],le_purification_fractions[Variable],le_purification_fractions[Dilution])</f>
        <v>10</v>
      </c>
      <c r="F568">
        <f>MAX(le_kin_purification[[#This Row],[Dilution]]*le_kin_purification[[#This Row],[Value]], 0)</f>
        <v>0</v>
      </c>
    </row>
    <row r="569" spans="1:6" x14ac:dyDescent="0.2">
      <c r="A569" s="20">
        <v>9.7569444444444448E-3</v>
      </c>
      <c r="B569" t="s">
        <v>40</v>
      </c>
      <c r="C569">
        <v>-1.496</v>
      </c>
      <c r="D569">
        <f>_xlfn.XLOOKUP(le_kin_purification[[#This Row],[Attribute]],le_purification_fractions[Variable],le_purification_fractions[Fraction])</f>
        <v>4</v>
      </c>
      <c r="E569" t="str">
        <f>_xlfn.XLOOKUP(le_kin_purification[[#This Row],[Attribute]],le_purification_fractions[Variable],le_purification_fractions[Dilution])</f>
        <v>10</v>
      </c>
      <c r="F569">
        <f>MAX(le_kin_purification[[#This Row],[Dilution]]*le_kin_purification[[#This Row],[Value]], 0)</f>
        <v>0</v>
      </c>
    </row>
    <row r="570" spans="1:6" x14ac:dyDescent="0.2">
      <c r="A570" s="20">
        <v>9.7569444444444448E-3</v>
      </c>
      <c r="B570" t="s">
        <v>41</v>
      </c>
      <c r="C570">
        <v>-1.466</v>
      </c>
      <c r="D570">
        <f>_xlfn.XLOOKUP(le_kin_purification[[#This Row],[Attribute]],le_purification_fractions[Variable],le_purification_fractions[Fraction])</f>
        <v>4</v>
      </c>
      <c r="E570" t="str">
        <f>_xlfn.XLOOKUP(le_kin_purification[[#This Row],[Attribute]],le_purification_fractions[Variable],le_purification_fractions[Dilution])</f>
        <v>10</v>
      </c>
      <c r="F570">
        <f>MAX(le_kin_purification[[#This Row],[Dilution]]*le_kin_purification[[#This Row],[Value]], 0)</f>
        <v>0</v>
      </c>
    </row>
    <row r="571" spans="1:6" x14ac:dyDescent="0.2">
      <c r="A571" s="20">
        <v>9.7569444444444448E-3</v>
      </c>
      <c r="B571" t="s">
        <v>42</v>
      </c>
      <c r="C571">
        <v>-1.48</v>
      </c>
      <c r="D571">
        <f>_xlfn.XLOOKUP(le_kin_purification[[#This Row],[Attribute]],le_purification_fractions[Variable],le_purification_fractions[Fraction])</f>
        <v>4</v>
      </c>
      <c r="E571" t="str">
        <f>_xlfn.XLOOKUP(le_kin_purification[[#This Row],[Attribute]],le_purification_fractions[Variable],le_purification_fractions[Dilution])</f>
        <v>10</v>
      </c>
      <c r="F571">
        <f>MAX(le_kin_purification[[#This Row],[Dilution]]*le_kin_purification[[#This Row],[Value]], 0)</f>
        <v>0</v>
      </c>
    </row>
    <row r="572" spans="1:6" x14ac:dyDescent="0.2">
      <c r="A572" s="20">
        <v>9.7569444444444448E-3</v>
      </c>
      <c r="B572" t="s">
        <v>56</v>
      </c>
      <c r="C572">
        <v>-0.18</v>
      </c>
      <c r="D572">
        <f>_xlfn.XLOOKUP(le_kin_purification[[#This Row],[Attribute]],le_purification_fractions[Variable],le_purification_fractions[Fraction])</f>
        <v>2</v>
      </c>
      <c r="E572" t="str">
        <f>_xlfn.XLOOKUP(le_kin_purification[[#This Row],[Attribute]],le_purification_fractions[Variable],le_purification_fractions[Dilution])</f>
        <v>50</v>
      </c>
      <c r="F572">
        <f>MAX(le_kin_purification[[#This Row],[Dilution]]*le_kin_purification[[#This Row],[Value]], 0)</f>
        <v>0</v>
      </c>
    </row>
    <row r="573" spans="1:6" x14ac:dyDescent="0.2">
      <c r="A573" s="20">
        <v>9.7569444444444448E-3</v>
      </c>
      <c r="B573" t="s">
        <v>57</v>
      </c>
      <c r="C573">
        <v>-0.06</v>
      </c>
      <c r="D573">
        <f>_xlfn.XLOOKUP(le_kin_purification[[#This Row],[Attribute]],le_purification_fractions[Variable],le_purification_fractions[Fraction])</f>
        <v>2</v>
      </c>
      <c r="E573" t="str">
        <f>_xlfn.XLOOKUP(le_kin_purification[[#This Row],[Attribute]],le_purification_fractions[Variable],le_purification_fractions[Dilution])</f>
        <v>50</v>
      </c>
      <c r="F573">
        <f>MAX(le_kin_purification[[#This Row],[Dilution]]*le_kin_purification[[#This Row],[Value]], 0)</f>
        <v>0</v>
      </c>
    </row>
    <row r="574" spans="1:6" x14ac:dyDescent="0.2">
      <c r="A574" s="20">
        <v>9.7569444444444448E-3</v>
      </c>
      <c r="B574" t="s">
        <v>58</v>
      </c>
      <c r="C574">
        <v>-0.10199999999999999</v>
      </c>
      <c r="D574">
        <f>_xlfn.XLOOKUP(le_kin_purification[[#This Row],[Attribute]],le_purification_fractions[Variable],le_purification_fractions[Fraction])</f>
        <v>2</v>
      </c>
      <c r="E574" t="str">
        <f>_xlfn.XLOOKUP(le_kin_purification[[#This Row],[Attribute]],le_purification_fractions[Variable],le_purification_fractions[Dilution])</f>
        <v>50</v>
      </c>
      <c r="F574">
        <f>MAX(le_kin_purification[[#This Row],[Dilution]]*le_kin_purification[[#This Row],[Value]], 0)</f>
        <v>0</v>
      </c>
    </row>
    <row r="575" spans="1:6" x14ac:dyDescent="0.2">
      <c r="A575" s="20">
        <v>9.7569444444444448E-3</v>
      </c>
      <c r="B575" t="s">
        <v>59</v>
      </c>
      <c r="C575">
        <v>-0.48</v>
      </c>
      <c r="D575">
        <f>_xlfn.XLOOKUP(le_kin_purification[[#This Row],[Attribute]],le_purification_fractions[Variable],le_purification_fractions[Fraction])</f>
        <v>4</v>
      </c>
      <c r="E575" t="str">
        <f>_xlfn.XLOOKUP(le_kin_purification[[#This Row],[Attribute]],le_purification_fractions[Variable],le_purification_fractions[Dilution])</f>
        <v>50</v>
      </c>
      <c r="F575">
        <f>MAX(le_kin_purification[[#This Row],[Dilution]]*le_kin_purification[[#This Row],[Value]], 0)</f>
        <v>0</v>
      </c>
    </row>
    <row r="576" spans="1:6" x14ac:dyDescent="0.2">
      <c r="A576" s="20">
        <v>9.7569444444444448E-3</v>
      </c>
      <c r="B576" t="s">
        <v>60</v>
      </c>
      <c r="C576">
        <v>-0.45300000000000001</v>
      </c>
      <c r="D576">
        <f>_xlfn.XLOOKUP(le_kin_purification[[#This Row],[Attribute]],le_purification_fractions[Variable],le_purification_fractions[Fraction])</f>
        <v>4</v>
      </c>
      <c r="E576" t="str">
        <f>_xlfn.XLOOKUP(le_kin_purification[[#This Row],[Attribute]],le_purification_fractions[Variable],le_purification_fractions[Dilution])</f>
        <v>50</v>
      </c>
      <c r="F576">
        <f>MAX(le_kin_purification[[#This Row],[Dilution]]*le_kin_purification[[#This Row],[Value]], 0)</f>
        <v>0</v>
      </c>
    </row>
    <row r="577" spans="1:6" x14ac:dyDescent="0.2">
      <c r="A577" s="20">
        <v>9.7569444444444448E-3</v>
      </c>
      <c r="B577" t="s">
        <v>61</v>
      </c>
      <c r="C577">
        <v>-0.57199999999999995</v>
      </c>
      <c r="D577">
        <f>_xlfn.XLOOKUP(le_kin_purification[[#This Row],[Attribute]],le_purification_fractions[Variable],le_purification_fractions[Fraction])</f>
        <v>4</v>
      </c>
      <c r="E577" t="str">
        <f>_xlfn.XLOOKUP(le_kin_purification[[#This Row],[Attribute]],le_purification_fractions[Variable],le_purification_fractions[Dilution])</f>
        <v>50</v>
      </c>
      <c r="F577">
        <f>MAX(le_kin_purification[[#This Row],[Dilution]]*le_kin_purification[[#This Row],[Value]], 0)</f>
        <v>0</v>
      </c>
    </row>
    <row r="578" spans="1:6" x14ac:dyDescent="0.2">
      <c r="A578" s="20">
        <v>9.7569444444444448E-3</v>
      </c>
      <c r="B578" t="s">
        <v>64</v>
      </c>
      <c r="C578">
        <v>-3.7999999999999999E-2</v>
      </c>
      <c r="D578">
        <f>_xlfn.XLOOKUP(le_kin_purification[[#This Row],[Attribute]],le_purification_fractions[Variable],le_purification_fractions[Fraction])</f>
        <v>2</v>
      </c>
      <c r="E578" t="str">
        <f>_xlfn.XLOOKUP(le_kin_purification[[#This Row],[Attribute]],le_purification_fractions[Variable],le_purification_fractions[Dilution])</f>
        <v>100</v>
      </c>
      <c r="F578">
        <f>MAX(le_kin_purification[[#This Row],[Dilution]]*le_kin_purification[[#This Row],[Value]], 0)</f>
        <v>0</v>
      </c>
    </row>
    <row r="579" spans="1:6" x14ac:dyDescent="0.2">
      <c r="A579" s="20">
        <v>9.7569444444444448E-3</v>
      </c>
      <c r="B579" t="s">
        <v>65</v>
      </c>
      <c r="C579">
        <v>1.2E-2</v>
      </c>
      <c r="D579">
        <f>_xlfn.XLOOKUP(le_kin_purification[[#This Row],[Attribute]],le_purification_fractions[Variable],le_purification_fractions[Fraction])</f>
        <v>2</v>
      </c>
      <c r="E579" t="str">
        <f>_xlfn.XLOOKUP(le_kin_purification[[#This Row],[Attribute]],le_purification_fractions[Variable],le_purification_fractions[Dilution])</f>
        <v>100</v>
      </c>
      <c r="F579">
        <f>MAX(le_kin_purification[[#This Row],[Dilution]]*le_kin_purification[[#This Row],[Value]], 0)</f>
        <v>1.2</v>
      </c>
    </row>
    <row r="580" spans="1:6" x14ac:dyDescent="0.2">
      <c r="A580" s="20">
        <v>9.7569444444444448E-3</v>
      </c>
      <c r="B580" t="s">
        <v>66</v>
      </c>
      <c r="C580">
        <v>1.4E-2</v>
      </c>
      <c r="D580">
        <f>_xlfn.XLOOKUP(le_kin_purification[[#This Row],[Attribute]],le_purification_fractions[Variable],le_purification_fractions[Fraction])</f>
        <v>2</v>
      </c>
      <c r="E580" t="str">
        <f>_xlfn.XLOOKUP(le_kin_purification[[#This Row],[Attribute]],le_purification_fractions[Variable],le_purification_fractions[Dilution])</f>
        <v>100</v>
      </c>
      <c r="F580">
        <f>MAX(le_kin_purification[[#This Row],[Dilution]]*le_kin_purification[[#This Row],[Value]], 0)</f>
        <v>1.4000000000000001</v>
      </c>
    </row>
    <row r="581" spans="1:6" x14ac:dyDescent="0.2">
      <c r="A581" s="20">
        <v>9.7569444444444448E-3</v>
      </c>
      <c r="B581" t="s">
        <v>67</v>
      </c>
      <c r="C581">
        <v>-0.15</v>
      </c>
      <c r="D581">
        <f>_xlfn.XLOOKUP(le_kin_purification[[#This Row],[Attribute]],le_purification_fractions[Variable],le_purification_fractions[Fraction])</f>
        <v>4</v>
      </c>
      <c r="E581" t="str">
        <f>_xlfn.XLOOKUP(le_kin_purification[[#This Row],[Attribute]],le_purification_fractions[Variable],le_purification_fractions[Dilution])</f>
        <v>100</v>
      </c>
      <c r="F581">
        <f>MAX(le_kin_purification[[#This Row],[Dilution]]*le_kin_purification[[#This Row],[Value]], 0)</f>
        <v>0</v>
      </c>
    </row>
    <row r="582" spans="1:6" x14ac:dyDescent="0.2">
      <c r="A582" s="20">
        <v>9.7569444444444448E-3</v>
      </c>
      <c r="B582" t="s">
        <v>68</v>
      </c>
      <c r="C582">
        <v>-0.28399999999999997</v>
      </c>
      <c r="D582">
        <f>_xlfn.XLOOKUP(le_kin_purification[[#This Row],[Attribute]],le_purification_fractions[Variable],le_purification_fractions[Fraction])</f>
        <v>4</v>
      </c>
      <c r="E582" t="str">
        <f>_xlfn.XLOOKUP(le_kin_purification[[#This Row],[Attribute]],le_purification_fractions[Variable],le_purification_fractions[Dilution])</f>
        <v>100</v>
      </c>
      <c r="F582">
        <f>MAX(le_kin_purification[[#This Row],[Dilution]]*le_kin_purification[[#This Row],[Value]], 0)</f>
        <v>0</v>
      </c>
    </row>
    <row r="583" spans="1:6" x14ac:dyDescent="0.2">
      <c r="A583" s="20">
        <v>9.7569444444444448E-3</v>
      </c>
      <c r="B583" t="s">
        <v>69</v>
      </c>
      <c r="C583">
        <v>-0.46600000000000003</v>
      </c>
      <c r="D583">
        <f>_xlfn.XLOOKUP(le_kin_purification[[#This Row],[Attribute]],le_purification_fractions[Variable],le_purification_fractions[Fraction])</f>
        <v>4</v>
      </c>
      <c r="E583" t="str">
        <f>_xlfn.XLOOKUP(le_kin_purification[[#This Row],[Attribute]],le_purification_fractions[Variable],le_purification_fractions[Dilution])</f>
        <v>100</v>
      </c>
      <c r="F583">
        <f>MAX(le_kin_purification[[#This Row],[Dilution]]*le_kin_purification[[#This Row],[Value]], 0)</f>
        <v>0</v>
      </c>
    </row>
    <row r="584" spans="1:6" hidden="1" x14ac:dyDescent="0.2">
      <c r="A584" s="20">
        <v>9.7569444444444448E-3</v>
      </c>
      <c r="B584" t="s">
        <v>73</v>
      </c>
      <c r="C584">
        <v>-2.8000000000000001E-2</v>
      </c>
      <c r="D584" t="e">
        <f>_xlfn.XLOOKUP(le_kin_purification[[#This Row],[Attribute]],le_purification_fractions[Variable],le_purification_fractions[Fraction])</f>
        <v>#N/A</v>
      </c>
      <c r="E584" t="e">
        <f>_xlfn.XLOOKUP(le_kin_purification[[#This Row],[Attribute]],le_purification_fractions[Variable],le_purification_fractions[Dilution])</f>
        <v>#N/A</v>
      </c>
      <c r="F584" t="e">
        <f>MAX(le_kin_purification[[#This Row],[Dilution]]*le_kin_purification[[#This Row],[Value]], 0)</f>
        <v>#N/A</v>
      </c>
    </row>
    <row r="585" spans="1:6" hidden="1" x14ac:dyDescent="0.2">
      <c r="A585" s="20">
        <v>9.7569444444444448E-3</v>
      </c>
      <c r="B585" t="s">
        <v>74</v>
      </c>
      <c r="C585">
        <v>-2.3E-2</v>
      </c>
      <c r="D585" t="e">
        <f>_xlfn.XLOOKUP(le_kin_purification[[#This Row],[Attribute]],le_purification_fractions[Variable],le_purification_fractions[Fraction])</f>
        <v>#N/A</v>
      </c>
      <c r="E585" t="e">
        <f>_xlfn.XLOOKUP(le_kin_purification[[#This Row],[Attribute]],le_purification_fractions[Variable],le_purification_fractions[Dilution])</f>
        <v>#N/A</v>
      </c>
      <c r="F585" t="e">
        <f>MAX(le_kin_purification[[#This Row],[Dilution]]*le_kin_purification[[#This Row],[Value]], 0)</f>
        <v>#N/A</v>
      </c>
    </row>
    <row r="586" spans="1:6" hidden="1" x14ac:dyDescent="0.2">
      <c r="A586" s="20">
        <v>9.7569444444444448E-3</v>
      </c>
      <c r="B586" t="s">
        <v>75</v>
      </c>
      <c r="C586">
        <v>5.0999999999999997E-2</v>
      </c>
      <c r="D586" t="e">
        <f>_xlfn.XLOOKUP(le_kin_purification[[#This Row],[Attribute]],le_purification_fractions[Variable],le_purification_fractions[Fraction])</f>
        <v>#N/A</v>
      </c>
      <c r="E586" t="e">
        <f>_xlfn.XLOOKUP(le_kin_purification[[#This Row],[Attribute]],le_purification_fractions[Variable],le_purification_fractions[Dilution])</f>
        <v>#N/A</v>
      </c>
      <c r="F586" t="e">
        <f>MAX(le_kin_purification[[#This Row],[Dilution]]*le_kin_purification[[#This Row],[Value]], 0)</f>
        <v>#N/A</v>
      </c>
    </row>
    <row r="587" spans="1:6" x14ac:dyDescent="0.2">
      <c r="A587" s="20">
        <v>1.0451388888888889E-2</v>
      </c>
      <c r="B587" t="s">
        <v>193</v>
      </c>
      <c r="C587">
        <v>-1.07</v>
      </c>
      <c r="D587">
        <f>_xlfn.XLOOKUP(le_kin_purification[[#This Row],[Attribute]],le_purification_fractions[Variable],le_purification_fractions[Fraction])</f>
        <v>1</v>
      </c>
      <c r="E587" t="str">
        <f>_xlfn.XLOOKUP(le_kin_purification[[#This Row],[Attribute]],le_purification_fractions[Variable],le_purification_fractions[Dilution])</f>
        <v>10</v>
      </c>
      <c r="F587">
        <f>MAX(le_kin_purification[[#This Row],[Dilution]]*le_kin_purification[[#This Row],[Value]], 0)</f>
        <v>0</v>
      </c>
    </row>
    <row r="588" spans="1:6" x14ac:dyDescent="0.2">
      <c r="A588" s="20">
        <v>1.0451388888888889E-2</v>
      </c>
      <c r="B588" t="s">
        <v>194</v>
      </c>
      <c r="C588">
        <v>-1.077</v>
      </c>
      <c r="D588">
        <f>_xlfn.XLOOKUP(le_kin_purification[[#This Row],[Attribute]],le_purification_fractions[Variable],le_purification_fractions[Fraction])</f>
        <v>1</v>
      </c>
      <c r="E588" t="str">
        <f>_xlfn.XLOOKUP(le_kin_purification[[#This Row],[Attribute]],le_purification_fractions[Variable],le_purification_fractions[Dilution])</f>
        <v>10</v>
      </c>
      <c r="F588">
        <f>MAX(le_kin_purification[[#This Row],[Dilution]]*le_kin_purification[[#This Row],[Value]], 0)</f>
        <v>0</v>
      </c>
    </row>
    <row r="589" spans="1:6" x14ac:dyDescent="0.2">
      <c r="A589" s="20">
        <v>1.0451388888888889E-2</v>
      </c>
      <c r="B589" t="s">
        <v>195</v>
      </c>
      <c r="C589">
        <v>-1.026</v>
      </c>
      <c r="D589">
        <f>_xlfn.XLOOKUP(le_kin_purification[[#This Row],[Attribute]],le_purification_fractions[Variable],le_purification_fractions[Fraction])</f>
        <v>1</v>
      </c>
      <c r="E589" t="str">
        <f>_xlfn.XLOOKUP(le_kin_purification[[#This Row],[Attribute]],le_purification_fractions[Variable],le_purification_fractions[Dilution])</f>
        <v>10</v>
      </c>
      <c r="F589">
        <f>MAX(le_kin_purification[[#This Row],[Dilution]]*le_kin_purification[[#This Row],[Value]], 0)</f>
        <v>0</v>
      </c>
    </row>
    <row r="590" spans="1:6" x14ac:dyDescent="0.2">
      <c r="A590" s="20">
        <v>1.0451388888888889E-2</v>
      </c>
      <c r="B590" t="s">
        <v>50</v>
      </c>
      <c r="C590">
        <v>-1.454</v>
      </c>
      <c r="D590">
        <f>_xlfn.XLOOKUP(le_kin_purification[[#This Row],[Attribute]],le_purification_fractions[Variable],le_purification_fractions[Fraction])</f>
        <v>3</v>
      </c>
      <c r="E590" t="str">
        <f>_xlfn.XLOOKUP(le_kin_purification[[#This Row],[Attribute]],le_purification_fractions[Variable],le_purification_fractions[Dilution])</f>
        <v>10</v>
      </c>
      <c r="F590">
        <f>MAX(le_kin_purification[[#This Row],[Dilution]]*le_kin_purification[[#This Row],[Value]], 0)</f>
        <v>0</v>
      </c>
    </row>
    <row r="591" spans="1:6" x14ac:dyDescent="0.2">
      <c r="A591" s="20">
        <v>1.0451388888888889E-2</v>
      </c>
      <c r="B591" t="s">
        <v>51</v>
      </c>
      <c r="C591">
        <v>-1.4410000000000001</v>
      </c>
      <c r="D591">
        <f>_xlfn.XLOOKUP(le_kin_purification[[#This Row],[Attribute]],le_purification_fractions[Variable],le_purification_fractions[Fraction])</f>
        <v>3</v>
      </c>
      <c r="E591" t="str">
        <f>_xlfn.XLOOKUP(le_kin_purification[[#This Row],[Attribute]],le_purification_fractions[Variable],le_purification_fractions[Dilution])</f>
        <v>10</v>
      </c>
      <c r="F591">
        <f>MAX(le_kin_purification[[#This Row],[Dilution]]*le_kin_purification[[#This Row],[Value]], 0)</f>
        <v>0</v>
      </c>
    </row>
    <row r="592" spans="1:6" x14ac:dyDescent="0.2">
      <c r="A592" s="20">
        <v>1.0451388888888889E-2</v>
      </c>
      <c r="B592" t="s">
        <v>52</v>
      </c>
      <c r="C592">
        <v>-1.46</v>
      </c>
      <c r="D592">
        <f>_xlfn.XLOOKUP(le_kin_purification[[#This Row],[Attribute]],le_purification_fractions[Variable],le_purification_fractions[Fraction])</f>
        <v>3</v>
      </c>
      <c r="E592" t="str">
        <f>_xlfn.XLOOKUP(le_kin_purification[[#This Row],[Attribute]],le_purification_fractions[Variable],le_purification_fractions[Dilution])</f>
        <v>10</v>
      </c>
      <c r="F592">
        <f>MAX(le_kin_purification[[#This Row],[Dilution]]*le_kin_purification[[#This Row],[Value]], 0)</f>
        <v>0</v>
      </c>
    </row>
    <row r="593" spans="1:6" x14ac:dyDescent="0.2">
      <c r="A593" s="20">
        <v>1.0451388888888889E-2</v>
      </c>
      <c r="B593" t="s">
        <v>1</v>
      </c>
      <c r="C593">
        <v>-0.38200000000000001</v>
      </c>
      <c r="D593">
        <f>_xlfn.XLOOKUP(le_kin_purification[[#This Row],[Attribute]],le_purification_fractions[Variable],le_purification_fractions[Fraction])</f>
        <v>1</v>
      </c>
      <c r="E593" t="str">
        <f>_xlfn.XLOOKUP(le_kin_purification[[#This Row],[Attribute]],le_purification_fractions[Variable],le_purification_fractions[Dilution])</f>
        <v>50</v>
      </c>
      <c r="F593">
        <f>MAX(le_kin_purification[[#This Row],[Dilution]]*le_kin_purification[[#This Row],[Value]], 0)</f>
        <v>0</v>
      </c>
    </row>
    <row r="594" spans="1:6" x14ac:dyDescent="0.2">
      <c r="A594" s="20">
        <v>1.0451388888888889E-2</v>
      </c>
      <c r="B594" t="s">
        <v>2</v>
      </c>
      <c r="C594">
        <v>-0.316</v>
      </c>
      <c r="D594">
        <f>_xlfn.XLOOKUP(le_kin_purification[[#This Row],[Attribute]],le_purification_fractions[Variable],le_purification_fractions[Fraction])</f>
        <v>1</v>
      </c>
      <c r="E594" t="str">
        <f>_xlfn.XLOOKUP(le_kin_purification[[#This Row],[Attribute]],le_purification_fractions[Variable],le_purification_fractions[Dilution])</f>
        <v>50</v>
      </c>
      <c r="F594">
        <f>MAX(le_kin_purification[[#This Row],[Dilution]]*le_kin_purification[[#This Row],[Value]], 0)</f>
        <v>0</v>
      </c>
    </row>
    <row r="595" spans="1:6" x14ac:dyDescent="0.2">
      <c r="A595" s="20">
        <v>1.0451388888888889E-2</v>
      </c>
      <c r="B595" t="s">
        <v>3</v>
      </c>
      <c r="C595">
        <v>-0.183</v>
      </c>
      <c r="D595">
        <f>_xlfn.XLOOKUP(le_kin_purification[[#This Row],[Attribute]],le_purification_fractions[Variable],le_purification_fractions[Fraction])</f>
        <v>1</v>
      </c>
      <c r="E595" t="str">
        <f>_xlfn.XLOOKUP(le_kin_purification[[#This Row],[Attribute]],le_purification_fractions[Variable],le_purification_fractions[Dilution])</f>
        <v>50</v>
      </c>
      <c r="F595">
        <f>MAX(le_kin_purification[[#This Row],[Dilution]]*le_kin_purification[[#This Row],[Value]], 0)</f>
        <v>0</v>
      </c>
    </row>
    <row r="596" spans="1:6" x14ac:dyDescent="0.2">
      <c r="A596" s="20">
        <v>1.0451388888888889E-2</v>
      </c>
      <c r="B596" t="s">
        <v>4</v>
      </c>
      <c r="C596">
        <v>-1.0189999999999999</v>
      </c>
      <c r="D596">
        <f>_xlfn.XLOOKUP(le_kin_purification[[#This Row],[Attribute]],le_purification_fractions[Variable],le_purification_fractions[Fraction])</f>
        <v>3</v>
      </c>
      <c r="E596" t="str">
        <f>_xlfn.XLOOKUP(le_kin_purification[[#This Row],[Attribute]],le_purification_fractions[Variable],le_purification_fractions[Dilution])</f>
        <v>50</v>
      </c>
      <c r="F596">
        <f>MAX(le_kin_purification[[#This Row],[Dilution]]*le_kin_purification[[#This Row],[Value]], 0)</f>
        <v>0</v>
      </c>
    </row>
    <row r="597" spans="1:6" x14ac:dyDescent="0.2">
      <c r="A597" s="20">
        <v>1.0451388888888889E-2</v>
      </c>
      <c r="B597" t="s">
        <v>5</v>
      </c>
      <c r="C597">
        <v>-0.99099999999999999</v>
      </c>
      <c r="D597">
        <f>_xlfn.XLOOKUP(le_kin_purification[[#This Row],[Attribute]],le_purification_fractions[Variable],le_purification_fractions[Fraction])</f>
        <v>3</v>
      </c>
      <c r="E597" t="str">
        <f>_xlfn.XLOOKUP(le_kin_purification[[#This Row],[Attribute]],le_purification_fractions[Variable],le_purification_fractions[Dilution])</f>
        <v>50</v>
      </c>
      <c r="F597">
        <f>MAX(le_kin_purification[[#This Row],[Dilution]]*le_kin_purification[[#This Row],[Value]], 0)</f>
        <v>0</v>
      </c>
    </row>
    <row r="598" spans="1:6" x14ac:dyDescent="0.2">
      <c r="A598" s="20">
        <v>1.0451388888888889E-2</v>
      </c>
      <c r="B598" t="s">
        <v>6</v>
      </c>
      <c r="C598">
        <v>-1.335</v>
      </c>
      <c r="D598">
        <f>_xlfn.XLOOKUP(le_kin_purification[[#This Row],[Attribute]],le_purification_fractions[Variable],le_purification_fractions[Fraction])</f>
        <v>3</v>
      </c>
      <c r="E598" t="str">
        <f>_xlfn.XLOOKUP(le_kin_purification[[#This Row],[Attribute]],le_purification_fractions[Variable],le_purification_fractions[Dilution])</f>
        <v>50</v>
      </c>
      <c r="F598">
        <f>MAX(le_kin_purification[[#This Row],[Dilution]]*le_kin_purification[[#This Row],[Value]], 0)</f>
        <v>0</v>
      </c>
    </row>
    <row r="599" spans="1:6" x14ac:dyDescent="0.2">
      <c r="A599" s="20">
        <v>1.0451388888888889E-2</v>
      </c>
      <c r="B599" t="s">
        <v>13</v>
      </c>
      <c r="C599">
        <v>-6.3E-2</v>
      </c>
      <c r="D599">
        <f>_xlfn.XLOOKUP(le_kin_purification[[#This Row],[Attribute]],le_purification_fractions[Variable],le_purification_fractions[Fraction])</f>
        <v>1</v>
      </c>
      <c r="E599" t="str">
        <f>_xlfn.XLOOKUP(le_kin_purification[[#This Row],[Attribute]],le_purification_fractions[Variable],le_purification_fractions[Dilution])</f>
        <v>100</v>
      </c>
      <c r="F599">
        <f>MAX(le_kin_purification[[#This Row],[Dilution]]*le_kin_purification[[#This Row],[Value]], 0)</f>
        <v>0</v>
      </c>
    </row>
    <row r="600" spans="1:6" x14ac:dyDescent="0.2">
      <c r="A600" s="20">
        <v>1.0451388888888889E-2</v>
      </c>
      <c r="B600" t="s">
        <v>14</v>
      </c>
      <c r="C600">
        <v>-5.2999999999999999E-2</v>
      </c>
      <c r="D600">
        <f>_xlfn.XLOOKUP(le_kin_purification[[#This Row],[Attribute]],le_purification_fractions[Variable],le_purification_fractions[Fraction])</f>
        <v>1</v>
      </c>
      <c r="E600" t="str">
        <f>_xlfn.XLOOKUP(le_kin_purification[[#This Row],[Attribute]],le_purification_fractions[Variable],le_purification_fractions[Dilution])</f>
        <v>100</v>
      </c>
      <c r="F600">
        <f>MAX(le_kin_purification[[#This Row],[Dilution]]*le_kin_purification[[#This Row],[Value]], 0)</f>
        <v>0</v>
      </c>
    </row>
    <row r="601" spans="1:6" x14ac:dyDescent="0.2">
      <c r="A601" s="20">
        <v>1.0451388888888889E-2</v>
      </c>
      <c r="B601" t="s">
        <v>15</v>
      </c>
      <c r="C601">
        <v>-1.9E-2</v>
      </c>
      <c r="D601">
        <f>_xlfn.XLOOKUP(le_kin_purification[[#This Row],[Attribute]],le_purification_fractions[Variable],le_purification_fractions[Fraction])</f>
        <v>1</v>
      </c>
      <c r="E601" t="str">
        <f>_xlfn.XLOOKUP(le_kin_purification[[#This Row],[Attribute]],le_purification_fractions[Variable],le_purification_fractions[Dilution])</f>
        <v>100</v>
      </c>
      <c r="F601">
        <f>MAX(le_kin_purification[[#This Row],[Dilution]]*le_kin_purification[[#This Row],[Value]], 0)</f>
        <v>0</v>
      </c>
    </row>
    <row r="602" spans="1:6" x14ac:dyDescent="0.2">
      <c r="A602" s="20">
        <v>1.0451388888888889E-2</v>
      </c>
      <c r="B602" t="s">
        <v>16</v>
      </c>
      <c r="C602">
        <v>-7.8E-2</v>
      </c>
      <c r="D602">
        <f>_xlfn.XLOOKUP(le_kin_purification[[#This Row],[Attribute]],le_purification_fractions[Variable],le_purification_fractions[Fraction])</f>
        <v>3</v>
      </c>
      <c r="E602" t="str">
        <f>_xlfn.XLOOKUP(le_kin_purification[[#This Row],[Attribute]],le_purification_fractions[Variable],le_purification_fractions[Dilution])</f>
        <v>100</v>
      </c>
      <c r="F602">
        <f>MAX(le_kin_purification[[#This Row],[Dilution]]*le_kin_purification[[#This Row],[Value]], 0)</f>
        <v>0</v>
      </c>
    </row>
    <row r="603" spans="1:6" x14ac:dyDescent="0.2">
      <c r="A603" s="20">
        <v>1.0451388888888889E-2</v>
      </c>
      <c r="B603" t="s">
        <v>17</v>
      </c>
      <c r="C603">
        <v>-9.6000000000000002E-2</v>
      </c>
      <c r="D603">
        <f>_xlfn.XLOOKUP(le_kin_purification[[#This Row],[Attribute]],le_purification_fractions[Variable],le_purification_fractions[Fraction])</f>
        <v>3</v>
      </c>
      <c r="E603" t="str">
        <f>_xlfn.XLOOKUP(le_kin_purification[[#This Row],[Attribute]],le_purification_fractions[Variable],le_purification_fractions[Dilution])</f>
        <v>100</v>
      </c>
      <c r="F603">
        <f>MAX(le_kin_purification[[#This Row],[Dilution]]*le_kin_purification[[#This Row],[Value]], 0)</f>
        <v>0</v>
      </c>
    </row>
    <row r="604" spans="1:6" x14ac:dyDescent="0.2">
      <c r="A604" s="20">
        <v>1.0451388888888889E-2</v>
      </c>
      <c r="B604" t="s">
        <v>18</v>
      </c>
      <c r="C604">
        <v>-0.24199999999999999</v>
      </c>
      <c r="D604">
        <f>_xlfn.XLOOKUP(le_kin_purification[[#This Row],[Attribute]],le_purification_fractions[Variable],le_purification_fractions[Fraction])</f>
        <v>3</v>
      </c>
      <c r="E604" t="str">
        <f>_xlfn.XLOOKUP(le_kin_purification[[#This Row],[Attribute]],le_purification_fractions[Variable],le_purification_fractions[Dilution])</f>
        <v>100</v>
      </c>
      <c r="F604">
        <f>MAX(le_kin_purification[[#This Row],[Dilution]]*le_kin_purification[[#This Row],[Value]], 0)</f>
        <v>0</v>
      </c>
    </row>
    <row r="605" spans="1:6" x14ac:dyDescent="0.2">
      <c r="A605" s="20">
        <v>1.0451388888888889E-2</v>
      </c>
      <c r="B605" t="s">
        <v>38</v>
      </c>
      <c r="C605">
        <v>-0.61199999999999999</v>
      </c>
      <c r="D605">
        <f>_xlfn.XLOOKUP(le_kin_purification[[#This Row],[Attribute]],le_purification_fractions[Variable],le_purification_fractions[Fraction])</f>
        <v>2</v>
      </c>
      <c r="E605" t="str">
        <f>_xlfn.XLOOKUP(le_kin_purification[[#This Row],[Attribute]],le_purification_fractions[Variable],le_purification_fractions[Dilution])</f>
        <v>10</v>
      </c>
      <c r="F605">
        <f>MAX(le_kin_purification[[#This Row],[Dilution]]*le_kin_purification[[#This Row],[Value]], 0)</f>
        <v>0</v>
      </c>
    </row>
    <row r="606" spans="1:6" x14ac:dyDescent="0.2">
      <c r="A606" s="20">
        <v>1.0451388888888889E-2</v>
      </c>
      <c r="B606" t="s">
        <v>39</v>
      </c>
      <c r="C606">
        <v>-0.28499999999999998</v>
      </c>
      <c r="D606">
        <f>_xlfn.XLOOKUP(le_kin_purification[[#This Row],[Attribute]],le_purification_fractions[Variable],le_purification_fractions[Fraction])</f>
        <v>2</v>
      </c>
      <c r="E606" t="str">
        <f>_xlfn.XLOOKUP(le_kin_purification[[#This Row],[Attribute]],le_purification_fractions[Variable],le_purification_fractions[Dilution])</f>
        <v>10</v>
      </c>
      <c r="F606">
        <f>MAX(le_kin_purification[[#This Row],[Dilution]]*le_kin_purification[[#This Row],[Value]], 0)</f>
        <v>0</v>
      </c>
    </row>
    <row r="607" spans="1:6" x14ac:dyDescent="0.2">
      <c r="A607" s="20">
        <v>1.0451388888888889E-2</v>
      </c>
      <c r="B607" t="s">
        <v>34</v>
      </c>
      <c r="C607">
        <v>-0.33900000000000002</v>
      </c>
      <c r="D607">
        <f>_xlfn.XLOOKUP(le_kin_purification[[#This Row],[Attribute]],le_purification_fractions[Variable],le_purification_fractions[Fraction])</f>
        <v>2</v>
      </c>
      <c r="E607" t="str">
        <f>_xlfn.XLOOKUP(le_kin_purification[[#This Row],[Attribute]],le_purification_fractions[Variable],le_purification_fractions[Dilution])</f>
        <v>10</v>
      </c>
      <c r="F607">
        <f>MAX(le_kin_purification[[#This Row],[Dilution]]*le_kin_purification[[#This Row],[Value]], 0)</f>
        <v>0</v>
      </c>
    </row>
    <row r="608" spans="1:6" x14ac:dyDescent="0.2">
      <c r="A608" s="20">
        <v>1.0451388888888889E-2</v>
      </c>
      <c r="B608" t="s">
        <v>40</v>
      </c>
      <c r="C608">
        <v>-1.49</v>
      </c>
      <c r="D608">
        <f>_xlfn.XLOOKUP(le_kin_purification[[#This Row],[Attribute]],le_purification_fractions[Variable],le_purification_fractions[Fraction])</f>
        <v>4</v>
      </c>
      <c r="E608" t="str">
        <f>_xlfn.XLOOKUP(le_kin_purification[[#This Row],[Attribute]],le_purification_fractions[Variable],le_purification_fractions[Dilution])</f>
        <v>10</v>
      </c>
      <c r="F608">
        <f>MAX(le_kin_purification[[#This Row],[Dilution]]*le_kin_purification[[#This Row],[Value]], 0)</f>
        <v>0</v>
      </c>
    </row>
    <row r="609" spans="1:6" x14ac:dyDescent="0.2">
      <c r="A609" s="20">
        <v>1.0451388888888889E-2</v>
      </c>
      <c r="B609" t="s">
        <v>41</v>
      </c>
      <c r="C609">
        <v>-1.4670000000000001</v>
      </c>
      <c r="D609">
        <f>_xlfn.XLOOKUP(le_kin_purification[[#This Row],[Attribute]],le_purification_fractions[Variable],le_purification_fractions[Fraction])</f>
        <v>4</v>
      </c>
      <c r="E609" t="str">
        <f>_xlfn.XLOOKUP(le_kin_purification[[#This Row],[Attribute]],le_purification_fractions[Variable],le_purification_fractions[Dilution])</f>
        <v>10</v>
      </c>
      <c r="F609">
        <f>MAX(le_kin_purification[[#This Row],[Dilution]]*le_kin_purification[[#This Row],[Value]], 0)</f>
        <v>0</v>
      </c>
    </row>
    <row r="610" spans="1:6" x14ac:dyDescent="0.2">
      <c r="A610" s="20">
        <v>1.0451388888888889E-2</v>
      </c>
      <c r="B610" t="s">
        <v>42</v>
      </c>
      <c r="C610">
        <v>-1.486</v>
      </c>
      <c r="D610">
        <f>_xlfn.XLOOKUP(le_kin_purification[[#This Row],[Attribute]],le_purification_fractions[Variable],le_purification_fractions[Fraction])</f>
        <v>4</v>
      </c>
      <c r="E610" t="str">
        <f>_xlfn.XLOOKUP(le_kin_purification[[#This Row],[Attribute]],le_purification_fractions[Variable],le_purification_fractions[Dilution])</f>
        <v>10</v>
      </c>
      <c r="F610">
        <f>MAX(le_kin_purification[[#This Row],[Dilution]]*le_kin_purification[[#This Row],[Value]], 0)</f>
        <v>0</v>
      </c>
    </row>
    <row r="611" spans="1:6" x14ac:dyDescent="0.2">
      <c r="A611" s="20">
        <v>1.0451388888888889E-2</v>
      </c>
      <c r="B611" t="s">
        <v>56</v>
      </c>
      <c r="C611">
        <v>-0.18</v>
      </c>
      <c r="D611">
        <f>_xlfn.XLOOKUP(le_kin_purification[[#This Row],[Attribute]],le_purification_fractions[Variable],le_purification_fractions[Fraction])</f>
        <v>2</v>
      </c>
      <c r="E611" t="str">
        <f>_xlfn.XLOOKUP(le_kin_purification[[#This Row],[Attribute]],le_purification_fractions[Variable],le_purification_fractions[Dilution])</f>
        <v>50</v>
      </c>
      <c r="F611">
        <f>MAX(le_kin_purification[[#This Row],[Dilution]]*le_kin_purification[[#This Row],[Value]], 0)</f>
        <v>0</v>
      </c>
    </row>
    <row r="612" spans="1:6" x14ac:dyDescent="0.2">
      <c r="A612" s="20">
        <v>1.0451388888888889E-2</v>
      </c>
      <c r="B612" t="s">
        <v>57</v>
      </c>
      <c r="C612">
        <v>-6.2E-2</v>
      </c>
      <c r="D612">
        <f>_xlfn.XLOOKUP(le_kin_purification[[#This Row],[Attribute]],le_purification_fractions[Variable],le_purification_fractions[Fraction])</f>
        <v>2</v>
      </c>
      <c r="E612" t="str">
        <f>_xlfn.XLOOKUP(le_kin_purification[[#This Row],[Attribute]],le_purification_fractions[Variable],le_purification_fractions[Dilution])</f>
        <v>50</v>
      </c>
      <c r="F612">
        <f>MAX(le_kin_purification[[#This Row],[Dilution]]*le_kin_purification[[#This Row],[Value]], 0)</f>
        <v>0</v>
      </c>
    </row>
    <row r="613" spans="1:6" x14ac:dyDescent="0.2">
      <c r="A613" s="20">
        <v>1.0451388888888889E-2</v>
      </c>
      <c r="B613" t="s">
        <v>58</v>
      </c>
      <c r="C613">
        <v>-0.10199999999999999</v>
      </c>
      <c r="D613">
        <f>_xlfn.XLOOKUP(le_kin_purification[[#This Row],[Attribute]],le_purification_fractions[Variable],le_purification_fractions[Fraction])</f>
        <v>2</v>
      </c>
      <c r="E613" t="str">
        <f>_xlfn.XLOOKUP(le_kin_purification[[#This Row],[Attribute]],le_purification_fractions[Variable],le_purification_fractions[Dilution])</f>
        <v>50</v>
      </c>
      <c r="F613">
        <f>MAX(le_kin_purification[[#This Row],[Dilution]]*le_kin_purification[[#This Row],[Value]], 0)</f>
        <v>0</v>
      </c>
    </row>
    <row r="614" spans="1:6" x14ac:dyDescent="0.2">
      <c r="A614" s="20">
        <v>1.0451388888888889E-2</v>
      </c>
      <c r="B614" t="s">
        <v>59</v>
      </c>
      <c r="C614">
        <v>-0.496</v>
      </c>
      <c r="D614">
        <f>_xlfn.XLOOKUP(le_kin_purification[[#This Row],[Attribute]],le_purification_fractions[Variable],le_purification_fractions[Fraction])</f>
        <v>4</v>
      </c>
      <c r="E614" t="str">
        <f>_xlfn.XLOOKUP(le_kin_purification[[#This Row],[Attribute]],le_purification_fractions[Variable],le_purification_fractions[Dilution])</f>
        <v>50</v>
      </c>
      <c r="F614">
        <f>MAX(le_kin_purification[[#This Row],[Dilution]]*le_kin_purification[[#This Row],[Value]], 0)</f>
        <v>0</v>
      </c>
    </row>
    <row r="615" spans="1:6" x14ac:dyDescent="0.2">
      <c r="A615" s="20">
        <v>1.0451388888888889E-2</v>
      </c>
      <c r="B615" t="s">
        <v>60</v>
      </c>
      <c r="C615">
        <v>-0.46700000000000003</v>
      </c>
      <c r="D615">
        <f>_xlfn.XLOOKUP(le_kin_purification[[#This Row],[Attribute]],le_purification_fractions[Variable],le_purification_fractions[Fraction])</f>
        <v>4</v>
      </c>
      <c r="E615" t="str">
        <f>_xlfn.XLOOKUP(le_kin_purification[[#This Row],[Attribute]],le_purification_fractions[Variable],le_purification_fractions[Dilution])</f>
        <v>50</v>
      </c>
      <c r="F615">
        <f>MAX(le_kin_purification[[#This Row],[Dilution]]*le_kin_purification[[#This Row],[Value]], 0)</f>
        <v>0</v>
      </c>
    </row>
    <row r="616" spans="1:6" x14ac:dyDescent="0.2">
      <c r="A616" s="20">
        <v>1.0451388888888889E-2</v>
      </c>
      <c r="B616" t="s">
        <v>61</v>
      </c>
      <c r="C616">
        <v>-0.59299999999999997</v>
      </c>
      <c r="D616">
        <f>_xlfn.XLOOKUP(le_kin_purification[[#This Row],[Attribute]],le_purification_fractions[Variable],le_purification_fractions[Fraction])</f>
        <v>4</v>
      </c>
      <c r="E616" t="str">
        <f>_xlfn.XLOOKUP(le_kin_purification[[#This Row],[Attribute]],le_purification_fractions[Variable],le_purification_fractions[Dilution])</f>
        <v>50</v>
      </c>
      <c r="F616">
        <f>MAX(le_kin_purification[[#This Row],[Dilution]]*le_kin_purification[[#This Row],[Value]], 0)</f>
        <v>0</v>
      </c>
    </row>
    <row r="617" spans="1:6" x14ac:dyDescent="0.2">
      <c r="A617" s="20">
        <v>1.0451388888888889E-2</v>
      </c>
      <c r="B617" t="s">
        <v>64</v>
      </c>
      <c r="C617">
        <v>-3.9E-2</v>
      </c>
      <c r="D617">
        <f>_xlfn.XLOOKUP(le_kin_purification[[#This Row],[Attribute]],le_purification_fractions[Variable],le_purification_fractions[Fraction])</f>
        <v>2</v>
      </c>
      <c r="E617" t="str">
        <f>_xlfn.XLOOKUP(le_kin_purification[[#This Row],[Attribute]],le_purification_fractions[Variable],le_purification_fractions[Dilution])</f>
        <v>100</v>
      </c>
      <c r="F617">
        <f>MAX(le_kin_purification[[#This Row],[Dilution]]*le_kin_purification[[#This Row],[Value]], 0)</f>
        <v>0</v>
      </c>
    </row>
    <row r="618" spans="1:6" x14ac:dyDescent="0.2">
      <c r="A618" s="20">
        <v>1.0451388888888889E-2</v>
      </c>
      <c r="B618" t="s">
        <v>65</v>
      </c>
      <c r="C618">
        <v>8.9999999999999993E-3</v>
      </c>
      <c r="D618">
        <f>_xlfn.XLOOKUP(le_kin_purification[[#This Row],[Attribute]],le_purification_fractions[Variable],le_purification_fractions[Fraction])</f>
        <v>2</v>
      </c>
      <c r="E618" t="str">
        <f>_xlfn.XLOOKUP(le_kin_purification[[#This Row],[Attribute]],le_purification_fractions[Variable],le_purification_fractions[Dilution])</f>
        <v>100</v>
      </c>
      <c r="F618">
        <f>MAX(le_kin_purification[[#This Row],[Dilution]]*le_kin_purification[[#This Row],[Value]], 0)</f>
        <v>0.89999999999999991</v>
      </c>
    </row>
    <row r="619" spans="1:6" x14ac:dyDescent="0.2">
      <c r="A619" s="20">
        <v>1.0451388888888889E-2</v>
      </c>
      <c r="B619" t="s">
        <v>66</v>
      </c>
      <c r="C619">
        <v>1.0999999999999999E-2</v>
      </c>
      <c r="D619">
        <f>_xlfn.XLOOKUP(le_kin_purification[[#This Row],[Attribute]],le_purification_fractions[Variable],le_purification_fractions[Fraction])</f>
        <v>2</v>
      </c>
      <c r="E619" t="str">
        <f>_xlfn.XLOOKUP(le_kin_purification[[#This Row],[Attribute]],le_purification_fractions[Variable],le_purification_fractions[Dilution])</f>
        <v>100</v>
      </c>
      <c r="F619">
        <f>MAX(le_kin_purification[[#This Row],[Dilution]]*le_kin_purification[[#This Row],[Value]], 0)</f>
        <v>1.0999999999999999</v>
      </c>
    </row>
    <row r="620" spans="1:6" x14ac:dyDescent="0.2">
      <c r="A620" s="20">
        <v>1.0451388888888889E-2</v>
      </c>
      <c r="B620" t="s">
        <v>67</v>
      </c>
      <c r="C620">
        <v>-0.16200000000000001</v>
      </c>
      <c r="D620">
        <f>_xlfn.XLOOKUP(le_kin_purification[[#This Row],[Attribute]],le_purification_fractions[Variable],le_purification_fractions[Fraction])</f>
        <v>4</v>
      </c>
      <c r="E620" t="str">
        <f>_xlfn.XLOOKUP(le_kin_purification[[#This Row],[Attribute]],le_purification_fractions[Variable],le_purification_fractions[Dilution])</f>
        <v>100</v>
      </c>
      <c r="F620">
        <f>MAX(le_kin_purification[[#This Row],[Dilution]]*le_kin_purification[[#This Row],[Value]], 0)</f>
        <v>0</v>
      </c>
    </row>
    <row r="621" spans="1:6" x14ac:dyDescent="0.2">
      <c r="A621" s="20">
        <v>1.0451388888888889E-2</v>
      </c>
      <c r="B621" t="s">
        <v>68</v>
      </c>
      <c r="C621">
        <v>-0.29499999999999998</v>
      </c>
      <c r="D621">
        <f>_xlfn.XLOOKUP(le_kin_purification[[#This Row],[Attribute]],le_purification_fractions[Variable],le_purification_fractions[Fraction])</f>
        <v>4</v>
      </c>
      <c r="E621" t="str">
        <f>_xlfn.XLOOKUP(le_kin_purification[[#This Row],[Attribute]],le_purification_fractions[Variable],le_purification_fractions[Dilution])</f>
        <v>100</v>
      </c>
      <c r="F621">
        <f>MAX(le_kin_purification[[#This Row],[Dilution]]*le_kin_purification[[#This Row],[Value]], 0)</f>
        <v>0</v>
      </c>
    </row>
    <row r="622" spans="1:6" x14ac:dyDescent="0.2">
      <c r="A622" s="20">
        <v>1.0451388888888889E-2</v>
      </c>
      <c r="B622" t="s">
        <v>69</v>
      </c>
      <c r="C622">
        <v>-0.48099999999999998</v>
      </c>
      <c r="D622">
        <f>_xlfn.XLOOKUP(le_kin_purification[[#This Row],[Attribute]],le_purification_fractions[Variable],le_purification_fractions[Fraction])</f>
        <v>4</v>
      </c>
      <c r="E622" t="str">
        <f>_xlfn.XLOOKUP(le_kin_purification[[#This Row],[Attribute]],le_purification_fractions[Variable],le_purification_fractions[Dilution])</f>
        <v>100</v>
      </c>
      <c r="F622">
        <f>MAX(le_kin_purification[[#This Row],[Dilution]]*le_kin_purification[[#This Row],[Value]], 0)</f>
        <v>0</v>
      </c>
    </row>
    <row r="623" spans="1:6" hidden="1" x14ac:dyDescent="0.2">
      <c r="A623" s="20">
        <v>1.0451388888888889E-2</v>
      </c>
      <c r="B623" t="s">
        <v>73</v>
      </c>
      <c r="C623">
        <v>-2.8000000000000001E-2</v>
      </c>
      <c r="D623" t="e">
        <f>_xlfn.XLOOKUP(le_kin_purification[[#This Row],[Attribute]],le_purification_fractions[Variable],le_purification_fractions[Fraction])</f>
        <v>#N/A</v>
      </c>
      <c r="E623" t="e">
        <f>_xlfn.XLOOKUP(le_kin_purification[[#This Row],[Attribute]],le_purification_fractions[Variable],le_purification_fractions[Dilution])</f>
        <v>#N/A</v>
      </c>
      <c r="F623" t="e">
        <f>MAX(le_kin_purification[[#This Row],[Dilution]]*le_kin_purification[[#This Row],[Value]], 0)</f>
        <v>#N/A</v>
      </c>
    </row>
    <row r="624" spans="1:6" hidden="1" x14ac:dyDescent="0.2">
      <c r="A624" s="20">
        <v>1.0451388888888889E-2</v>
      </c>
      <c r="B624" t="s">
        <v>74</v>
      </c>
      <c r="C624">
        <v>-2.1999999999999999E-2</v>
      </c>
      <c r="D624" t="e">
        <f>_xlfn.XLOOKUP(le_kin_purification[[#This Row],[Attribute]],le_purification_fractions[Variable],le_purification_fractions[Fraction])</f>
        <v>#N/A</v>
      </c>
      <c r="E624" t="e">
        <f>_xlfn.XLOOKUP(le_kin_purification[[#This Row],[Attribute]],le_purification_fractions[Variable],le_purification_fractions[Dilution])</f>
        <v>#N/A</v>
      </c>
      <c r="F624" t="e">
        <f>MAX(le_kin_purification[[#This Row],[Dilution]]*le_kin_purification[[#This Row],[Value]], 0)</f>
        <v>#N/A</v>
      </c>
    </row>
    <row r="625" spans="1:6" hidden="1" x14ac:dyDescent="0.2">
      <c r="A625" s="20">
        <v>1.0451388888888889E-2</v>
      </c>
      <c r="B625" t="s">
        <v>75</v>
      </c>
      <c r="C625">
        <v>4.9000000000000002E-2</v>
      </c>
      <c r="D625" t="e">
        <f>_xlfn.XLOOKUP(le_kin_purification[[#This Row],[Attribute]],le_purification_fractions[Variable],le_purification_fractions[Fraction])</f>
        <v>#N/A</v>
      </c>
      <c r="E625" t="e">
        <f>_xlfn.XLOOKUP(le_kin_purification[[#This Row],[Attribute]],le_purification_fractions[Variable],le_purification_fractions[Dilution])</f>
        <v>#N/A</v>
      </c>
      <c r="F625" t="e">
        <f>MAX(le_kin_purification[[#This Row],[Dilution]]*le_kin_purification[[#This Row],[Value]], 0)</f>
        <v>#N/A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BC95-9321-6B4E-B0F7-5ACC2F093997}">
  <dimension ref="A1:L625"/>
  <sheetViews>
    <sheetView topLeftCell="I1" workbookViewId="0">
      <selection activeCell="AA50" sqref="AA50"/>
    </sheetView>
  </sheetViews>
  <sheetFormatPr baseColWidth="10" defaultRowHeight="16" x14ac:dyDescent="0.2"/>
  <cols>
    <col min="1" max="1" width="9.6640625" bestFit="1" customWidth="1"/>
    <col min="2" max="2" width="11" bestFit="1" customWidth="1"/>
    <col min="4" max="4" width="10.5" bestFit="1" customWidth="1"/>
    <col min="5" max="5" width="8.33203125" bestFit="1" customWidth="1"/>
    <col min="6" max="6" width="10.1640625" bestFit="1" customWidth="1"/>
    <col min="7" max="7" width="10.1640625" customWidth="1"/>
    <col min="8" max="8" width="14.33203125" bestFit="1" customWidth="1"/>
    <col min="9" max="9" width="16" bestFit="1" customWidth="1"/>
    <col min="10" max="10" width="6.6640625" bestFit="1" customWidth="1"/>
    <col min="11" max="12" width="4.6640625" bestFit="1" customWidth="1"/>
    <col min="13" max="13" width="10.5" bestFit="1" customWidth="1"/>
    <col min="14" max="33" width="6.1640625" bestFit="1" customWidth="1"/>
    <col min="34" max="34" width="6.83203125" bestFit="1" customWidth="1"/>
    <col min="35" max="39" width="6.1640625" bestFit="1" customWidth="1"/>
    <col min="40" max="41" width="6.83203125" bestFit="1" customWidth="1"/>
    <col min="42" max="42" width="6.1640625" bestFit="1" customWidth="1"/>
    <col min="43" max="44" width="6.83203125" bestFit="1" customWidth="1"/>
  </cols>
  <sheetData>
    <row r="1" spans="1:12" x14ac:dyDescent="0.2">
      <c r="A1" t="s">
        <v>680</v>
      </c>
      <c r="B1" t="s">
        <v>707</v>
      </c>
      <c r="C1" t="s">
        <v>151</v>
      </c>
      <c r="D1" t="s">
        <v>708</v>
      </c>
      <c r="E1" t="s">
        <v>152</v>
      </c>
      <c r="F1" t="s">
        <v>709</v>
      </c>
      <c r="H1" s="6" t="s">
        <v>152</v>
      </c>
      <c r="I1" t="s">
        <v>712</v>
      </c>
    </row>
    <row r="2" spans="1:12" x14ac:dyDescent="0.2">
      <c r="A2" s="20">
        <v>3.4722222222222222E-5</v>
      </c>
      <c r="B2" t="s">
        <v>193</v>
      </c>
      <c r="C2">
        <f>_xlfn.XLOOKUP(bgal_kin_purification[[#This Row],[Attribute]],bgal_purification_fractions[Variable],bgal_purification_fractions[Fraction])</f>
        <v>1</v>
      </c>
      <c r="D2">
        <v>2.9350000000000001</v>
      </c>
      <c r="E2" t="str">
        <f>_xlfn.XLOOKUP(bgal_kin_purification[[#This Row],[Attribute]],bgal_purification_fractions[Variable],bgal_purification_fractions[Dilution])</f>
        <v>10</v>
      </c>
      <c r="F2">
        <f>MAX(bgal_kin_purification[[#This Row],[Dilution]]*bgal_kin_purification[[#This Row],[Value]], 0)</f>
        <v>29.35</v>
      </c>
    </row>
    <row r="3" spans="1:12" x14ac:dyDescent="0.2">
      <c r="A3" s="20">
        <v>3.4722222222222222E-5</v>
      </c>
      <c r="B3" t="s">
        <v>194</v>
      </c>
      <c r="C3">
        <f>_xlfn.XLOOKUP(bgal_kin_purification[[#This Row],[Attribute]],bgal_purification_fractions[Variable],bgal_purification_fractions[Fraction])</f>
        <v>1</v>
      </c>
      <c r="D3">
        <v>3.403</v>
      </c>
      <c r="E3" t="str">
        <f>_xlfn.XLOOKUP(bgal_kin_purification[[#This Row],[Attribute]],bgal_purification_fractions[Variable],bgal_purification_fractions[Dilution])</f>
        <v>10</v>
      </c>
      <c r="F3">
        <f>MAX(bgal_kin_purification[[#This Row],[Dilution]]*bgal_kin_purification[[#This Row],[Value]], 0)</f>
        <v>34.03</v>
      </c>
      <c r="H3" s="6" t="s">
        <v>714</v>
      </c>
      <c r="I3" s="6" t="s">
        <v>704</v>
      </c>
    </row>
    <row r="4" spans="1:12" x14ac:dyDescent="0.2">
      <c r="A4" s="20">
        <v>3.4722222222222222E-5</v>
      </c>
      <c r="B4" t="s">
        <v>195</v>
      </c>
      <c r="C4">
        <f>_xlfn.XLOOKUP(bgal_kin_purification[[#This Row],[Attribute]],bgal_purification_fractions[Variable],bgal_purification_fractions[Fraction])</f>
        <v>1</v>
      </c>
      <c r="D4">
        <v>3.3330000000000002</v>
      </c>
      <c r="E4" t="str">
        <f>_xlfn.XLOOKUP(bgal_kin_purification[[#This Row],[Attribute]],bgal_purification_fractions[Variable],bgal_purification_fractions[Dilution])</f>
        <v>10</v>
      </c>
      <c r="F4">
        <f>MAX(bgal_kin_purification[[#This Row],[Dilution]]*bgal_kin_purification[[#This Row],[Value]], 0)</f>
        <v>33.33</v>
      </c>
      <c r="H4" s="6" t="s">
        <v>172</v>
      </c>
      <c r="I4">
        <v>1</v>
      </c>
      <c r="J4">
        <v>2</v>
      </c>
      <c r="K4">
        <v>3</v>
      </c>
      <c r="L4">
        <v>4</v>
      </c>
    </row>
    <row r="5" spans="1:12" x14ac:dyDescent="0.2">
      <c r="A5" s="20">
        <v>3.4722222222222222E-5</v>
      </c>
      <c r="B5" t="s">
        <v>50</v>
      </c>
      <c r="C5">
        <f>_xlfn.XLOOKUP(bgal_kin_purification[[#This Row],[Attribute]],bgal_purification_fractions[Variable],bgal_purification_fractions[Fraction])</f>
        <v>3</v>
      </c>
      <c r="D5">
        <v>1E-3</v>
      </c>
      <c r="E5" t="str">
        <f>_xlfn.XLOOKUP(bgal_kin_purification[[#This Row],[Attribute]],bgal_purification_fractions[Variable],bgal_purification_fractions[Dilution])</f>
        <v>10</v>
      </c>
      <c r="F5">
        <f>MAX(bgal_kin_purification[[#This Row],[Dilution]]*bgal_kin_purification[[#This Row],[Value]], 0)</f>
        <v>0.01</v>
      </c>
      <c r="H5" s="21">
        <v>3.4722222222222222E-5</v>
      </c>
      <c r="I5" s="17">
        <v>54</v>
      </c>
      <c r="J5" s="17">
        <v>25.333333333333332</v>
      </c>
      <c r="K5" s="17">
        <v>0</v>
      </c>
      <c r="L5" s="17">
        <v>0</v>
      </c>
    </row>
    <row r="6" spans="1:12" x14ac:dyDescent="0.2">
      <c r="A6" s="20">
        <v>3.4722222222222222E-5</v>
      </c>
      <c r="B6" t="s">
        <v>51</v>
      </c>
      <c r="C6">
        <f>_xlfn.XLOOKUP(bgal_kin_purification[[#This Row],[Attribute]],bgal_purification_fractions[Variable],bgal_purification_fractions[Fraction])</f>
        <v>3</v>
      </c>
      <c r="D6">
        <v>1E-3</v>
      </c>
      <c r="E6" t="str">
        <f>_xlfn.XLOOKUP(bgal_kin_purification[[#This Row],[Attribute]],bgal_purification_fractions[Variable],bgal_purification_fractions[Dilution])</f>
        <v>10</v>
      </c>
      <c r="F6">
        <f>MAX(bgal_kin_purification[[#This Row],[Dilution]]*bgal_kin_purification[[#This Row],[Value]], 0)</f>
        <v>0.01</v>
      </c>
      <c r="H6" s="21">
        <v>7.291666666666667E-4</v>
      </c>
      <c r="I6" s="17">
        <v>65.333333333333329</v>
      </c>
      <c r="J6" s="17">
        <v>29.333333333333332</v>
      </c>
      <c r="K6" s="17">
        <v>0.33333333333333331</v>
      </c>
      <c r="L6" s="17">
        <v>0</v>
      </c>
    </row>
    <row r="7" spans="1:12" x14ac:dyDescent="0.2">
      <c r="A7" s="20">
        <v>3.4722222222222222E-5</v>
      </c>
      <c r="B7" t="s">
        <v>52</v>
      </c>
      <c r="C7">
        <f>_xlfn.XLOOKUP(bgal_kin_purification[[#This Row],[Attribute]],bgal_purification_fractions[Variable],bgal_purification_fractions[Fraction])</f>
        <v>3</v>
      </c>
      <c r="D7">
        <v>1E-3</v>
      </c>
      <c r="E7" t="str">
        <f>_xlfn.XLOOKUP(bgal_kin_purification[[#This Row],[Attribute]],bgal_purification_fractions[Variable],bgal_purification_fractions[Dilution])</f>
        <v>10</v>
      </c>
      <c r="F7">
        <f>MAX(bgal_kin_purification[[#This Row],[Dilution]]*bgal_kin_purification[[#This Row],[Value]], 0)</f>
        <v>0.01</v>
      </c>
      <c r="H7" s="21">
        <v>1.4236111111111112E-3</v>
      </c>
      <c r="I7" s="17">
        <v>75.333333333333329</v>
      </c>
      <c r="J7" s="17">
        <v>35.333333333333336</v>
      </c>
      <c r="K7" s="17">
        <v>0.66666666666666663</v>
      </c>
      <c r="L7" s="17">
        <v>0.33333333333333331</v>
      </c>
    </row>
    <row r="8" spans="1:12" x14ac:dyDescent="0.2">
      <c r="A8" s="20">
        <v>3.4722222222222222E-5</v>
      </c>
      <c r="B8" t="s">
        <v>1</v>
      </c>
      <c r="C8">
        <f>_xlfn.XLOOKUP(bgal_kin_purification[[#This Row],[Attribute]],bgal_purification_fractions[Variable],bgal_purification_fractions[Fraction])</f>
        <v>1</v>
      </c>
      <c r="D8">
        <v>0.497</v>
      </c>
      <c r="E8" t="str">
        <f>_xlfn.XLOOKUP(bgal_kin_purification[[#This Row],[Attribute]],bgal_purification_fractions[Variable],bgal_purification_fractions[Dilution])</f>
        <v>100</v>
      </c>
      <c r="F8">
        <f>MAX(bgal_kin_purification[[#This Row],[Dilution]]*bgal_kin_purification[[#This Row],[Value]], 0)</f>
        <v>49.7</v>
      </c>
      <c r="H8" s="21">
        <v>2.1180555555555558E-3</v>
      </c>
      <c r="I8" s="17">
        <v>86</v>
      </c>
      <c r="J8" s="17">
        <v>41.333333333333336</v>
      </c>
      <c r="K8" s="17">
        <v>1</v>
      </c>
      <c r="L8" s="17">
        <v>0.33333333333333331</v>
      </c>
    </row>
    <row r="9" spans="1:12" x14ac:dyDescent="0.2">
      <c r="A9" s="20">
        <v>3.4722222222222222E-5</v>
      </c>
      <c r="B9" t="s">
        <v>2</v>
      </c>
      <c r="C9">
        <f>_xlfn.XLOOKUP(bgal_kin_purification[[#This Row],[Attribute]],bgal_purification_fractions[Variable],bgal_purification_fractions[Fraction])</f>
        <v>1</v>
      </c>
      <c r="D9">
        <v>0.5</v>
      </c>
      <c r="E9" t="str">
        <f>_xlfn.XLOOKUP(bgal_kin_purification[[#This Row],[Attribute]],bgal_purification_fractions[Variable],bgal_purification_fractions[Dilution])</f>
        <v>100</v>
      </c>
      <c r="F9">
        <f>MAX(bgal_kin_purification[[#This Row],[Dilution]]*bgal_kin_purification[[#This Row],[Value]], 0)</f>
        <v>50</v>
      </c>
      <c r="H9" s="21">
        <v>2.8124999999999999E-3</v>
      </c>
      <c r="I9" s="17">
        <v>97.333333333333329</v>
      </c>
      <c r="J9" s="17">
        <v>47.333333333333336</v>
      </c>
      <c r="K9" s="17">
        <v>1</v>
      </c>
      <c r="L9" s="17">
        <v>0.33333333333333331</v>
      </c>
    </row>
    <row r="10" spans="1:12" x14ac:dyDescent="0.2">
      <c r="A10" s="20">
        <v>3.4722222222222222E-5</v>
      </c>
      <c r="B10" t="s">
        <v>3</v>
      </c>
      <c r="C10">
        <f>_xlfn.XLOOKUP(bgal_kin_purification[[#This Row],[Attribute]],bgal_purification_fractions[Variable],bgal_purification_fractions[Fraction])</f>
        <v>1</v>
      </c>
      <c r="D10">
        <v>0.46899999999999997</v>
      </c>
      <c r="E10" t="str">
        <f>_xlfn.XLOOKUP(bgal_kin_purification[[#This Row],[Attribute]],bgal_purification_fractions[Variable],bgal_purification_fractions[Dilution])</f>
        <v>100</v>
      </c>
      <c r="F10">
        <f>MAX(bgal_kin_purification[[#This Row],[Dilution]]*bgal_kin_purification[[#This Row],[Value]], 0)</f>
        <v>46.9</v>
      </c>
      <c r="H10" s="21">
        <v>3.5069444444444445E-3</v>
      </c>
      <c r="I10" s="17">
        <v>108.66666666666667</v>
      </c>
      <c r="J10" s="17">
        <v>53.333333333333336</v>
      </c>
      <c r="K10" s="17">
        <v>1</v>
      </c>
      <c r="L10" s="17">
        <v>0.33333333333333331</v>
      </c>
    </row>
    <row r="11" spans="1:12" x14ac:dyDescent="0.2">
      <c r="A11" s="20">
        <v>3.4722222222222222E-5</v>
      </c>
      <c r="B11" t="s">
        <v>4</v>
      </c>
      <c r="C11">
        <f>_xlfn.XLOOKUP(bgal_kin_purification[[#This Row],[Attribute]],bgal_purification_fractions[Variable],bgal_purification_fractions[Fraction])</f>
        <v>3</v>
      </c>
      <c r="D11">
        <v>0</v>
      </c>
      <c r="E11" t="str">
        <f>_xlfn.XLOOKUP(bgal_kin_purification[[#This Row],[Attribute]],bgal_purification_fractions[Variable],bgal_purification_fractions[Dilution])</f>
        <v>100</v>
      </c>
      <c r="F11">
        <f>MAX(bgal_kin_purification[[#This Row],[Dilution]]*bgal_kin_purification[[#This Row],[Value]], 0)</f>
        <v>0</v>
      </c>
      <c r="H11" s="21">
        <v>4.2013888888888891E-3</v>
      </c>
      <c r="I11" s="17">
        <v>120.66666666666667</v>
      </c>
      <c r="J11" s="17">
        <v>59.333333333333336</v>
      </c>
      <c r="K11" s="17">
        <v>0.66666666666666663</v>
      </c>
      <c r="L11" s="17">
        <v>0.33333333333333331</v>
      </c>
    </row>
    <row r="12" spans="1:12" x14ac:dyDescent="0.2">
      <c r="A12" s="20">
        <v>3.4722222222222222E-5</v>
      </c>
      <c r="B12" t="s">
        <v>5</v>
      </c>
      <c r="C12">
        <f>_xlfn.XLOOKUP(bgal_kin_purification[[#This Row],[Attribute]],bgal_purification_fractions[Variable],bgal_purification_fractions[Fraction])</f>
        <v>3</v>
      </c>
      <c r="D12">
        <v>0</v>
      </c>
      <c r="E12" t="str">
        <f>_xlfn.XLOOKUP(bgal_kin_purification[[#This Row],[Attribute]],bgal_purification_fractions[Variable],bgal_purification_fractions[Dilution])</f>
        <v>100</v>
      </c>
      <c r="F12">
        <f>MAX(bgal_kin_purification[[#This Row],[Dilution]]*bgal_kin_purification[[#This Row],[Value]], 0)</f>
        <v>0</v>
      </c>
      <c r="H12" s="21">
        <v>4.8958333333333336E-3</v>
      </c>
      <c r="I12" s="17">
        <v>134</v>
      </c>
      <c r="J12" s="17">
        <v>65.333333333333329</v>
      </c>
      <c r="K12" s="17">
        <v>1</v>
      </c>
      <c r="L12" s="17">
        <v>0.33333333333333331</v>
      </c>
    </row>
    <row r="13" spans="1:12" x14ac:dyDescent="0.2">
      <c r="A13" s="20">
        <v>3.4722222222222222E-5</v>
      </c>
      <c r="B13" t="s">
        <v>6</v>
      </c>
      <c r="C13">
        <f>_xlfn.XLOOKUP(bgal_kin_purification[[#This Row],[Attribute]],bgal_purification_fractions[Variable],bgal_purification_fractions[Fraction])</f>
        <v>3</v>
      </c>
      <c r="D13">
        <v>0</v>
      </c>
      <c r="E13" t="str">
        <f>_xlfn.XLOOKUP(bgal_kin_purification[[#This Row],[Attribute]],bgal_purification_fractions[Variable],bgal_purification_fractions[Dilution])</f>
        <v>100</v>
      </c>
      <c r="F13">
        <f>MAX(bgal_kin_purification[[#This Row],[Dilution]]*bgal_kin_purification[[#This Row],[Value]], 0)</f>
        <v>0</v>
      </c>
      <c r="H13" s="21">
        <v>5.5902777777777773E-3</v>
      </c>
      <c r="I13" s="17">
        <v>146.33333333333334</v>
      </c>
      <c r="J13" s="17">
        <v>73</v>
      </c>
      <c r="K13" s="17">
        <v>1</v>
      </c>
      <c r="L13" s="17">
        <v>0.66666666666666663</v>
      </c>
    </row>
    <row r="14" spans="1:12" x14ac:dyDescent="0.2">
      <c r="A14" s="20">
        <v>3.4722222222222222E-5</v>
      </c>
      <c r="B14" t="s">
        <v>13</v>
      </c>
      <c r="C14">
        <f>_xlfn.XLOOKUP(bgal_kin_purification[[#This Row],[Attribute]],bgal_purification_fractions[Variable],bgal_purification_fractions[Fraction])</f>
        <v>1</v>
      </c>
      <c r="D14">
        <v>5.3999999999999999E-2</v>
      </c>
      <c r="E14" t="str">
        <f>_xlfn.XLOOKUP(bgal_kin_purification[[#This Row],[Attribute]],bgal_purification_fractions[Variable],bgal_purification_fractions[Dilution])</f>
        <v>1000</v>
      </c>
      <c r="F14">
        <f>MAX(bgal_kin_purification[[#This Row],[Dilution]]*bgal_kin_purification[[#This Row],[Value]], 0)</f>
        <v>54</v>
      </c>
      <c r="H14" s="21">
        <v>6.2847222222222219E-3</v>
      </c>
      <c r="I14" s="17">
        <v>159.33333333333334</v>
      </c>
      <c r="J14" s="17">
        <v>78.333333333333329</v>
      </c>
      <c r="K14" s="17">
        <v>1</v>
      </c>
      <c r="L14" s="17">
        <v>0.66666666666666663</v>
      </c>
    </row>
    <row r="15" spans="1:12" x14ac:dyDescent="0.2">
      <c r="A15" s="20">
        <v>3.4722222222222222E-5</v>
      </c>
      <c r="B15" t="s">
        <v>14</v>
      </c>
      <c r="C15">
        <f>_xlfn.XLOOKUP(bgal_kin_purification[[#This Row],[Attribute]],bgal_purification_fractions[Variable],bgal_purification_fractions[Fraction])</f>
        <v>1</v>
      </c>
      <c r="D15">
        <v>5.1999999999999998E-2</v>
      </c>
      <c r="E15" t="str">
        <f>_xlfn.XLOOKUP(bgal_kin_purification[[#This Row],[Attribute]],bgal_purification_fractions[Variable],bgal_purification_fractions[Dilution])</f>
        <v>1000</v>
      </c>
      <c r="F15">
        <f>MAX(bgal_kin_purification[[#This Row],[Dilution]]*bgal_kin_purification[[#This Row],[Value]], 0)</f>
        <v>52</v>
      </c>
      <c r="H15" s="21">
        <v>6.9791666666666665E-3</v>
      </c>
      <c r="I15" s="17">
        <v>173.33333333333334</v>
      </c>
      <c r="J15" s="17">
        <v>85.333333333333329</v>
      </c>
      <c r="K15" s="17">
        <v>1.3333333333333333</v>
      </c>
      <c r="L15" s="17">
        <v>0.66666666666666663</v>
      </c>
    </row>
    <row r="16" spans="1:12" x14ac:dyDescent="0.2">
      <c r="A16" s="20">
        <v>3.4722222222222222E-5</v>
      </c>
      <c r="B16" t="s">
        <v>15</v>
      </c>
      <c r="C16">
        <f>_xlfn.XLOOKUP(bgal_kin_purification[[#This Row],[Attribute]],bgal_purification_fractions[Variable],bgal_purification_fractions[Fraction])</f>
        <v>1</v>
      </c>
      <c r="D16">
        <v>5.6000000000000001E-2</v>
      </c>
      <c r="E16" t="str">
        <f>_xlfn.XLOOKUP(bgal_kin_purification[[#This Row],[Attribute]],bgal_purification_fractions[Variable],bgal_purification_fractions[Dilution])</f>
        <v>1000</v>
      </c>
      <c r="F16">
        <f>MAX(bgal_kin_purification[[#This Row],[Dilution]]*bgal_kin_purification[[#This Row],[Value]], 0)</f>
        <v>56</v>
      </c>
      <c r="H16" s="21">
        <v>7.6736111111111111E-3</v>
      </c>
      <c r="I16" s="17">
        <v>187.33333333333334</v>
      </c>
      <c r="J16" s="17">
        <v>92.666666666666671</v>
      </c>
      <c r="K16" s="17">
        <v>1.6666666666666667</v>
      </c>
      <c r="L16" s="17">
        <v>0.66666666666666663</v>
      </c>
    </row>
    <row r="17" spans="1:12" x14ac:dyDescent="0.2">
      <c r="A17" s="20">
        <v>3.4722222222222222E-5</v>
      </c>
      <c r="B17" t="s">
        <v>16</v>
      </c>
      <c r="C17">
        <f>_xlfn.XLOOKUP(bgal_kin_purification[[#This Row],[Attribute]],bgal_purification_fractions[Variable],bgal_purification_fractions[Fraction])</f>
        <v>3</v>
      </c>
      <c r="D17">
        <v>0</v>
      </c>
      <c r="E17" t="str">
        <f>_xlfn.XLOOKUP(bgal_kin_purification[[#This Row],[Attribute]],bgal_purification_fractions[Variable],bgal_purification_fractions[Dilution])</f>
        <v>1000</v>
      </c>
      <c r="F17">
        <f>MAX(bgal_kin_purification[[#This Row],[Dilution]]*bgal_kin_purification[[#This Row],[Value]], 0)</f>
        <v>0</v>
      </c>
      <c r="H17" s="21">
        <v>8.3680555555555557E-3</v>
      </c>
      <c r="I17" s="17">
        <v>200.33333333333334</v>
      </c>
      <c r="J17" s="17">
        <v>97.666666666666671</v>
      </c>
      <c r="K17" s="17">
        <v>2.6666666666666665</v>
      </c>
      <c r="L17" s="17">
        <v>0.66666666666666663</v>
      </c>
    </row>
    <row r="18" spans="1:12" x14ac:dyDescent="0.2">
      <c r="A18" s="20">
        <v>3.4722222222222222E-5</v>
      </c>
      <c r="B18" t="s">
        <v>17</v>
      </c>
      <c r="C18">
        <f>_xlfn.XLOOKUP(bgal_kin_purification[[#This Row],[Attribute]],bgal_purification_fractions[Variable],bgal_purification_fractions[Fraction])</f>
        <v>3</v>
      </c>
      <c r="D18">
        <v>0</v>
      </c>
      <c r="E18" t="str">
        <f>_xlfn.XLOOKUP(bgal_kin_purification[[#This Row],[Attribute]],bgal_purification_fractions[Variable],bgal_purification_fractions[Dilution])</f>
        <v>1000</v>
      </c>
      <c r="F18">
        <f>MAX(bgal_kin_purification[[#This Row],[Dilution]]*bgal_kin_purification[[#This Row],[Value]], 0)</f>
        <v>0</v>
      </c>
      <c r="H18" s="21">
        <v>9.0624999999999994E-3</v>
      </c>
      <c r="I18" s="17">
        <v>213</v>
      </c>
      <c r="J18" s="17">
        <v>104.66666666666667</v>
      </c>
      <c r="K18" s="17">
        <v>3</v>
      </c>
      <c r="L18" s="17">
        <v>1</v>
      </c>
    </row>
    <row r="19" spans="1:12" x14ac:dyDescent="0.2">
      <c r="A19" s="20">
        <v>3.4722222222222222E-5</v>
      </c>
      <c r="B19" t="s">
        <v>18</v>
      </c>
      <c r="C19">
        <f>_xlfn.XLOOKUP(bgal_kin_purification[[#This Row],[Attribute]],bgal_purification_fractions[Variable],bgal_purification_fractions[Fraction])</f>
        <v>3</v>
      </c>
      <c r="D19">
        <v>0</v>
      </c>
      <c r="E19" t="str">
        <f>_xlfn.XLOOKUP(bgal_kin_purification[[#This Row],[Attribute]],bgal_purification_fractions[Variable],bgal_purification_fractions[Dilution])</f>
        <v>1000</v>
      </c>
      <c r="F19">
        <f>MAX(bgal_kin_purification[[#This Row],[Dilution]]*bgal_kin_purification[[#This Row],[Value]], 0)</f>
        <v>0</v>
      </c>
      <c r="H19" s="21">
        <v>9.7569444444444448E-3</v>
      </c>
      <c r="I19" s="17">
        <v>225.66666666666666</v>
      </c>
      <c r="J19" s="17">
        <v>112</v>
      </c>
      <c r="K19" s="17">
        <v>3.6666666666666665</v>
      </c>
      <c r="L19" s="17">
        <v>1</v>
      </c>
    </row>
    <row r="20" spans="1:12" x14ac:dyDescent="0.2">
      <c r="A20" s="20">
        <v>3.4722222222222222E-5</v>
      </c>
      <c r="B20" t="s">
        <v>38</v>
      </c>
      <c r="C20">
        <f>_xlfn.XLOOKUP(bgal_kin_purification[[#This Row],[Attribute]],bgal_purification_fractions[Variable],bgal_purification_fractions[Fraction])</f>
        <v>2</v>
      </c>
      <c r="D20">
        <v>1.8680000000000001</v>
      </c>
      <c r="E20" t="str">
        <f>_xlfn.XLOOKUP(bgal_kin_purification[[#This Row],[Attribute]],bgal_purification_fractions[Variable],bgal_purification_fractions[Dilution])</f>
        <v>10</v>
      </c>
      <c r="F20">
        <f>MAX(bgal_kin_purification[[#This Row],[Dilution]]*bgal_kin_purification[[#This Row],[Value]], 0)</f>
        <v>18.68</v>
      </c>
      <c r="H20" s="21">
        <v>1.0451388888888889E-2</v>
      </c>
      <c r="I20" s="17">
        <v>239</v>
      </c>
      <c r="J20" s="17">
        <v>117.33333333333333</v>
      </c>
      <c r="K20" s="17">
        <v>4.333333333333333</v>
      </c>
      <c r="L20" s="17">
        <v>1</v>
      </c>
    </row>
    <row r="21" spans="1:12" x14ac:dyDescent="0.2">
      <c r="A21" s="20">
        <v>3.4722222222222222E-5</v>
      </c>
      <c r="B21" t="s">
        <v>39</v>
      </c>
      <c r="C21">
        <f>_xlfn.XLOOKUP(bgal_kin_purification[[#This Row],[Attribute]],bgal_purification_fractions[Variable],bgal_purification_fractions[Fraction])</f>
        <v>2</v>
      </c>
      <c r="D21">
        <v>2.165</v>
      </c>
      <c r="E21" t="str">
        <f>_xlfn.XLOOKUP(bgal_kin_purification[[#This Row],[Attribute]],bgal_purification_fractions[Variable],bgal_purification_fractions[Dilution])</f>
        <v>10</v>
      </c>
      <c r="F21">
        <f>MAX(bgal_kin_purification[[#This Row],[Dilution]]*bgal_kin_purification[[#This Row],[Value]], 0)</f>
        <v>21.65</v>
      </c>
    </row>
    <row r="22" spans="1:12" x14ac:dyDescent="0.2">
      <c r="A22" s="20">
        <v>3.4722222222222222E-5</v>
      </c>
      <c r="B22" t="s">
        <v>34</v>
      </c>
      <c r="C22">
        <f>_xlfn.XLOOKUP(bgal_kin_purification[[#This Row],[Attribute]],bgal_purification_fractions[Variable],bgal_purification_fractions[Fraction])</f>
        <v>2</v>
      </c>
      <c r="D22">
        <v>2.117</v>
      </c>
      <c r="E22" t="str">
        <f>_xlfn.XLOOKUP(bgal_kin_purification[[#This Row],[Attribute]],bgal_purification_fractions[Variable],bgal_purification_fractions[Dilution])</f>
        <v>10</v>
      </c>
      <c r="F22">
        <f>MAX(bgal_kin_purification[[#This Row],[Dilution]]*bgal_kin_purification[[#This Row],[Value]], 0)</f>
        <v>21.17</v>
      </c>
    </row>
    <row r="23" spans="1:12" x14ac:dyDescent="0.2">
      <c r="A23" s="20">
        <v>3.4722222222222222E-5</v>
      </c>
      <c r="B23" t="s">
        <v>40</v>
      </c>
      <c r="C23">
        <f>_xlfn.XLOOKUP(bgal_kin_purification[[#This Row],[Attribute]],bgal_purification_fractions[Variable],bgal_purification_fractions[Fraction])</f>
        <v>4</v>
      </c>
      <c r="D23">
        <v>1E-3</v>
      </c>
      <c r="E23" t="str">
        <f>_xlfn.XLOOKUP(bgal_kin_purification[[#This Row],[Attribute]],bgal_purification_fractions[Variable],bgal_purification_fractions[Dilution])</f>
        <v>10</v>
      </c>
      <c r="F23">
        <f>MAX(bgal_kin_purification[[#This Row],[Dilution]]*bgal_kin_purification[[#This Row],[Value]], 0)</f>
        <v>0.01</v>
      </c>
    </row>
    <row r="24" spans="1:12" x14ac:dyDescent="0.2">
      <c r="A24" s="20">
        <v>3.4722222222222222E-5</v>
      </c>
      <c r="B24" t="s">
        <v>41</v>
      </c>
      <c r="C24">
        <f>_xlfn.XLOOKUP(bgal_kin_purification[[#This Row],[Attribute]],bgal_purification_fractions[Variable],bgal_purification_fractions[Fraction])</f>
        <v>4</v>
      </c>
      <c r="D24">
        <v>0</v>
      </c>
      <c r="E24" t="str">
        <f>_xlfn.XLOOKUP(bgal_kin_purification[[#This Row],[Attribute]],bgal_purification_fractions[Variable],bgal_purification_fractions[Dilution])</f>
        <v>10</v>
      </c>
      <c r="F24">
        <f>MAX(bgal_kin_purification[[#This Row],[Dilution]]*bgal_kin_purification[[#This Row],[Value]], 0)</f>
        <v>0</v>
      </c>
    </row>
    <row r="25" spans="1:12" x14ac:dyDescent="0.2">
      <c r="A25" s="20">
        <v>3.4722222222222222E-5</v>
      </c>
      <c r="B25" t="s">
        <v>42</v>
      </c>
      <c r="C25">
        <f>_xlfn.XLOOKUP(bgal_kin_purification[[#This Row],[Attribute]],bgal_purification_fractions[Variable],bgal_purification_fractions[Fraction])</f>
        <v>4</v>
      </c>
      <c r="D25">
        <v>0</v>
      </c>
      <c r="E25" t="str">
        <f>_xlfn.XLOOKUP(bgal_kin_purification[[#This Row],[Attribute]],bgal_purification_fractions[Variable],bgal_purification_fractions[Dilution])</f>
        <v>10</v>
      </c>
      <c r="F25">
        <f>MAX(bgal_kin_purification[[#This Row],[Dilution]]*bgal_kin_purification[[#This Row],[Value]], 0)</f>
        <v>0</v>
      </c>
    </row>
    <row r="26" spans="1:12" x14ac:dyDescent="0.2">
      <c r="A26" s="20">
        <v>3.4722222222222222E-5</v>
      </c>
      <c r="B26" t="s">
        <v>56</v>
      </c>
      <c r="C26">
        <f>_xlfn.XLOOKUP(bgal_kin_purification[[#This Row],[Attribute]],bgal_purification_fractions[Variable],bgal_purification_fractions[Fraction])</f>
        <v>2</v>
      </c>
      <c r="D26">
        <v>0.23</v>
      </c>
      <c r="E26" t="str">
        <f>_xlfn.XLOOKUP(bgal_kin_purification[[#This Row],[Attribute]],bgal_purification_fractions[Variable],bgal_purification_fractions[Dilution])</f>
        <v>100</v>
      </c>
      <c r="F26">
        <f>MAX(bgal_kin_purification[[#This Row],[Dilution]]*bgal_kin_purification[[#This Row],[Value]], 0)</f>
        <v>23</v>
      </c>
    </row>
    <row r="27" spans="1:12" x14ac:dyDescent="0.2">
      <c r="A27" s="20">
        <v>3.4722222222222222E-5</v>
      </c>
      <c r="B27" t="s">
        <v>57</v>
      </c>
      <c r="C27">
        <f>_xlfn.XLOOKUP(bgal_kin_purification[[#This Row],[Attribute]],bgal_purification_fractions[Variable],bgal_purification_fractions[Fraction])</f>
        <v>2</v>
      </c>
      <c r="D27">
        <v>0.222</v>
      </c>
      <c r="E27" t="str">
        <f>_xlfn.XLOOKUP(bgal_kin_purification[[#This Row],[Attribute]],bgal_purification_fractions[Variable],bgal_purification_fractions[Dilution])</f>
        <v>100</v>
      </c>
      <c r="F27">
        <f>MAX(bgal_kin_purification[[#This Row],[Dilution]]*bgal_kin_purification[[#This Row],[Value]], 0)</f>
        <v>22.2</v>
      </c>
    </row>
    <row r="28" spans="1:12" x14ac:dyDescent="0.2">
      <c r="A28" s="20">
        <v>3.4722222222222222E-5</v>
      </c>
      <c r="B28" t="s">
        <v>58</v>
      </c>
      <c r="C28">
        <f>_xlfn.XLOOKUP(bgal_kin_purification[[#This Row],[Attribute]],bgal_purification_fractions[Variable],bgal_purification_fractions[Fraction])</f>
        <v>2</v>
      </c>
      <c r="D28">
        <v>0.223</v>
      </c>
      <c r="E28" t="str">
        <f>_xlfn.XLOOKUP(bgal_kin_purification[[#This Row],[Attribute]],bgal_purification_fractions[Variable],bgal_purification_fractions[Dilution])</f>
        <v>100</v>
      </c>
      <c r="F28">
        <f>MAX(bgal_kin_purification[[#This Row],[Dilution]]*bgal_kin_purification[[#This Row],[Value]], 0)</f>
        <v>22.3</v>
      </c>
    </row>
    <row r="29" spans="1:12" x14ac:dyDescent="0.2">
      <c r="A29" s="20">
        <v>3.4722222222222222E-5</v>
      </c>
      <c r="B29" t="s">
        <v>59</v>
      </c>
      <c r="C29">
        <f>_xlfn.XLOOKUP(bgal_kin_purification[[#This Row],[Attribute]],bgal_purification_fractions[Variable],bgal_purification_fractions[Fraction])</f>
        <v>4</v>
      </c>
      <c r="D29">
        <v>1E-3</v>
      </c>
      <c r="E29" t="str">
        <f>_xlfn.XLOOKUP(bgal_kin_purification[[#This Row],[Attribute]],bgal_purification_fractions[Variable],bgal_purification_fractions[Dilution])</f>
        <v>100</v>
      </c>
      <c r="F29">
        <f>MAX(bgal_kin_purification[[#This Row],[Dilution]]*bgal_kin_purification[[#This Row],[Value]], 0)</f>
        <v>0.1</v>
      </c>
    </row>
    <row r="30" spans="1:12" x14ac:dyDescent="0.2">
      <c r="A30" s="20">
        <v>3.4722222222222222E-5</v>
      </c>
      <c r="B30" t="s">
        <v>60</v>
      </c>
      <c r="C30">
        <f>_xlfn.XLOOKUP(bgal_kin_purification[[#This Row],[Attribute]],bgal_purification_fractions[Variable],bgal_purification_fractions[Fraction])</f>
        <v>4</v>
      </c>
      <c r="D30">
        <v>-1E-3</v>
      </c>
      <c r="E30" t="str">
        <f>_xlfn.XLOOKUP(bgal_kin_purification[[#This Row],[Attribute]],bgal_purification_fractions[Variable],bgal_purification_fractions[Dilution])</f>
        <v>100</v>
      </c>
      <c r="F30">
        <f>MAX(bgal_kin_purification[[#This Row],[Dilution]]*bgal_kin_purification[[#This Row],[Value]], 0)</f>
        <v>0</v>
      </c>
    </row>
    <row r="31" spans="1:12" x14ac:dyDescent="0.2">
      <c r="A31" s="20">
        <v>3.4722222222222222E-5</v>
      </c>
      <c r="B31" t="s">
        <v>61</v>
      </c>
      <c r="C31">
        <f>_xlfn.XLOOKUP(bgal_kin_purification[[#This Row],[Attribute]],bgal_purification_fractions[Variable],bgal_purification_fractions[Fraction])</f>
        <v>4</v>
      </c>
      <c r="D31">
        <v>0</v>
      </c>
      <c r="E31" t="str">
        <f>_xlfn.XLOOKUP(bgal_kin_purification[[#This Row],[Attribute]],bgal_purification_fractions[Variable],bgal_purification_fractions[Dilution])</f>
        <v>100</v>
      </c>
      <c r="F31">
        <f>MAX(bgal_kin_purification[[#This Row],[Dilution]]*bgal_kin_purification[[#This Row],[Value]], 0)</f>
        <v>0</v>
      </c>
    </row>
    <row r="32" spans="1:12" x14ac:dyDescent="0.2">
      <c r="A32" s="20">
        <v>3.4722222222222222E-5</v>
      </c>
      <c r="B32" t="s">
        <v>64</v>
      </c>
      <c r="C32">
        <f>_xlfn.XLOOKUP(bgal_kin_purification[[#This Row],[Attribute]],bgal_purification_fractions[Variable],bgal_purification_fractions[Fraction])</f>
        <v>2</v>
      </c>
      <c r="D32">
        <v>2.7E-2</v>
      </c>
      <c r="E32" t="str">
        <f>_xlfn.XLOOKUP(bgal_kin_purification[[#This Row],[Attribute]],bgal_purification_fractions[Variable],bgal_purification_fractions[Dilution])</f>
        <v>1000</v>
      </c>
      <c r="F32">
        <f>MAX(bgal_kin_purification[[#This Row],[Dilution]]*bgal_kin_purification[[#This Row],[Value]], 0)</f>
        <v>27</v>
      </c>
    </row>
    <row r="33" spans="1:6" x14ac:dyDescent="0.2">
      <c r="A33" s="20">
        <v>3.4722222222222222E-5</v>
      </c>
      <c r="B33" t="s">
        <v>65</v>
      </c>
      <c r="C33">
        <f>_xlfn.XLOOKUP(bgal_kin_purification[[#This Row],[Attribute]],bgal_purification_fractions[Variable],bgal_purification_fractions[Fraction])</f>
        <v>2</v>
      </c>
      <c r="D33">
        <v>2.5000000000000001E-2</v>
      </c>
      <c r="E33" t="str">
        <f>_xlfn.XLOOKUP(bgal_kin_purification[[#This Row],[Attribute]],bgal_purification_fractions[Variable],bgal_purification_fractions[Dilution])</f>
        <v>1000</v>
      </c>
      <c r="F33">
        <f>MAX(bgal_kin_purification[[#This Row],[Dilution]]*bgal_kin_purification[[#This Row],[Value]], 0)</f>
        <v>25</v>
      </c>
    </row>
    <row r="34" spans="1:6" x14ac:dyDescent="0.2">
      <c r="A34" s="20">
        <v>3.4722222222222222E-5</v>
      </c>
      <c r="B34" t="s">
        <v>66</v>
      </c>
      <c r="C34">
        <f>_xlfn.XLOOKUP(bgal_kin_purification[[#This Row],[Attribute]],bgal_purification_fractions[Variable],bgal_purification_fractions[Fraction])</f>
        <v>2</v>
      </c>
      <c r="D34">
        <v>2.4E-2</v>
      </c>
      <c r="E34" t="str">
        <f>_xlfn.XLOOKUP(bgal_kin_purification[[#This Row],[Attribute]],bgal_purification_fractions[Variable],bgal_purification_fractions[Dilution])</f>
        <v>1000</v>
      </c>
      <c r="F34">
        <f>MAX(bgal_kin_purification[[#This Row],[Dilution]]*bgal_kin_purification[[#This Row],[Value]], 0)</f>
        <v>24</v>
      </c>
    </row>
    <row r="35" spans="1:6" x14ac:dyDescent="0.2">
      <c r="A35" s="20">
        <v>3.4722222222222222E-5</v>
      </c>
      <c r="B35" t="s">
        <v>67</v>
      </c>
      <c r="C35">
        <f>_xlfn.XLOOKUP(bgal_kin_purification[[#This Row],[Attribute]],bgal_purification_fractions[Variable],bgal_purification_fractions[Fraction])</f>
        <v>4</v>
      </c>
      <c r="D35">
        <v>0</v>
      </c>
      <c r="E35" t="str">
        <f>_xlfn.XLOOKUP(bgal_kin_purification[[#This Row],[Attribute]],bgal_purification_fractions[Variable],bgal_purification_fractions[Dilution])</f>
        <v>1000</v>
      </c>
      <c r="F35">
        <f>MAX(bgal_kin_purification[[#This Row],[Dilution]]*bgal_kin_purification[[#This Row],[Value]], 0)</f>
        <v>0</v>
      </c>
    </row>
    <row r="36" spans="1:6" x14ac:dyDescent="0.2">
      <c r="A36" s="20">
        <v>3.4722222222222222E-5</v>
      </c>
      <c r="B36" t="s">
        <v>68</v>
      </c>
      <c r="C36">
        <f>_xlfn.XLOOKUP(bgal_kin_purification[[#This Row],[Attribute]],bgal_purification_fractions[Variable],bgal_purification_fractions[Fraction])</f>
        <v>4</v>
      </c>
      <c r="D36">
        <v>-1E-3</v>
      </c>
      <c r="E36" t="str">
        <f>_xlfn.XLOOKUP(bgal_kin_purification[[#This Row],[Attribute]],bgal_purification_fractions[Variable],bgal_purification_fractions[Dilution])</f>
        <v>1000</v>
      </c>
      <c r="F36">
        <f>MAX(bgal_kin_purification[[#This Row],[Dilution]]*bgal_kin_purification[[#This Row],[Value]], 0)</f>
        <v>0</v>
      </c>
    </row>
    <row r="37" spans="1:6" x14ac:dyDescent="0.2">
      <c r="A37" s="20">
        <v>3.4722222222222222E-5</v>
      </c>
      <c r="B37" t="s">
        <v>69</v>
      </c>
      <c r="C37">
        <f>_xlfn.XLOOKUP(bgal_kin_purification[[#This Row],[Attribute]],bgal_purification_fractions[Variable],bgal_purification_fractions[Fraction])</f>
        <v>4</v>
      </c>
      <c r="D37">
        <v>-1E-3</v>
      </c>
      <c r="E37" t="str">
        <f>_xlfn.XLOOKUP(bgal_kin_purification[[#This Row],[Attribute]],bgal_purification_fractions[Variable],bgal_purification_fractions[Dilution])</f>
        <v>1000</v>
      </c>
      <c r="F37">
        <f>MAX(bgal_kin_purification[[#This Row],[Dilution]]*bgal_kin_purification[[#This Row],[Value]], 0)</f>
        <v>0</v>
      </c>
    </row>
    <row r="38" spans="1:6" hidden="1" x14ac:dyDescent="0.2">
      <c r="A38" s="20">
        <v>3.4722222222222222E-5</v>
      </c>
      <c r="B38" t="s">
        <v>73</v>
      </c>
      <c r="C38" t="e">
        <f>_xlfn.XLOOKUP(bgal_kin_purification[[#This Row],[Attribute]],bgal_purification_fractions[Variable],bgal_purification_fractions[Fraction])</f>
        <v>#N/A</v>
      </c>
      <c r="D38">
        <v>0</v>
      </c>
      <c r="E38" t="e">
        <f>_xlfn.XLOOKUP(bgal_kin_purification[[#This Row],[Attribute]],bgal_purification_fractions[Variable],bgal_purification_fractions[Dilution])</f>
        <v>#N/A</v>
      </c>
      <c r="F38" t="e">
        <f>MAX(bgal_kin_purification[[#This Row],[Dilution]]*bgal_kin_purification[[#This Row],[Value]], 0)</f>
        <v>#N/A</v>
      </c>
    </row>
    <row r="39" spans="1:6" hidden="1" x14ac:dyDescent="0.2">
      <c r="A39" s="20">
        <v>3.4722222222222222E-5</v>
      </c>
      <c r="B39" t="s">
        <v>74</v>
      </c>
      <c r="C39" t="e">
        <f>_xlfn.XLOOKUP(bgal_kin_purification[[#This Row],[Attribute]],bgal_purification_fractions[Variable],bgal_purification_fractions[Fraction])</f>
        <v>#N/A</v>
      </c>
      <c r="D39">
        <v>0</v>
      </c>
      <c r="E39" t="e">
        <f>_xlfn.XLOOKUP(bgal_kin_purification[[#This Row],[Attribute]],bgal_purification_fractions[Variable],bgal_purification_fractions[Dilution])</f>
        <v>#N/A</v>
      </c>
      <c r="F39" t="e">
        <f>MAX(bgal_kin_purification[[#This Row],[Dilution]]*bgal_kin_purification[[#This Row],[Value]], 0)</f>
        <v>#N/A</v>
      </c>
    </row>
    <row r="40" spans="1:6" hidden="1" x14ac:dyDescent="0.2">
      <c r="A40" s="20">
        <v>3.4722222222222222E-5</v>
      </c>
      <c r="B40" t="s">
        <v>75</v>
      </c>
      <c r="C40" t="e">
        <f>_xlfn.XLOOKUP(bgal_kin_purification[[#This Row],[Attribute]],bgal_purification_fractions[Variable],bgal_purification_fractions[Fraction])</f>
        <v>#N/A</v>
      </c>
      <c r="D40">
        <v>0</v>
      </c>
      <c r="E40" t="e">
        <f>_xlfn.XLOOKUP(bgal_kin_purification[[#This Row],[Attribute]],bgal_purification_fractions[Variable],bgal_purification_fractions[Dilution])</f>
        <v>#N/A</v>
      </c>
      <c r="F40" t="e">
        <f>MAX(bgal_kin_purification[[#This Row],[Dilution]]*bgal_kin_purification[[#This Row],[Value]], 0)</f>
        <v>#N/A</v>
      </c>
    </row>
    <row r="41" spans="1:6" x14ac:dyDescent="0.2">
      <c r="A41" s="20">
        <v>7.291666666666667E-4</v>
      </c>
      <c r="B41" t="s">
        <v>193</v>
      </c>
      <c r="C41">
        <f>_xlfn.XLOOKUP(bgal_kin_purification[[#This Row],[Attribute]],bgal_purification_fractions[Variable],bgal_purification_fractions[Fraction])</f>
        <v>1</v>
      </c>
      <c r="D41">
        <v>3.2309999999999999</v>
      </c>
      <c r="E41" t="str">
        <f>_xlfn.XLOOKUP(bgal_kin_purification[[#This Row],[Attribute]],bgal_purification_fractions[Variable],bgal_purification_fractions[Dilution])</f>
        <v>10</v>
      </c>
      <c r="F41">
        <f>MAX(bgal_kin_purification[[#This Row],[Dilution]]*bgal_kin_purification[[#This Row],[Value]], 0)</f>
        <v>32.31</v>
      </c>
    </row>
    <row r="42" spans="1:6" x14ac:dyDescent="0.2">
      <c r="A42" s="20">
        <v>7.291666666666667E-4</v>
      </c>
      <c r="B42" t="s">
        <v>194</v>
      </c>
      <c r="C42">
        <f>_xlfn.XLOOKUP(bgal_kin_purification[[#This Row],[Attribute]],bgal_purification_fractions[Variable],bgal_purification_fractions[Fraction])</f>
        <v>1</v>
      </c>
      <c r="D42">
        <v>3.6779999999999999</v>
      </c>
      <c r="E42" t="str">
        <f>_xlfn.XLOOKUP(bgal_kin_purification[[#This Row],[Attribute]],bgal_purification_fractions[Variable],bgal_purification_fractions[Dilution])</f>
        <v>10</v>
      </c>
      <c r="F42">
        <f>MAX(bgal_kin_purification[[#This Row],[Dilution]]*bgal_kin_purification[[#This Row],[Value]], 0)</f>
        <v>36.78</v>
      </c>
    </row>
    <row r="43" spans="1:6" x14ac:dyDescent="0.2">
      <c r="A43" s="20">
        <v>7.291666666666667E-4</v>
      </c>
      <c r="B43" t="s">
        <v>195</v>
      </c>
      <c r="C43">
        <f>_xlfn.XLOOKUP(bgal_kin_purification[[#This Row],[Attribute]],bgal_purification_fractions[Variable],bgal_purification_fractions[Fraction])</f>
        <v>1</v>
      </c>
      <c r="D43">
        <v>3.601</v>
      </c>
      <c r="E43" t="str">
        <f>_xlfn.XLOOKUP(bgal_kin_purification[[#This Row],[Attribute]],bgal_purification_fractions[Variable],bgal_purification_fractions[Dilution])</f>
        <v>10</v>
      </c>
      <c r="F43">
        <f>MAX(bgal_kin_purification[[#This Row],[Dilution]]*bgal_kin_purification[[#This Row],[Value]], 0)</f>
        <v>36.01</v>
      </c>
    </row>
    <row r="44" spans="1:6" x14ac:dyDescent="0.2">
      <c r="A44" s="20">
        <v>7.291666666666667E-4</v>
      </c>
      <c r="B44" t="s">
        <v>50</v>
      </c>
      <c r="C44">
        <f>_xlfn.XLOOKUP(bgal_kin_purification[[#This Row],[Attribute]],bgal_purification_fractions[Variable],bgal_purification_fractions[Fraction])</f>
        <v>3</v>
      </c>
      <c r="D44">
        <v>2E-3</v>
      </c>
      <c r="E44" t="str">
        <f>_xlfn.XLOOKUP(bgal_kin_purification[[#This Row],[Attribute]],bgal_purification_fractions[Variable],bgal_purification_fractions[Dilution])</f>
        <v>10</v>
      </c>
      <c r="F44">
        <f>MAX(bgal_kin_purification[[#This Row],[Dilution]]*bgal_kin_purification[[#This Row],[Value]], 0)</f>
        <v>0.02</v>
      </c>
    </row>
    <row r="45" spans="1:6" x14ac:dyDescent="0.2">
      <c r="A45" s="20">
        <v>7.291666666666667E-4</v>
      </c>
      <c r="B45" t="s">
        <v>51</v>
      </c>
      <c r="C45">
        <f>_xlfn.XLOOKUP(bgal_kin_purification[[#This Row],[Attribute]],bgal_purification_fractions[Variable],bgal_purification_fractions[Fraction])</f>
        <v>3</v>
      </c>
      <c r="D45">
        <v>1E-3</v>
      </c>
      <c r="E45" t="str">
        <f>_xlfn.XLOOKUP(bgal_kin_purification[[#This Row],[Attribute]],bgal_purification_fractions[Variable],bgal_purification_fractions[Dilution])</f>
        <v>10</v>
      </c>
      <c r="F45">
        <f>MAX(bgal_kin_purification[[#This Row],[Dilution]]*bgal_kin_purification[[#This Row],[Value]], 0)</f>
        <v>0.01</v>
      </c>
    </row>
    <row r="46" spans="1:6" x14ac:dyDescent="0.2">
      <c r="A46" s="20">
        <v>7.291666666666667E-4</v>
      </c>
      <c r="B46" t="s">
        <v>52</v>
      </c>
      <c r="C46">
        <f>_xlfn.XLOOKUP(bgal_kin_purification[[#This Row],[Attribute]],bgal_purification_fractions[Variable],bgal_purification_fractions[Fraction])</f>
        <v>3</v>
      </c>
      <c r="D46">
        <v>1E-3</v>
      </c>
      <c r="E46" t="str">
        <f>_xlfn.XLOOKUP(bgal_kin_purification[[#This Row],[Attribute]],bgal_purification_fractions[Variable],bgal_purification_fractions[Dilution])</f>
        <v>10</v>
      </c>
      <c r="F46">
        <f>MAX(bgal_kin_purification[[#This Row],[Dilution]]*bgal_kin_purification[[#This Row],[Value]], 0)</f>
        <v>0.01</v>
      </c>
    </row>
    <row r="47" spans="1:6" x14ac:dyDescent="0.2">
      <c r="A47" s="20">
        <v>7.291666666666667E-4</v>
      </c>
      <c r="B47" t="s">
        <v>1</v>
      </c>
      <c r="C47">
        <f>_xlfn.XLOOKUP(bgal_kin_purification[[#This Row],[Attribute]],bgal_purification_fractions[Variable],bgal_purification_fractions[Fraction])</f>
        <v>1</v>
      </c>
      <c r="D47">
        <v>0.57699999999999996</v>
      </c>
      <c r="E47" t="str">
        <f>_xlfn.XLOOKUP(bgal_kin_purification[[#This Row],[Attribute]],bgal_purification_fractions[Variable],bgal_purification_fractions[Dilution])</f>
        <v>100</v>
      </c>
      <c r="F47">
        <f>MAX(bgal_kin_purification[[#This Row],[Dilution]]*bgal_kin_purification[[#This Row],[Value]], 0)</f>
        <v>57.699999999999996</v>
      </c>
    </row>
    <row r="48" spans="1:6" x14ac:dyDescent="0.2">
      <c r="A48" s="20">
        <v>7.291666666666667E-4</v>
      </c>
      <c r="B48" t="s">
        <v>2</v>
      </c>
      <c r="C48">
        <f>_xlfn.XLOOKUP(bgal_kin_purification[[#This Row],[Attribute]],bgal_purification_fractions[Variable],bgal_purification_fractions[Fraction])</f>
        <v>1</v>
      </c>
      <c r="D48">
        <v>0.57899999999999996</v>
      </c>
      <c r="E48" t="str">
        <f>_xlfn.XLOOKUP(bgal_kin_purification[[#This Row],[Attribute]],bgal_purification_fractions[Variable],bgal_purification_fractions[Dilution])</f>
        <v>100</v>
      </c>
      <c r="F48">
        <f>MAX(bgal_kin_purification[[#This Row],[Dilution]]*bgal_kin_purification[[#This Row],[Value]], 0)</f>
        <v>57.9</v>
      </c>
    </row>
    <row r="49" spans="1:6" x14ac:dyDescent="0.2">
      <c r="A49" s="20">
        <v>7.291666666666667E-4</v>
      </c>
      <c r="B49" t="s">
        <v>3</v>
      </c>
      <c r="C49">
        <f>_xlfn.XLOOKUP(bgal_kin_purification[[#This Row],[Attribute]],bgal_purification_fractions[Variable],bgal_purification_fractions[Fraction])</f>
        <v>1</v>
      </c>
      <c r="D49">
        <v>0.54900000000000004</v>
      </c>
      <c r="E49" t="str">
        <f>_xlfn.XLOOKUP(bgal_kin_purification[[#This Row],[Attribute]],bgal_purification_fractions[Variable],bgal_purification_fractions[Dilution])</f>
        <v>100</v>
      </c>
      <c r="F49">
        <f>MAX(bgal_kin_purification[[#This Row],[Dilution]]*bgal_kin_purification[[#This Row],[Value]], 0)</f>
        <v>54.900000000000006</v>
      </c>
    </row>
    <row r="50" spans="1:6" x14ac:dyDescent="0.2">
      <c r="A50" s="20">
        <v>7.291666666666667E-4</v>
      </c>
      <c r="B50" t="s">
        <v>4</v>
      </c>
      <c r="C50">
        <f>_xlfn.XLOOKUP(bgal_kin_purification[[#This Row],[Attribute]],bgal_purification_fractions[Variable],bgal_purification_fractions[Fraction])</f>
        <v>3</v>
      </c>
      <c r="D50">
        <v>0</v>
      </c>
      <c r="E50" t="str">
        <f>_xlfn.XLOOKUP(bgal_kin_purification[[#This Row],[Attribute]],bgal_purification_fractions[Variable],bgal_purification_fractions[Dilution])</f>
        <v>100</v>
      </c>
      <c r="F50">
        <f>MAX(bgal_kin_purification[[#This Row],[Dilution]]*bgal_kin_purification[[#This Row],[Value]], 0)</f>
        <v>0</v>
      </c>
    </row>
    <row r="51" spans="1:6" x14ac:dyDescent="0.2">
      <c r="A51" s="20">
        <v>7.291666666666667E-4</v>
      </c>
      <c r="B51" t="s">
        <v>5</v>
      </c>
      <c r="C51">
        <f>_xlfn.XLOOKUP(bgal_kin_purification[[#This Row],[Attribute]],bgal_purification_fractions[Variable],bgal_purification_fractions[Fraction])</f>
        <v>3</v>
      </c>
      <c r="D51">
        <v>0</v>
      </c>
      <c r="E51" t="str">
        <f>_xlfn.XLOOKUP(bgal_kin_purification[[#This Row],[Attribute]],bgal_purification_fractions[Variable],bgal_purification_fractions[Dilution])</f>
        <v>100</v>
      </c>
      <c r="F51">
        <f>MAX(bgal_kin_purification[[#This Row],[Dilution]]*bgal_kin_purification[[#This Row],[Value]], 0)</f>
        <v>0</v>
      </c>
    </row>
    <row r="52" spans="1:6" x14ac:dyDescent="0.2">
      <c r="A52" s="20">
        <v>7.291666666666667E-4</v>
      </c>
      <c r="B52" t="s">
        <v>6</v>
      </c>
      <c r="C52">
        <f>_xlfn.XLOOKUP(bgal_kin_purification[[#This Row],[Attribute]],bgal_purification_fractions[Variable],bgal_purification_fractions[Fraction])</f>
        <v>3</v>
      </c>
      <c r="D52">
        <v>0</v>
      </c>
      <c r="E52" t="str">
        <f>_xlfn.XLOOKUP(bgal_kin_purification[[#This Row],[Attribute]],bgal_purification_fractions[Variable],bgal_purification_fractions[Dilution])</f>
        <v>100</v>
      </c>
      <c r="F52">
        <f>MAX(bgal_kin_purification[[#This Row],[Dilution]]*bgal_kin_purification[[#This Row],[Value]], 0)</f>
        <v>0</v>
      </c>
    </row>
    <row r="53" spans="1:6" x14ac:dyDescent="0.2">
      <c r="A53" s="20">
        <v>7.291666666666667E-4</v>
      </c>
      <c r="B53" t="s">
        <v>13</v>
      </c>
      <c r="C53">
        <f>_xlfn.XLOOKUP(bgal_kin_purification[[#This Row],[Attribute]],bgal_purification_fractions[Variable],bgal_purification_fractions[Fraction])</f>
        <v>1</v>
      </c>
      <c r="D53">
        <v>6.4000000000000001E-2</v>
      </c>
      <c r="E53" t="str">
        <f>_xlfn.XLOOKUP(bgal_kin_purification[[#This Row],[Attribute]],bgal_purification_fractions[Variable],bgal_purification_fractions[Dilution])</f>
        <v>1000</v>
      </c>
      <c r="F53">
        <f>MAX(bgal_kin_purification[[#This Row],[Dilution]]*bgal_kin_purification[[#This Row],[Value]], 0)</f>
        <v>64</v>
      </c>
    </row>
    <row r="54" spans="1:6" x14ac:dyDescent="0.2">
      <c r="A54" s="20">
        <v>7.291666666666667E-4</v>
      </c>
      <c r="B54" t="s">
        <v>14</v>
      </c>
      <c r="C54">
        <f>_xlfn.XLOOKUP(bgal_kin_purification[[#This Row],[Attribute]],bgal_purification_fractions[Variable],bgal_purification_fractions[Fraction])</f>
        <v>1</v>
      </c>
      <c r="D54">
        <v>6.6000000000000003E-2</v>
      </c>
      <c r="E54" t="str">
        <f>_xlfn.XLOOKUP(bgal_kin_purification[[#This Row],[Attribute]],bgal_purification_fractions[Variable],bgal_purification_fractions[Dilution])</f>
        <v>1000</v>
      </c>
      <c r="F54">
        <f>MAX(bgal_kin_purification[[#This Row],[Dilution]]*bgal_kin_purification[[#This Row],[Value]], 0)</f>
        <v>66</v>
      </c>
    </row>
    <row r="55" spans="1:6" x14ac:dyDescent="0.2">
      <c r="A55" s="20">
        <v>7.291666666666667E-4</v>
      </c>
      <c r="B55" t="s">
        <v>15</v>
      </c>
      <c r="C55">
        <f>_xlfn.XLOOKUP(bgal_kin_purification[[#This Row],[Attribute]],bgal_purification_fractions[Variable],bgal_purification_fractions[Fraction])</f>
        <v>1</v>
      </c>
      <c r="D55">
        <v>6.6000000000000003E-2</v>
      </c>
      <c r="E55" t="str">
        <f>_xlfn.XLOOKUP(bgal_kin_purification[[#This Row],[Attribute]],bgal_purification_fractions[Variable],bgal_purification_fractions[Dilution])</f>
        <v>1000</v>
      </c>
      <c r="F55">
        <f>MAX(bgal_kin_purification[[#This Row],[Dilution]]*bgal_kin_purification[[#This Row],[Value]], 0)</f>
        <v>66</v>
      </c>
    </row>
    <row r="56" spans="1:6" x14ac:dyDescent="0.2">
      <c r="A56" s="20">
        <v>7.291666666666667E-4</v>
      </c>
      <c r="B56" t="s">
        <v>16</v>
      </c>
      <c r="C56">
        <f>_xlfn.XLOOKUP(bgal_kin_purification[[#This Row],[Attribute]],bgal_purification_fractions[Variable],bgal_purification_fractions[Fraction])</f>
        <v>3</v>
      </c>
      <c r="D56">
        <v>0</v>
      </c>
      <c r="E56" t="str">
        <f>_xlfn.XLOOKUP(bgal_kin_purification[[#This Row],[Attribute]],bgal_purification_fractions[Variable],bgal_purification_fractions[Dilution])</f>
        <v>1000</v>
      </c>
      <c r="F56">
        <f>MAX(bgal_kin_purification[[#This Row],[Dilution]]*bgal_kin_purification[[#This Row],[Value]], 0)</f>
        <v>0</v>
      </c>
    </row>
    <row r="57" spans="1:6" x14ac:dyDescent="0.2">
      <c r="A57" s="20">
        <v>7.291666666666667E-4</v>
      </c>
      <c r="B57" t="s">
        <v>17</v>
      </c>
      <c r="C57">
        <f>_xlfn.XLOOKUP(bgal_kin_purification[[#This Row],[Attribute]],bgal_purification_fractions[Variable],bgal_purification_fractions[Fraction])</f>
        <v>3</v>
      </c>
      <c r="D57">
        <v>1E-3</v>
      </c>
      <c r="E57" t="str">
        <f>_xlfn.XLOOKUP(bgal_kin_purification[[#This Row],[Attribute]],bgal_purification_fractions[Variable],bgal_purification_fractions[Dilution])</f>
        <v>1000</v>
      </c>
      <c r="F57">
        <f>MAX(bgal_kin_purification[[#This Row],[Dilution]]*bgal_kin_purification[[#This Row],[Value]], 0)</f>
        <v>1</v>
      </c>
    </row>
    <row r="58" spans="1:6" x14ac:dyDescent="0.2">
      <c r="A58" s="20">
        <v>7.291666666666667E-4</v>
      </c>
      <c r="B58" t="s">
        <v>18</v>
      </c>
      <c r="C58">
        <f>_xlfn.XLOOKUP(bgal_kin_purification[[#This Row],[Attribute]],bgal_purification_fractions[Variable],bgal_purification_fractions[Fraction])</f>
        <v>3</v>
      </c>
      <c r="D58">
        <v>0</v>
      </c>
      <c r="E58" t="str">
        <f>_xlfn.XLOOKUP(bgal_kin_purification[[#This Row],[Attribute]],bgal_purification_fractions[Variable],bgal_purification_fractions[Dilution])</f>
        <v>1000</v>
      </c>
      <c r="F58">
        <f>MAX(bgal_kin_purification[[#This Row],[Dilution]]*bgal_kin_purification[[#This Row],[Value]], 0)</f>
        <v>0</v>
      </c>
    </row>
    <row r="59" spans="1:6" x14ac:dyDescent="0.2">
      <c r="A59" s="20">
        <v>7.291666666666667E-4</v>
      </c>
      <c r="B59" t="s">
        <v>38</v>
      </c>
      <c r="C59">
        <f>_xlfn.XLOOKUP(bgal_kin_purification[[#This Row],[Attribute]],bgal_purification_fractions[Variable],bgal_purification_fractions[Fraction])</f>
        <v>2</v>
      </c>
      <c r="D59">
        <v>2.1280000000000001</v>
      </c>
      <c r="E59" t="str">
        <f>_xlfn.XLOOKUP(bgal_kin_purification[[#This Row],[Attribute]],bgal_purification_fractions[Variable],bgal_purification_fractions[Dilution])</f>
        <v>10</v>
      </c>
      <c r="F59">
        <f>MAX(bgal_kin_purification[[#This Row],[Dilution]]*bgal_kin_purification[[#This Row],[Value]], 0)</f>
        <v>21.28</v>
      </c>
    </row>
    <row r="60" spans="1:6" x14ac:dyDescent="0.2">
      <c r="A60" s="20">
        <v>7.291666666666667E-4</v>
      </c>
      <c r="B60" t="s">
        <v>39</v>
      </c>
      <c r="C60">
        <f>_xlfn.XLOOKUP(bgal_kin_purification[[#This Row],[Attribute]],bgal_purification_fractions[Variable],bgal_purification_fractions[Fraction])</f>
        <v>2</v>
      </c>
      <c r="D60">
        <v>2.4430000000000001</v>
      </c>
      <c r="E60" t="str">
        <f>_xlfn.XLOOKUP(bgal_kin_purification[[#This Row],[Attribute]],bgal_purification_fractions[Variable],bgal_purification_fractions[Dilution])</f>
        <v>10</v>
      </c>
      <c r="F60">
        <f>MAX(bgal_kin_purification[[#This Row],[Dilution]]*bgal_kin_purification[[#This Row],[Value]], 0)</f>
        <v>24.43</v>
      </c>
    </row>
    <row r="61" spans="1:6" x14ac:dyDescent="0.2">
      <c r="A61" s="20">
        <v>7.291666666666667E-4</v>
      </c>
      <c r="B61" t="s">
        <v>34</v>
      </c>
      <c r="C61">
        <f>_xlfn.XLOOKUP(bgal_kin_purification[[#This Row],[Attribute]],bgal_purification_fractions[Variable],bgal_purification_fractions[Fraction])</f>
        <v>2</v>
      </c>
      <c r="D61">
        <v>2.3879999999999999</v>
      </c>
      <c r="E61" t="str">
        <f>_xlfn.XLOOKUP(bgal_kin_purification[[#This Row],[Attribute]],bgal_purification_fractions[Variable],bgal_purification_fractions[Dilution])</f>
        <v>10</v>
      </c>
      <c r="F61">
        <f>MAX(bgal_kin_purification[[#This Row],[Dilution]]*bgal_kin_purification[[#This Row],[Value]], 0)</f>
        <v>23.88</v>
      </c>
    </row>
    <row r="62" spans="1:6" x14ac:dyDescent="0.2">
      <c r="A62" s="20">
        <v>7.291666666666667E-4</v>
      </c>
      <c r="B62" t="s">
        <v>40</v>
      </c>
      <c r="C62">
        <f>_xlfn.XLOOKUP(bgal_kin_purification[[#This Row],[Attribute]],bgal_purification_fractions[Variable],bgal_purification_fractions[Fraction])</f>
        <v>4</v>
      </c>
      <c r="D62">
        <v>2E-3</v>
      </c>
      <c r="E62" t="str">
        <f>_xlfn.XLOOKUP(bgal_kin_purification[[#This Row],[Attribute]],bgal_purification_fractions[Variable],bgal_purification_fractions[Dilution])</f>
        <v>10</v>
      </c>
      <c r="F62">
        <f>MAX(bgal_kin_purification[[#This Row],[Dilution]]*bgal_kin_purification[[#This Row],[Value]], 0)</f>
        <v>0.02</v>
      </c>
    </row>
    <row r="63" spans="1:6" x14ac:dyDescent="0.2">
      <c r="A63" s="20">
        <v>7.291666666666667E-4</v>
      </c>
      <c r="B63" t="s">
        <v>41</v>
      </c>
      <c r="C63">
        <f>_xlfn.XLOOKUP(bgal_kin_purification[[#This Row],[Attribute]],bgal_purification_fractions[Variable],bgal_purification_fractions[Fraction])</f>
        <v>4</v>
      </c>
      <c r="D63">
        <v>1E-3</v>
      </c>
      <c r="E63" t="str">
        <f>_xlfn.XLOOKUP(bgal_kin_purification[[#This Row],[Attribute]],bgal_purification_fractions[Variable],bgal_purification_fractions[Dilution])</f>
        <v>10</v>
      </c>
      <c r="F63">
        <f>MAX(bgal_kin_purification[[#This Row],[Dilution]]*bgal_kin_purification[[#This Row],[Value]], 0)</f>
        <v>0.01</v>
      </c>
    </row>
    <row r="64" spans="1:6" x14ac:dyDescent="0.2">
      <c r="A64" s="20">
        <v>7.291666666666667E-4</v>
      </c>
      <c r="B64" t="s">
        <v>42</v>
      </c>
      <c r="C64">
        <f>_xlfn.XLOOKUP(bgal_kin_purification[[#This Row],[Attribute]],bgal_purification_fractions[Variable],bgal_purification_fractions[Fraction])</f>
        <v>4</v>
      </c>
      <c r="D64">
        <v>1E-3</v>
      </c>
      <c r="E64" t="str">
        <f>_xlfn.XLOOKUP(bgal_kin_purification[[#This Row],[Attribute]],bgal_purification_fractions[Variable],bgal_purification_fractions[Dilution])</f>
        <v>10</v>
      </c>
      <c r="F64">
        <f>MAX(bgal_kin_purification[[#This Row],[Dilution]]*bgal_kin_purification[[#This Row],[Value]], 0)</f>
        <v>0.01</v>
      </c>
    </row>
    <row r="65" spans="1:6" x14ac:dyDescent="0.2">
      <c r="A65" s="20">
        <v>7.291666666666667E-4</v>
      </c>
      <c r="B65" t="s">
        <v>56</v>
      </c>
      <c r="C65">
        <f>_xlfn.XLOOKUP(bgal_kin_purification[[#This Row],[Attribute]],bgal_purification_fractions[Variable],bgal_purification_fractions[Fraction])</f>
        <v>2</v>
      </c>
      <c r="D65">
        <v>0.27</v>
      </c>
      <c r="E65" t="str">
        <f>_xlfn.XLOOKUP(bgal_kin_purification[[#This Row],[Attribute]],bgal_purification_fractions[Variable],bgal_purification_fractions[Dilution])</f>
        <v>100</v>
      </c>
      <c r="F65">
        <f>MAX(bgal_kin_purification[[#This Row],[Dilution]]*bgal_kin_purification[[#This Row],[Value]], 0)</f>
        <v>27</v>
      </c>
    </row>
    <row r="66" spans="1:6" x14ac:dyDescent="0.2">
      <c r="A66" s="20">
        <v>7.291666666666667E-4</v>
      </c>
      <c r="B66" t="s">
        <v>57</v>
      </c>
      <c r="C66">
        <f>_xlfn.XLOOKUP(bgal_kin_purification[[#This Row],[Attribute]],bgal_purification_fractions[Variable],bgal_purification_fractions[Fraction])</f>
        <v>2</v>
      </c>
      <c r="D66">
        <v>0.26200000000000001</v>
      </c>
      <c r="E66" t="str">
        <f>_xlfn.XLOOKUP(bgal_kin_purification[[#This Row],[Attribute]],bgal_purification_fractions[Variable],bgal_purification_fractions[Dilution])</f>
        <v>100</v>
      </c>
      <c r="F66">
        <f>MAX(bgal_kin_purification[[#This Row],[Dilution]]*bgal_kin_purification[[#This Row],[Value]], 0)</f>
        <v>26.200000000000003</v>
      </c>
    </row>
    <row r="67" spans="1:6" x14ac:dyDescent="0.2">
      <c r="A67" s="20">
        <v>7.291666666666667E-4</v>
      </c>
      <c r="B67" t="s">
        <v>58</v>
      </c>
      <c r="C67">
        <f>_xlfn.XLOOKUP(bgal_kin_purification[[#This Row],[Attribute]],bgal_purification_fractions[Variable],bgal_purification_fractions[Fraction])</f>
        <v>2</v>
      </c>
      <c r="D67">
        <v>0.26300000000000001</v>
      </c>
      <c r="E67" t="str">
        <f>_xlfn.XLOOKUP(bgal_kin_purification[[#This Row],[Attribute]],bgal_purification_fractions[Variable],bgal_purification_fractions[Dilution])</f>
        <v>100</v>
      </c>
      <c r="F67">
        <f>MAX(bgal_kin_purification[[#This Row],[Dilution]]*bgal_kin_purification[[#This Row],[Value]], 0)</f>
        <v>26.3</v>
      </c>
    </row>
    <row r="68" spans="1:6" x14ac:dyDescent="0.2">
      <c r="A68" s="20">
        <v>7.291666666666667E-4</v>
      </c>
      <c r="B68" t="s">
        <v>59</v>
      </c>
      <c r="C68">
        <f>_xlfn.XLOOKUP(bgal_kin_purification[[#This Row],[Attribute]],bgal_purification_fractions[Variable],bgal_purification_fractions[Fraction])</f>
        <v>4</v>
      </c>
      <c r="D68">
        <v>1E-3</v>
      </c>
      <c r="E68" t="str">
        <f>_xlfn.XLOOKUP(bgal_kin_purification[[#This Row],[Attribute]],bgal_purification_fractions[Variable],bgal_purification_fractions[Dilution])</f>
        <v>100</v>
      </c>
      <c r="F68">
        <f>MAX(bgal_kin_purification[[#This Row],[Dilution]]*bgal_kin_purification[[#This Row],[Value]], 0)</f>
        <v>0.1</v>
      </c>
    </row>
    <row r="69" spans="1:6" x14ac:dyDescent="0.2">
      <c r="A69" s="20">
        <v>7.291666666666667E-4</v>
      </c>
      <c r="B69" t="s">
        <v>60</v>
      </c>
      <c r="C69">
        <f>_xlfn.XLOOKUP(bgal_kin_purification[[#This Row],[Attribute]],bgal_purification_fractions[Variable],bgal_purification_fractions[Fraction])</f>
        <v>4</v>
      </c>
      <c r="D69">
        <v>-1E-3</v>
      </c>
      <c r="E69" t="str">
        <f>_xlfn.XLOOKUP(bgal_kin_purification[[#This Row],[Attribute]],bgal_purification_fractions[Variable],bgal_purification_fractions[Dilution])</f>
        <v>100</v>
      </c>
      <c r="F69">
        <f>MAX(bgal_kin_purification[[#This Row],[Dilution]]*bgal_kin_purification[[#This Row],[Value]], 0)</f>
        <v>0</v>
      </c>
    </row>
    <row r="70" spans="1:6" x14ac:dyDescent="0.2">
      <c r="A70" s="20">
        <v>7.291666666666667E-4</v>
      </c>
      <c r="B70" t="s">
        <v>61</v>
      </c>
      <c r="C70">
        <f>_xlfn.XLOOKUP(bgal_kin_purification[[#This Row],[Attribute]],bgal_purification_fractions[Variable],bgal_purification_fractions[Fraction])</f>
        <v>4</v>
      </c>
      <c r="D70">
        <v>0</v>
      </c>
      <c r="E70" t="str">
        <f>_xlfn.XLOOKUP(bgal_kin_purification[[#This Row],[Attribute]],bgal_purification_fractions[Variable],bgal_purification_fractions[Dilution])</f>
        <v>100</v>
      </c>
      <c r="F70">
        <f>MAX(bgal_kin_purification[[#This Row],[Dilution]]*bgal_kin_purification[[#This Row],[Value]], 0)</f>
        <v>0</v>
      </c>
    </row>
    <row r="71" spans="1:6" x14ac:dyDescent="0.2">
      <c r="A71" s="20">
        <v>7.291666666666667E-4</v>
      </c>
      <c r="B71" t="s">
        <v>64</v>
      </c>
      <c r="C71">
        <f>_xlfn.XLOOKUP(bgal_kin_purification[[#This Row],[Attribute]],bgal_purification_fractions[Variable],bgal_purification_fractions[Fraction])</f>
        <v>2</v>
      </c>
      <c r="D71">
        <v>0.03</v>
      </c>
      <c r="E71" t="str">
        <f>_xlfn.XLOOKUP(bgal_kin_purification[[#This Row],[Attribute]],bgal_purification_fractions[Variable],bgal_purification_fractions[Dilution])</f>
        <v>1000</v>
      </c>
      <c r="F71">
        <f>MAX(bgal_kin_purification[[#This Row],[Dilution]]*bgal_kin_purification[[#This Row],[Value]], 0)</f>
        <v>30</v>
      </c>
    </row>
    <row r="72" spans="1:6" x14ac:dyDescent="0.2">
      <c r="A72" s="20">
        <v>7.291666666666667E-4</v>
      </c>
      <c r="B72" t="s">
        <v>65</v>
      </c>
      <c r="C72">
        <f>_xlfn.XLOOKUP(bgal_kin_purification[[#This Row],[Attribute]],bgal_purification_fractions[Variable],bgal_purification_fractions[Fraction])</f>
        <v>2</v>
      </c>
      <c r="D72">
        <v>2.9000000000000001E-2</v>
      </c>
      <c r="E72" t="str">
        <f>_xlfn.XLOOKUP(bgal_kin_purification[[#This Row],[Attribute]],bgal_purification_fractions[Variable],bgal_purification_fractions[Dilution])</f>
        <v>1000</v>
      </c>
      <c r="F72">
        <f>MAX(bgal_kin_purification[[#This Row],[Dilution]]*bgal_kin_purification[[#This Row],[Value]], 0)</f>
        <v>29</v>
      </c>
    </row>
    <row r="73" spans="1:6" x14ac:dyDescent="0.2">
      <c r="A73" s="20">
        <v>7.291666666666667E-4</v>
      </c>
      <c r="B73" t="s">
        <v>66</v>
      </c>
      <c r="C73">
        <f>_xlfn.XLOOKUP(bgal_kin_purification[[#This Row],[Attribute]],bgal_purification_fractions[Variable],bgal_purification_fractions[Fraction])</f>
        <v>2</v>
      </c>
      <c r="D73">
        <v>2.9000000000000001E-2</v>
      </c>
      <c r="E73" t="str">
        <f>_xlfn.XLOOKUP(bgal_kin_purification[[#This Row],[Attribute]],bgal_purification_fractions[Variable],bgal_purification_fractions[Dilution])</f>
        <v>1000</v>
      </c>
      <c r="F73">
        <f>MAX(bgal_kin_purification[[#This Row],[Dilution]]*bgal_kin_purification[[#This Row],[Value]], 0)</f>
        <v>29</v>
      </c>
    </row>
    <row r="74" spans="1:6" x14ac:dyDescent="0.2">
      <c r="A74" s="20">
        <v>7.291666666666667E-4</v>
      </c>
      <c r="B74" t="s">
        <v>67</v>
      </c>
      <c r="C74">
        <f>_xlfn.XLOOKUP(bgal_kin_purification[[#This Row],[Attribute]],bgal_purification_fractions[Variable],bgal_purification_fractions[Fraction])</f>
        <v>4</v>
      </c>
      <c r="D74">
        <v>0</v>
      </c>
      <c r="E74" t="str">
        <f>_xlfn.XLOOKUP(bgal_kin_purification[[#This Row],[Attribute]],bgal_purification_fractions[Variable],bgal_purification_fractions[Dilution])</f>
        <v>1000</v>
      </c>
      <c r="F74">
        <f>MAX(bgal_kin_purification[[#This Row],[Dilution]]*bgal_kin_purification[[#This Row],[Value]], 0)</f>
        <v>0</v>
      </c>
    </row>
    <row r="75" spans="1:6" x14ac:dyDescent="0.2">
      <c r="A75" s="20">
        <v>7.291666666666667E-4</v>
      </c>
      <c r="B75" t="s">
        <v>68</v>
      </c>
      <c r="C75">
        <f>_xlfn.XLOOKUP(bgal_kin_purification[[#This Row],[Attribute]],bgal_purification_fractions[Variable],bgal_purification_fractions[Fraction])</f>
        <v>4</v>
      </c>
      <c r="D75">
        <v>0</v>
      </c>
      <c r="E75" t="str">
        <f>_xlfn.XLOOKUP(bgal_kin_purification[[#This Row],[Attribute]],bgal_purification_fractions[Variable],bgal_purification_fractions[Dilution])</f>
        <v>1000</v>
      </c>
      <c r="F75">
        <f>MAX(bgal_kin_purification[[#This Row],[Dilution]]*bgal_kin_purification[[#This Row],[Value]], 0)</f>
        <v>0</v>
      </c>
    </row>
    <row r="76" spans="1:6" x14ac:dyDescent="0.2">
      <c r="A76" s="20">
        <v>7.291666666666667E-4</v>
      </c>
      <c r="B76" t="s">
        <v>69</v>
      </c>
      <c r="C76">
        <f>_xlfn.XLOOKUP(bgal_kin_purification[[#This Row],[Attribute]],bgal_purification_fractions[Variable],bgal_purification_fractions[Fraction])</f>
        <v>4</v>
      </c>
      <c r="D76">
        <v>0</v>
      </c>
      <c r="E76" t="str">
        <f>_xlfn.XLOOKUP(bgal_kin_purification[[#This Row],[Attribute]],bgal_purification_fractions[Variable],bgal_purification_fractions[Dilution])</f>
        <v>1000</v>
      </c>
      <c r="F76">
        <f>MAX(bgal_kin_purification[[#This Row],[Dilution]]*bgal_kin_purification[[#This Row],[Value]], 0)</f>
        <v>0</v>
      </c>
    </row>
    <row r="77" spans="1:6" hidden="1" x14ac:dyDescent="0.2">
      <c r="A77" s="20">
        <v>7.291666666666667E-4</v>
      </c>
      <c r="B77" t="s">
        <v>73</v>
      </c>
      <c r="C77" t="e">
        <f>_xlfn.XLOOKUP(bgal_kin_purification[[#This Row],[Attribute]],bgal_purification_fractions[Variable],bgal_purification_fractions[Fraction])</f>
        <v>#N/A</v>
      </c>
      <c r="D77">
        <v>0</v>
      </c>
      <c r="E77" t="e">
        <f>_xlfn.XLOOKUP(bgal_kin_purification[[#This Row],[Attribute]],bgal_purification_fractions[Variable],bgal_purification_fractions[Dilution])</f>
        <v>#N/A</v>
      </c>
      <c r="F77" t="e">
        <f>MAX(bgal_kin_purification[[#This Row],[Dilution]]*bgal_kin_purification[[#This Row],[Value]], 0)</f>
        <v>#N/A</v>
      </c>
    </row>
    <row r="78" spans="1:6" hidden="1" x14ac:dyDescent="0.2">
      <c r="A78" s="20">
        <v>7.291666666666667E-4</v>
      </c>
      <c r="B78" t="s">
        <v>74</v>
      </c>
      <c r="C78" t="e">
        <f>_xlfn.XLOOKUP(bgal_kin_purification[[#This Row],[Attribute]],bgal_purification_fractions[Variable],bgal_purification_fractions[Fraction])</f>
        <v>#N/A</v>
      </c>
      <c r="D78">
        <v>0</v>
      </c>
      <c r="E78" t="e">
        <f>_xlfn.XLOOKUP(bgal_kin_purification[[#This Row],[Attribute]],bgal_purification_fractions[Variable],bgal_purification_fractions[Dilution])</f>
        <v>#N/A</v>
      </c>
      <c r="F78" t="e">
        <f>MAX(bgal_kin_purification[[#This Row],[Dilution]]*bgal_kin_purification[[#This Row],[Value]], 0)</f>
        <v>#N/A</v>
      </c>
    </row>
    <row r="79" spans="1:6" hidden="1" x14ac:dyDescent="0.2">
      <c r="A79" s="20">
        <v>7.291666666666667E-4</v>
      </c>
      <c r="B79" t="s">
        <v>75</v>
      </c>
      <c r="C79" t="e">
        <f>_xlfn.XLOOKUP(bgal_kin_purification[[#This Row],[Attribute]],bgal_purification_fractions[Variable],bgal_purification_fractions[Fraction])</f>
        <v>#N/A</v>
      </c>
      <c r="D79">
        <v>0</v>
      </c>
      <c r="E79" t="e">
        <f>_xlfn.XLOOKUP(bgal_kin_purification[[#This Row],[Attribute]],bgal_purification_fractions[Variable],bgal_purification_fractions[Dilution])</f>
        <v>#N/A</v>
      </c>
      <c r="F79" t="e">
        <f>MAX(bgal_kin_purification[[#This Row],[Dilution]]*bgal_kin_purification[[#This Row],[Value]], 0)</f>
        <v>#N/A</v>
      </c>
    </row>
    <row r="80" spans="1:6" x14ac:dyDescent="0.2">
      <c r="A80" s="20">
        <v>1.4236111111111112E-3</v>
      </c>
      <c r="B80" t="s">
        <v>193</v>
      </c>
      <c r="C80">
        <f>_xlfn.XLOOKUP(bgal_kin_purification[[#This Row],[Attribute]],bgal_purification_fractions[Variable],bgal_purification_fractions[Fraction])</f>
        <v>1</v>
      </c>
      <c r="D80">
        <v>3.4809999999999999</v>
      </c>
      <c r="E80" t="str">
        <f>_xlfn.XLOOKUP(bgal_kin_purification[[#This Row],[Attribute]],bgal_purification_fractions[Variable],bgal_purification_fractions[Dilution])</f>
        <v>10</v>
      </c>
      <c r="F80">
        <f>MAX(bgal_kin_purification[[#This Row],[Dilution]]*bgal_kin_purification[[#This Row],[Value]], 0)</f>
        <v>34.81</v>
      </c>
    </row>
    <row r="81" spans="1:6" x14ac:dyDescent="0.2">
      <c r="A81" s="20">
        <v>1.4236111111111112E-3</v>
      </c>
      <c r="B81" t="s">
        <v>194</v>
      </c>
      <c r="C81">
        <f>_xlfn.XLOOKUP(bgal_kin_purification[[#This Row],[Attribute]],bgal_purification_fractions[Variable],bgal_purification_fractions[Fraction])</f>
        <v>1</v>
      </c>
      <c r="D81">
        <v>3.8780000000000001</v>
      </c>
      <c r="E81" t="str">
        <f>_xlfn.XLOOKUP(bgal_kin_purification[[#This Row],[Attribute]],bgal_purification_fractions[Variable],bgal_purification_fractions[Dilution])</f>
        <v>10</v>
      </c>
      <c r="F81">
        <f>MAX(bgal_kin_purification[[#This Row],[Dilution]]*bgal_kin_purification[[#This Row],[Value]], 0)</f>
        <v>38.78</v>
      </c>
    </row>
    <row r="82" spans="1:6" x14ac:dyDescent="0.2">
      <c r="A82" s="20">
        <v>1.4236111111111112E-3</v>
      </c>
      <c r="B82" t="s">
        <v>195</v>
      </c>
      <c r="C82">
        <f>_xlfn.XLOOKUP(bgal_kin_purification[[#This Row],[Attribute]],bgal_purification_fractions[Variable],bgal_purification_fractions[Fraction])</f>
        <v>1</v>
      </c>
      <c r="D82">
        <v>3.8069999999999999</v>
      </c>
      <c r="E82" t="str">
        <f>_xlfn.XLOOKUP(bgal_kin_purification[[#This Row],[Attribute]],bgal_purification_fractions[Variable],bgal_purification_fractions[Dilution])</f>
        <v>10</v>
      </c>
      <c r="F82">
        <f>MAX(bgal_kin_purification[[#This Row],[Dilution]]*bgal_kin_purification[[#This Row],[Value]], 0)</f>
        <v>38.07</v>
      </c>
    </row>
    <row r="83" spans="1:6" x14ac:dyDescent="0.2">
      <c r="A83" s="20">
        <v>1.4236111111111112E-3</v>
      </c>
      <c r="B83" t="s">
        <v>50</v>
      </c>
      <c r="C83">
        <f>_xlfn.XLOOKUP(bgal_kin_purification[[#This Row],[Attribute]],bgal_purification_fractions[Variable],bgal_purification_fractions[Fraction])</f>
        <v>3</v>
      </c>
      <c r="D83">
        <v>2E-3</v>
      </c>
      <c r="E83" t="str">
        <f>_xlfn.XLOOKUP(bgal_kin_purification[[#This Row],[Attribute]],bgal_purification_fractions[Variable],bgal_purification_fractions[Dilution])</f>
        <v>10</v>
      </c>
      <c r="F83">
        <f>MAX(bgal_kin_purification[[#This Row],[Dilution]]*bgal_kin_purification[[#This Row],[Value]], 0)</f>
        <v>0.02</v>
      </c>
    </row>
    <row r="84" spans="1:6" x14ac:dyDescent="0.2">
      <c r="A84" s="20">
        <v>1.4236111111111112E-3</v>
      </c>
      <c r="B84" t="s">
        <v>51</v>
      </c>
      <c r="C84">
        <f>_xlfn.XLOOKUP(bgal_kin_purification[[#This Row],[Attribute]],bgal_purification_fractions[Variable],bgal_purification_fractions[Fraction])</f>
        <v>3</v>
      </c>
      <c r="D84">
        <v>1E-3</v>
      </c>
      <c r="E84" t="str">
        <f>_xlfn.XLOOKUP(bgal_kin_purification[[#This Row],[Attribute]],bgal_purification_fractions[Variable],bgal_purification_fractions[Dilution])</f>
        <v>10</v>
      </c>
      <c r="F84">
        <f>MAX(bgal_kin_purification[[#This Row],[Dilution]]*bgal_kin_purification[[#This Row],[Value]], 0)</f>
        <v>0.01</v>
      </c>
    </row>
    <row r="85" spans="1:6" x14ac:dyDescent="0.2">
      <c r="A85" s="20">
        <v>1.4236111111111112E-3</v>
      </c>
      <c r="B85" t="s">
        <v>52</v>
      </c>
      <c r="C85">
        <f>_xlfn.XLOOKUP(bgal_kin_purification[[#This Row],[Attribute]],bgal_purification_fractions[Variable],bgal_purification_fractions[Fraction])</f>
        <v>3</v>
      </c>
      <c r="D85">
        <v>2E-3</v>
      </c>
      <c r="E85" t="str">
        <f>_xlfn.XLOOKUP(bgal_kin_purification[[#This Row],[Attribute]],bgal_purification_fractions[Variable],bgal_purification_fractions[Dilution])</f>
        <v>10</v>
      </c>
      <c r="F85">
        <f>MAX(bgal_kin_purification[[#This Row],[Dilution]]*bgal_kin_purification[[#This Row],[Value]], 0)</f>
        <v>0.02</v>
      </c>
    </row>
    <row r="86" spans="1:6" x14ac:dyDescent="0.2">
      <c r="A86" s="20">
        <v>1.4236111111111112E-3</v>
      </c>
      <c r="B86" t="s">
        <v>1</v>
      </c>
      <c r="C86">
        <f>_xlfn.XLOOKUP(bgal_kin_purification[[#This Row],[Attribute]],bgal_purification_fractions[Variable],bgal_purification_fractions[Fraction])</f>
        <v>1</v>
      </c>
      <c r="D86">
        <v>0.66</v>
      </c>
      <c r="E86" t="str">
        <f>_xlfn.XLOOKUP(bgal_kin_purification[[#This Row],[Attribute]],bgal_purification_fractions[Variable],bgal_purification_fractions[Dilution])</f>
        <v>100</v>
      </c>
      <c r="F86">
        <f>MAX(bgal_kin_purification[[#This Row],[Dilution]]*bgal_kin_purification[[#This Row],[Value]], 0)</f>
        <v>66</v>
      </c>
    </row>
    <row r="87" spans="1:6" x14ac:dyDescent="0.2">
      <c r="A87" s="20">
        <v>1.4236111111111112E-3</v>
      </c>
      <c r="B87" t="s">
        <v>2</v>
      </c>
      <c r="C87">
        <f>_xlfn.XLOOKUP(bgal_kin_purification[[#This Row],[Attribute]],bgal_purification_fractions[Variable],bgal_purification_fractions[Fraction])</f>
        <v>1</v>
      </c>
      <c r="D87">
        <v>0.66100000000000003</v>
      </c>
      <c r="E87" t="str">
        <f>_xlfn.XLOOKUP(bgal_kin_purification[[#This Row],[Attribute]],bgal_purification_fractions[Variable],bgal_purification_fractions[Dilution])</f>
        <v>100</v>
      </c>
      <c r="F87">
        <f>MAX(bgal_kin_purification[[#This Row],[Dilution]]*bgal_kin_purification[[#This Row],[Value]], 0)</f>
        <v>66.100000000000009</v>
      </c>
    </row>
    <row r="88" spans="1:6" x14ac:dyDescent="0.2">
      <c r="A88" s="20">
        <v>1.4236111111111112E-3</v>
      </c>
      <c r="B88" t="s">
        <v>3</v>
      </c>
      <c r="C88">
        <f>_xlfn.XLOOKUP(bgal_kin_purification[[#This Row],[Attribute]],bgal_purification_fractions[Variable],bgal_purification_fractions[Fraction])</f>
        <v>1</v>
      </c>
      <c r="D88">
        <v>0.629</v>
      </c>
      <c r="E88" t="str">
        <f>_xlfn.XLOOKUP(bgal_kin_purification[[#This Row],[Attribute]],bgal_purification_fractions[Variable],bgal_purification_fractions[Dilution])</f>
        <v>100</v>
      </c>
      <c r="F88">
        <f>MAX(bgal_kin_purification[[#This Row],[Dilution]]*bgal_kin_purification[[#This Row],[Value]], 0)</f>
        <v>62.9</v>
      </c>
    </row>
    <row r="89" spans="1:6" x14ac:dyDescent="0.2">
      <c r="A89" s="20">
        <v>1.4236111111111112E-3</v>
      </c>
      <c r="B89" t="s">
        <v>4</v>
      </c>
      <c r="C89">
        <f>_xlfn.XLOOKUP(bgal_kin_purification[[#This Row],[Attribute]],bgal_purification_fractions[Variable],bgal_purification_fractions[Fraction])</f>
        <v>3</v>
      </c>
      <c r="D89">
        <v>0</v>
      </c>
      <c r="E89" t="str">
        <f>_xlfn.XLOOKUP(bgal_kin_purification[[#This Row],[Attribute]],bgal_purification_fractions[Variable],bgal_purification_fractions[Dilution])</f>
        <v>100</v>
      </c>
      <c r="F89">
        <f>MAX(bgal_kin_purification[[#This Row],[Dilution]]*bgal_kin_purification[[#This Row],[Value]], 0)</f>
        <v>0</v>
      </c>
    </row>
    <row r="90" spans="1:6" x14ac:dyDescent="0.2">
      <c r="A90" s="20">
        <v>1.4236111111111112E-3</v>
      </c>
      <c r="B90" t="s">
        <v>5</v>
      </c>
      <c r="C90">
        <f>_xlfn.XLOOKUP(bgal_kin_purification[[#This Row],[Attribute]],bgal_purification_fractions[Variable],bgal_purification_fractions[Fraction])</f>
        <v>3</v>
      </c>
      <c r="D90">
        <v>0</v>
      </c>
      <c r="E90" t="str">
        <f>_xlfn.XLOOKUP(bgal_kin_purification[[#This Row],[Attribute]],bgal_purification_fractions[Variable],bgal_purification_fractions[Dilution])</f>
        <v>100</v>
      </c>
      <c r="F90">
        <f>MAX(bgal_kin_purification[[#This Row],[Dilution]]*bgal_kin_purification[[#This Row],[Value]], 0)</f>
        <v>0</v>
      </c>
    </row>
    <row r="91" spans="1:6" x14ac:dyDescent="0.2">
      <c r="A91" s="20">
        <v>1.4236111111111112E-3</v>
      </c>
      <c r="B91" t="s">
        <v>6</v>
      </c>
      <c r="C91">
        <f>_xlfn.XLOOKUP(bgal_kin_purification[[#This Row],[Attribute]],bgal_purification_fractions[Variable],bgal_purification_fractions[Fraction])</f>
        <v>3</v>
      </c>
      <c r="D91">
        <v>0</v>
      </c>
      <c r="E91" t="str">
        <f>_xlfn.XLOOKUP(bgal_kin_purification[[#This Row],[Attribute]],bgal_purification_fractions[Variable],bgal_purification_fractions[Dilution])</f>
        <v>100</v>
      </c>
      <c r="F91">
        <f>MAX(bgal_kin_purification[[#This Row],[Dilution]]*bgal_kin_purification[[#This Row],[Value]], 0)</f>
        <v>0</v>
      </c>
    </row>
    <row r="92" spans="1:6" x14ac:dyDescent="0.2">
      <c r="A92" s="20">
        <v>1.4236111111111112E-3</v>
      </c>
      <c r="B92" t="s">
        <v>13</v>
      </c>
      <c r="C92">
        <f>_xlfn.XLOOKUP(bgal_kin_purification[[#This Row],[Attribute]],bgal_purification_fractions[Variable],bgal_purification_fractions[Fraction])</f>
        <v>1</v>
      </c>
      <c r="D92">
        <v>7.4999999999999997E-2</v>
      </c>
      <c r="E92" t="str">
        <f>_xlfn.XLOOKUP(bgal_kin_purification[[#This Row],[Attribute]],bgal_purification_fractions[Variable],bgal_purification_fractions[Dilution])</f>
        <v>1000</v>
      </c>
      <c r="F92">
        <f>MAX(bgal_kin_purification[[#This Row],[Dilution]]*bgal_kin_purification[[#This Row],[Value]], 0)</f>
        <v>75</v>
      </c>
    </row>
    <row r="93" spans="1:6" x14ac:dyDescent="0.2">
      <c r="A93" s="20">
        <v>1.4236111111111112E-3</v>
      </c>
      <c r="B93" t="s">
        <v>14</v>
      </c>
      <c r="C93">
        <f>_xlfn.XLOOKUP(bgal_kin_purification[[#This Row],[Attribute]],bgal_purification_fractions[Variable],bgal_purification_fractions[Fraction])</f>
        <v>1</v>
      </c>
      <c r="D93">
        <v>7.3999999999999996E-2</v>
      </c>
      <c r="E93" t="str">
        <f>_xlfn.XLOOKUP(bgal_kin_purification[[#This Row],[Attribute]],bgal_purification_fractions[Variable],bgal_purification_fractions[Dilution])</f>
        <v>1000</v>
      </c>
      <c r="F93">
        <f>MAX(bgal_kin_purification[[#This Row],[Dilution]]*bgal_kin_purification[[#This Row],[Value]], 0)</f>
        <v>74</v>
      </c>
    </row>
    <row r="94" spans="1:6" x14ac:dyDescent="0.2">
      <c r="A94" s="20">
        <v>1.4236111111111112E-3</v>
      </c>
      <c r="B94" t="s">
        <v>15</v>
      </c>
      <c r="C94">
        <f>_xlfn.XLOOKUP(bgal_kin_purification[[#This Row],[Attribute]],bgal_purification_fractions[Variable],bgal_purification_fractions[Fraction])</f>
        <v>1</v>
      </c>
      <c r="D94">
        <v>7.6999999999999999E-2</v>
      </c>
      <c r="E94" t="str">
        <f>_xlfn.XLOOKUP(bgal_kin_purification[[#This Row],[Attribute]],bgal_purification_fractions[Variable],bgal_purification_fractions[Dilution])</f>
        <v>1000</v>
      </c>
      <c r="F94">
        <f>MAX(bgal_kin_purification[[#This Row],[Dilution]]*bgal_kin_purification[[#This Row],[Value]], 0)</f>
        <v>77</v>
      </c>
    </row>
    <row r="95" spans="1:6" x14ac:dyDescent="0.2">
      <c r="A95" s="20">
        <v>1.4236111111111112E-3</v>
      </c>
      <c r="B95" t="s">
        <v>16</v>
      </c>
      <c r="C95">
        <f>_xlfn.XLOOKUP(bgal_kin_purification[[#This Row],[Attribute]],bgal_purification_fractions[Variable],bgal_purification_fractions[Fraction])</f>
        <v>3</v>
      </c>
      <c r="D95">
        <v>0</v>
      </c>
      <c r="E95" t="str">
        <f>_xlfn.XLOOKUP(bgal_kin_purification[[#This Row],[Attribute]],bgal_purification_fractions[Variable],bgal_purification_fractions[Dilution])</f>
        <v>1000</v>
      </c>
      <c r="F95">
        <f>MAX(bgal_kin_purification[[#This Row],[Dilution]]*bgal_kin_purification[[#This Row],[Value]], 0)</f>
        <v>0</v>
      </c>
    </row>
    <row r="96" spans="1:6" x14ac:dyDescent="0.2">
      <c r="A96" s="20">
        <v>1.4236111111111112E-3</v>
      </c>
      <c r="B96" t="s">
        <v>17</v>
      </c>
      <c r="C96">
        <f>_xlfn.XLOOKUP(bgal_kin_purification[[#This Row],[Attribute]],bgal_purification_fractions[Variable],bgal_purification_fractions[Fraction])</f>
        <v>3</v>
      </c>
      <c r="D96">
        <v>1E-3</v>
      </c>
      <c r="E96" t="str">
        <f>_xlfn.XLOOKUP(bgal_kin_purification[[#This Row],[Attribute]],bgal_purification_fractions[Variable],bgal_purification_fractions[Dilution])</f>
        <v>1000</v>
      </c>
      <c r="F96">
        <f>MAX(bgal_kin_purification[[#This Row],[Dilution]]*bgal_kin_purification[[#This Row],[Value]], 0)</f>
        <v>1</v>
      </c>
    </row>
    <row r="97" spans="1:6" x14ac:dyDescent="0.2">
      <c r="A97" s="20">
        <v>1.4236111111111112E-3</v>
      </c>
      <c r="B97" t="s">
        <v>18</v>
      </c>
      <c r="C97">
        <f>_xlfn.XLOOKUP(bgal_kin_purification[[#This Row],[Attribute]],bgal_purification_fractions[Variable],bgal_purification_fractions[Fraction])</f>
        <v>3</v>
      </c>
      <c r="D97">
        <v>1E-3</v>
      </c>
      <c r="E97" t="str">
        <f>_xlfn.XLOOKUP(bgal_kin_purification[[#This Row],[Attribute]],bgal_purification_fractions[Variable],bgal_purification_fractions[Dilution])</f>
        <v>1000</v>
      </c>
      <c r="F97">
        <f>MAX(bgal_kin_purification[[#This Row],[Dilution]]*bgal_kin_purification[[#This Row],[Value]], 0)</f>
        <v>1</v>
      </c>
    </row>
    <row r="98" spans="1:6" x14ac:dyDescent="0.2">
      <c r="A98" s="20">
        <v>1.4236111111111112E-3</v>
      </c>
      <c r="B98" t="s">
        <v>38</v>
      </c>
      <c r="C98">
        <f>_xlfn.XLOOKUP(bgal_kin_purification[[#This Row],[Attribute]],bgal_purification_fractions[Variable],bgal_purification_fractions[Fraction])</f>
        <v>2</v>
      </c>
      <c r="D98">
        <v>2.383</v>
      </c>
      <c r="E98" t="str">
        <f>_xlfn.XLOOKUP(bgal_kin_purification[[#This Row],[Attribute]],bgal_purification_fractions[Variable],bgal_purification_fractions[Dilution])</f>
        <v>10</v>
      </c>
      <c r="F98">
        <f>MAX(bgal_kin_purification[[#This Row],[Dilution]]*bgal_kin_purification[[#This Row],[Value]], 0)</f>
        <v>23.83</v>
      </c>
    </row>
    <row r="99" spans="1:6" x14ac:dyDescent="0.2">
      <c r="A99" s="20">
        <v>1.4236111111111112E-3</v>
      </c>
      <c r="B99" t="s">
        <v>39</v>
      </c>
      <c r="C99">
        <f>_xlfn.XLOOKUP(bgal_kin_purification[[#This Row],[Attribute]],bgal_purification_fractions[Variable],bgal_purification_fractions[Fraction])</f>
        <v>2</v>
      </c>
      <c r="D99">
        <v>2.7149999999999999</v>
      </c>
      <c r="E99" t="str">
        <f>_xlfn.XLOOKUP(bgal_kin_purification[[#This Row],[Attribute]],bgal_purification_fractions[Variable],bgal_purification_fractions[Dilution])</f>
        <v>10</v>
      </c>
      <c r="F99">
        <f>MAX(bgal_kin_purification[[#This Row],[Dilution]]*bgal_kin_purification[[#This Row],[Value]], 0)</f>
        <v>27.15</v>
      </c>
    </row>
    <row r="100" spans="1:6" x14ac:dyDescent="0.2">
      <c r="A100" s="20">
        <v>1.4236111111111112E-3</v>
      </c>
      <c r="B100" t="s">
        <v>34</v>
      </c>
      <c r="C100">
        <f>_xlfn.XLOOKUP(bgal_kin_purification[[#This Row],[Attribute]],bgal_purification_fractions[Variable],bgal_purification_fractions[Fraction])</f>
        <v>2</v>
      </c>
      <c r="D100">
        <v>2.6589999999999998</v>
      </c>
      <c r="E100" t="str">
        <f>_xlfn.XLOOKUP(bgal_kin_purification[[#This Row],[Attribute]],bgal_purification_fractions[Variable],bgal_purification_fractions[Dilution])</f>
        <v>10</v>
      </c>
      <c r="F100">
        <f>MAX(bgal_kin_purification[[#This Row],[Dilution]]*bgal_kin_purification[[#This Row],[Value]], 0)</f>
        <v>26.589999999999996</v>
      </c>
    </row>
    <row r="101" spans="1:6" x14ac:dyDescent="0.2">
      <c r="A101" s="20">
        <v>1.4236111111111112E-3</v>
      </c>
      <c r="B101" t="s">
        <v>40</v>
      </c>
      <c r="C101">
        <f>_xlfn.XLOOKUP(bgal_kin_purification[[#This Row],[Attribute]],bgal_purification_fractions[Variable],bgal_purification_fractions[Fraction])</f>
        <v>4</v>
      </c>
      <c r="D101">
        <v>2E-3</v>
      </c>
      <c r="E101" t="str">
        <f>_xlfn.XLOOKUP(bgal_kin_purification[[#This Row],[Attribute]],bgal_purification_fractions[Variable],bgal_purification_fractions[Dilution])</f>
        <v>10</v>
      </c>
      <c r="F101">
        <f>MAX(bgal_kin_purification[[#This Row],[Dilution]]*bgal_kin_purification[[#This Row],[Value]], 0)</f>
        <v>0.02</v>
      </c>
    </row>
    <row r="102" spans="1:6" x14ac:dyDescent="0.2">
      <c r="A102" s="20">
        <v>1.4236111111111112E-3</v>
      </c>
      <c r="B102" t="s">
        <v>41</v>
      </c>
      <c r="C102">
        <f>_xlfn.XLOOKUP(bgal_kin_purification[[#This Row],[Attribute]],bgal_purification_fractions[Variable],bgal_purification_fractions[Fraction])</f>
        <v>4</v>
      </c>
      <c r="D102">
        <v>1E-3</v>
      </c>
      <c r="E102" t="str">
        <f>_xlfn.XLOOKUP(bgal_kin_purification[[#This Row],[Attribute]],bgal_purification_fractions[Variable],bgal_purification_fractions[Dilution])</f>
        <v>10</v>
      </c>
      <c r="F102">
        <f>MAX(bgal_kin_purification[[#This Row],[Dilution]]*bgal_kin_purification[[#This Row],[Value]], 0)</f>
        <v>0.01</v>
      </c>
    </row>
    <row r="103" spans="1:6" x14ac:dyDescent="0.2">
      <c r="A103" s="20">
        <v>1.4236111111111112E-3</v>
      </c>
      <c r="B103" t="s">
        <v>42</v>
      </c>
      <c r="C103">
        <f>_xlfn.XLOOKUP(bgal_kin_purification[[#This Row],[Attribute]],bgal_purification_fractions[Variable],bgal_purification_fractions[Fraction])</f>
        <v>4</v>
      </c>
      <c r="D103">
        <v>1E-3</v>
      </c>
      <c r="E103" t="str">
        <f>_xlfn.XLOOKUP(bgal_kin_purification[[#This Row],[Attribute]],bgal_purification_fractions[Variable],bgal_purification_fractions[Dilution])</f>
        <v>10</v>
      </c>
      <c r="F103">
        <f>MAX(bgal_kin_purification[[#This Row],[Dilution]]*bgal_kin_purification[[#This Row],[Value]], 0)</f>
        <v>0.01</v>
      </c>
    </row>
    <row r="104" spans="1:6" x14ac:dyDescent="0.2">
      <c r="A104" s="20">
        <v>1.4236111111111112E-3</v>
      </c>
      <c r="B104" t="s">
        <v>56</v>
      </c>
      <c r="C104">
        <f>_xlfn.XLOOKUP(bgal_kin_purification[[#This Row],[Attribute]],bgal_purification_fractions[Variable],bgal_purification_fractions[Fraction])</f>
        <v>2</v>
      </c>
      <c r="D104">
        <v>0.313</v>
      </c>
      <c r="E104" t="str">
        <f>_xlfn.XLOOKUP(bgal_kin_purification[[#This Row],[Attribute]],bgal_purification_fractions[Variable],bgal_purification_fractions[Dilution])</f>
        <v>100</v>
      </c>
      <c r="F104">
        <f>MAX(bgal_kin_purification[[#This Row],[Dilution]]*bgal_kin_purification[[#This Row],[Value]], 0)</f>
        <v>31.3</v>
      </c>
    </row>
    <row r="105" spans="1:6" x14ac:dyDescent="0.2">
      <c r="A105" s="20">
        <v>1.4236111111111112E-3</v>
      </c>
      <c r="B105" t="s">
        <v>57</v>
      </c>
      <c r="C105">
        <f>_xlfn.XLOOKUP(bgal_kin_purification[[#This Row],[Attribute]],bgal_purification_fractions[Variable],bgal_purification_fractions[Fraction])</f>
        <v>2</v>
      </c>
      <c r="D105">
        <v>0.309</v>
      </c>
      <c r="E105" t="str">
        <f>_xlfn.XLOOKUP(bgal_kin_purification[[#This Row],[Attribute]],bgal_purification_fractions[Variable],bgal_purification_fractions[Dilution])</f>
        <v>100</v>
      </c>
      <c r="F105">
        <f>MAX(bgal_kin_purification[[#This Row],[Dilution]]*bgal_kin_purification[[#This Row],[Value]], 0)</f>
        <v>30.9</v>
      </c>
    </row>
    <row r="106" spans="1:6" x14ac:dyDescent="0.2">
      <c r="A106" s="20">
        <v>1.4236111111111112E-3</v>
      </c>
      <c r="B106" t="s">
        <v>58</v>
      </c>
      <c r="C106">
        <f>_xlfn.XLOOKUP(bgal_kin_purification[[#This Row],[Attribute]],bgal_purification_fractions[Variable],bgal_purification_fractions[Fraction])</f>
        <v>2</v>
      </c>
      <c r="D106">
        <v>0.30399999999999999</v>
      </c>
      <c r="E106" t="str">
        <f>_xlfn.XLOOKUP(bgal_kin_purification[[#This Row],[Attribute]],bgal_purification_fractions[Variable],bgal_purification_fractions[Dilution])</f>
        <v>100</v>
      </c>
      <c r="F106">
        <f>MAX(bgal_kin_purification[[#This Row],[Dilution]]*bgal_kin_purification[[#This Row],[Value]], 0)</f>
        <v>30.4</v>
      </c>
    </row>
    <row r="107" spans="1:6" x14ac:dyDescent="0.2">
      <c r="A107" s="20">
        <v>1.4236111111111112E-3</v>
      </c>
      <c r="B107" t="s">
        <v>59</v>
      </c>
      <c r="C107">
        <f>_xlfn.XLOOKUP(bgal_kin_purification[[#This Row],[Attribute]],bgal_purification_fractions[Variable],bgal_purification_fractions[Fraction])</f>
        <v>4</v>
      </c>
      <c r="D107">
        <v>2E-3</v>
      </c>
      <c r="E107" t="str">
        <f>_xlfn.XLOOKUP(bgal_kin_purification[[#This Row],[Attribute]],bgal_purification_fractions[Variable],bgal_purification_fractions[Dilution])</f>
        <v>100</v>
      </c>
      <c r="F107">
        <f>MAX(bgal_kin_purification[[#This Row],[Dilution]]*bgal_kin_purification[[#This Row],[Value]], 0)</f>
        <v>0.2</v>
      </c>
    </row>
    <row r="108" spans="1:6" x14ac:dyDescent="0.2">
      <c r="A108" s="20">
        <v>1.4236111111111112E-3</v>
      </c>
      <c r="B108" t="s">
        <v>60</v>
      </c>
      <c r="C108">
        <f>_xlfn.XLOOKUP(bgal_kin_purification[[#This Row],[Attribute]],bgal_purification_fractions[Variable],bgal_purification_fractions[Fraction])</f>
        <v>4</v>
      </c>
      <c r="D108">
        <v>0</v>
      </c>
      <c r="E108" t="str">
        <f>_xlfn.XLOOKUP(bgal_kin_purification[[#This Row],[Attribute]],bgal_purification_fractions[Variable],bgal_purification_fractions[Dilution])</f>
        <v>100</v>
      </c>
      <c r="F108">
        <f>MAX(bgal_kin_purification[[#This Row],[Dilution]]*bgal_kin_purification[[#This Row],[Value]], 0)</f>
        <v>0</v>
      </c>
    </row>
    <row r="109" spans="1:6" x14ac:dyDescent="0.2">
      <c r="A109" s="20">
        <v>1.4236111111111112E-3</v>
      </c>
      <c r="B109" t="s">
        <v>61</v>
      </c>
      <c r="C109">
        <f>_xlfn.XLOOKUP(bgal_kin_purification[[#This Row],[Attribute]],bgal_purification_fractions[Variable],bgal_purification_fractions[Fraction])</f>
        <v>4</v>
      </c>
      <c r="D109">
        <v>1E-3</v>
      </c>
      <c r="E109" t="str">
        <f>_xlfn.XLOOKUP(bgal_kin_purification[[#This Row],[Attribute]],bgal_purification_fractions[Variable],bgal_purification_fractions[Dilution])</f>
        <v>100</v>
      </c>
      <c r="F109">
        <f>MAX(bgal_kin_purification[[#This Row],[Dilution]]*bgal_kin_purification[[#This Row],[Value]], 0)</f>
        <v>0.1</v>
      </c>
    </row>
    <row r="110" spans="1:6" x14ac:dyDescent="0.2">
      <c r="A110" s="20">
        <v>1.4236111111111112E-3</v>
      </c>
      <c r="B110" t="s">
        <v>64</v>
      </c>
      <c r="C110">
        <f>_xlfn.XLOOKUP(bgal_kin_purification[[#This Row],[Attribute]],bgal_purification_fractions[Variable],bgal_purification_fractions[Fraction])</f>
        <v>2</v>
      </c>
      <c r="D110">
        <v>3.5999999999999997E-2</v>
      </c>
      <c r="E110" t="str">
        <f>_xlfn.XLOOKUP(bgal_kin_purification[[#This Row],[Attribute]],bgal_purification_fractions[Variable],bgal_purification_fractions[Dilution])</f>
        <v>1000</v>
      </c>
      <c r="F110">
        <f>MAX(bgal_kin_purification[[#This Row],[Dilution]]*bgal_kin_purification[[#This Row],[Value]], 0)</f>
        <v>36</v>
      </c>
    </row>
    <row r="111" spans="1:6" x14ac:dyDescent="0.2">
      <c r="A111" s="20">
        <v>1.4236111111111112E-3</v>
      </c>
      <c r="B111" t="s">
        <v>65</v>
      </c>
      <c r="C111">
        <f>_xlfn.XLOOKUP(bgal_kin_purification[[#This Row],[Attribute]],bgal_purification_fractions[Variable],bgal_purification_fractions[Fraction])</f>
        <v>2</v>
      </c>
      <c r="D111">
        <v>3.5999999999999997E-2</v>
      </c>
      <c r="E111" t="str">
        <f>_xlfn.XLOOKUP(bgal_kin_purification[[#This Row],[Attribute]],bgal_purification_fractions[Variable],bgal_purification_fractions[Dilution])</f>
        <v>1000</v>
      </c>
      <c r="F111">
        <f>MAX(bgal_kin_purification[[#This Row],[Dilution]]*bgal_kin_purification[[#This Row],[Value]], 0)</f>
        <v>36</v>
      </c>
    </row>
    <row r="112" spans="1:6" x14ac:dyDescent="0.2">
      <c r="A112" s="20">
        <v>1.4236111111111112E-3</v>
      </c>
      <c r="B112" t="s">
        <v>66</v>
      </c>
      <c r="C112">
        <f>_xlfn.XLOOKUP(bgal_kin_purification[[#This Row],[Attribute]],bgal_purification_fractions[Variable],bgal_purification_fractions[Fraction])</f>
        <v>2</v>
      </c>
      <c r="D112">
        <v>3.4000000000000002E-2</v>
      </c>
      <c r="E112" t="str">
        <f>_xlfn.XLOOKUP(bgal_kin_purification[[#This Row],[Attribute]],bgal_purification_fractions[Variable],bgal_purification_fractions[Dilution])</f>
        <v>1000</v>
      </c>
      <c r="F112">
        <f>MAX(bgal_kin_purification[[#This Row],[Dilution]]*bgal_kin_purification[[#This Row],[Value]], 0)</f>
        <v>34</v>
      </c>
    </row>
    <row r="113" spans="1:6" x14ac:dyDescent="0.2">
      <c r="A113" s="20">
        <v>1.4236111111111112E-3</v>
      </c>
      <c r="B113" t="s">
        <v>67</v>
      </c>
      <c r="C113">
        <f>_xlfn.XLOOKUP(bgal_kin_purification[[#This Row],[Attribute]],bgal_purification_fractions[Variable],bgal_purification_fractions[Fraction])</f>
        <v>4</v>
      </c>
      <c r="D113">
        <v>1E-3</v>
      </c>
      <c r="E113" t="str">
        <f>_xlfn.XLOOKUP(bgal_kin_purification[[#This Row],[Attribute]],bgal_purification_fractions[Variable],bgal_purification_fractions[Dilution])</f>
        <v>1000</v>
      </c>
      <c r="F113">
        <f>MAX(bgal_kin_purification[[#This Row],[Dilution]]*bgal_kin_purification[[#This Row],[Value]], 0)</f>
        <v>1</v>
      </c>
    </row>
    <row r="114" spans="1:6" x14ac:dyDescent="0.2">
      <c r="A114" s="20">
        <v>1.4236111111111112E-3</v>
      </c>
      <c r="B114" t="s">
        <v>68</v>
      </c>
      <c r="C114">
        <f>_xlfn.XLOOKUP(bgal_kin_purification[[#This Row],[Attribute]],bgal_purification_fractions[Variable],bgal_purification_fractions[Fraction])</f>
        <v>4</v>
      </c>
      <c r="D114">
        <v>0</v>
      </c>
      <c r="E114" t="str">
        <f>_xlfn.XLOOKUP(bgal_kin_purification[[#This Row],[Attribute]],bgal_purification_fractions[Variable],bgal_purification_fractions[Dilution])</f>
        <v>1000</v>
      </c>
      <c r="F114">
        <f>MAX(bgal_kin_purification[[#This Row],[Dilution]]*bgal_kin_purification[[#This Row],[Value]], 0)</f>
        <v>0</v>
      </c>
    </row>
    <row r="115" spans="1:6" x14ac:dyDescent="0.2">
      <c r="A115" s="20">
        <v>1.4236111111111112E-3</v>
      </c>
      <c r="B115" t="s">
        <v>69</v>
      </c>
      <c r="C115">
        <f>_xlfn.XLOOKUP(bgal_kin_purification[[#This Row],[Attribute]],bgal_purification_fractions[Variable],bgal_purification_fractions[Fraction])</f>
        <v>4</v>
      </c>
      <c r="D115">
        <v>0</v>
      </c>
      <c r="E115" t="str">
        <f>_xlfn.XLOOKUP(bgal_kin_purification[[#This Row],[Attribute]],bgal_purification_fractions[Variable],bgal_purification_fractions[Dilution])</f>
        <v>1000</v>
      </c>
      <c r="F115">
        <f>MAX(bgal_kin_purification[[#This Row],[Dilution]]*bgal_kin_purification[[#This Row],[Value]], 0)</f>
        <v>0</v>
      </c>
    </row>
    <row r="116" spans="1:6" hidden="1" x14ac:dyDescent="0.2">
      <c r="A116" s="20">
        <v>1.4236111111111112E-3</v>
      </c>
      <c r="B116" t="s">
        <v>73</v>
      </c>
      <c r="C116" t="e">
        <f>_xlfn.XLOOKUP(bgal_kin_purification[[#This Row],[Attribute]],bgal_purification_fractions[Variable],bgal_purification_fractions[Fraction])</f>
        <v>#N/A</v>
      </c>
      <c r="D116">
        <v>0</v>
      </c>
      <c r="E116" t="e">
        <f>_xlfn.XLOOKUP(bgal_kin_purification[[#This Row],[Attribute]],bgal_purification_fractions[Variable],bgal_purification_fractions[Dilution])</f>
        <v>#N/A</v>
      </c>
      <c r="F116" t="e">
        <f>MAX(bgal_kin_purification[[#This Row],[Dilution]]*bgal_kin_purification[[#This Row],[Value]], 0)</f>
        <v>#N/A</v>
      </c>
    </row>
    <row r="117" spans="1:6" hidden="1" x14ac:dyDescent="0.2">
      <c r="A117" s="20">
        <v>1.4236111111111112E-3</v>
      </c>
      <c r="B117" t="s">
        <v>74</v>
      </c>
      <c r="C117" t="e">
        <f>_xlfn.XLOOKUP(bgal_kin_purification[[#This Row],[Attribute]],bgal_purification_fractions[Variable],bgal_purification_fractions[Fraction])</f>
        <v>#N/A</v>
      </c>
      <c r="D117">
        <v>0</v>
      </c>
      <c r="E117" t="e">
        <f>_xlfn.XLOOKUP(bgal_kin_purification[[#This Row],[Attribute]],bgal_purification_fractions[Variable],bgal_purification_fractions[Dilution])</f>
        <v>#N/A</v>
      </c>
      <c r="F117" t="e">
        <f>MAX(bgal_kin_purification[[#This Row],[Dilution]]*bgal_kin_purification[[#This Row],[Value]], 0)</f>
        <v>#N/A</v>
      </c>
    </row>
    <row r="118" spans="1:6" hidden="1" x14ac:dyDescent="0.2">
      <c r="A118" s="20">
        <v>1.4236111111111112E-3</v>
      </c>
      <c r="B118" t="s">
        <v>75</v>
      </c>
      <c r="C118" t="e">
        <f>_xlfn.XLOOKUP(bgal_kin_purification[[#This Row],[Attribute]],bgal_purification_fractions[Variable],bgal_purification_fractions[Fraction])</f>
        <v>#N/A</v>
      </c>
      <c r="D118">
        <v>0</v>
      </c>
      <c r="E118" t="e">
        <f>_xlfn.XLOOKUP(bgal_kin_purification[[#This Row],[Attribute]],bgal_purification_fractions[Variable],bgal_purification_fractions[Dilution])</f>
        <v>#N/A</v>
      </c>
      <c r="F118" t="e">
        <f>MAX(bgal_kin_purification[[#This Row],[Dilution]]*bgal_kin_purification[[#This Row],[Value]], 0)</f>
        <v>#N/A</v>
      </c>
    </row>
    <row r="119" spans="1:6" x14ac:dyDescent="0.2">
      <c r="A119" s="20">
        <v>2.1180555555555558E-3</v>
      </c>
      <c r="B119" t="s">
        <v>193</v>
      </c>
      <c r="C119">
        <f>_xlfn.XLOOKUP(bgal_kin_purification[[#This Row],[Attribute]],bgal_purification_fractions[Variable],bgal_purification_fractions[Fraction])</f>
        <v>1</v>
      </c>
      <c r="D119">
        <v>3.6930000000000001</v>
      </c>
      <c r="E119" t="str">
        <f>_xlfn.XLOOKUP(bgal_kin_purification[[#This Row],[Attribute]],bgal_purification_fractions[Variable],bgal_purification_fractions[Dilution])</f>
        <v>10</v>
      </c>
      <c r="F119">
        <f>MAX(bgal_kin_purification[[#This Row],[Dilution]]*bgal_kin_purification[[#This Row],[Value]], 0)</f>
        <v>36.93</v>
      </c>
    </row>
    <row r="120" spans="1:6" x14ac:dyDescent="0.2">
      <c r="A120" s="20">
        <v>2.1180555555555558E-3</v>
      </c>
      <c r="B120" t="s">
        <v>194</v>
      </c>
      <c r="C120">
        <f>_xlfn.XLOOKUP(bgal_kin_purification[[#This Row],[Attribute]],bgal_purification_fractions[Variable],bgal_purification_fractions[Fraction])</f>
        <v>1</v>
      </c>
      <c r="E120" t="str">
        <f>_xlfn.XLOOKUP(bgal_kin_purification[[#This Row],[Attribute]],bgal_purification_fractions[Variable],bgal_purification_fractions[Dilution])</f>
        <v>10</v>
      </c>
      <c r="F120">
        <f>MAX(bgal_kin_purification[[#This Row],[Dilution]]*bgal_kin_purification[[#This Row],[Value]], 0)</f>
        <v>0</v>
      </c>
    </row>
    <row r="121" spans="1:6" x14ac:dyDescent="0.2">
      <c r="A121" s="20">
        <v>2.1180555555555558E-3</v>
      </c>
      <c r="B121" t="s">
        <v>195</v>
      </c>
      <c r="C121">
        <f>_xlfn.XLOOKUP(bgal_kin_purification[[#This Row],[Attribute]],bgal_purification_fractions[Variable],bgal_purification_fractions[Fraction])</f>
        <v>1</v>
      </c>
      <c r="E121" t="str">
        <f>_xlfn.XLOOKUP(bgal_kin_purification[[#This Row],[Attribute]],bgal_purification_fractions[Variable],bgal_purification_fractions[Dilution])</f>
        <v>10</v>
      </c>
      <c r="F121">
        <f>MAX(bgal_kin_purification[[#This Row],[Dilution]]*bgal_kin_purification[[#This Row],[Value]], 0)</f>
        <v>0</v>
      </c>
    </row>
    <row r="122" spans="1:6" x14ac:dyDescent="0.2">
      <c r="A122" s="20">
        <v>2.1180555555555558E-3</v>
      </c>
      <c r="B122" t="s">
        <v>50</v>
      </c>
      <c r="C122">
        <f>_xlfn.XLOOKUP(bgal_kin_purification[[#This Row],[Attribute]],bgal_purification_fractions[Variable],bgal_purification_fractions[Fraction])</f>
        <v>3</v>
      </c>
      <c r="D122">
        <v>3.0000000000000001E-3</v>
      </c>
      <c r="E122" t="str">
        <f>_xlfn.XLOOKUP(bgal_kin_purification[[#This Row],[Attribute]],bgal_purification_fractions[Variable],bgal_purification_fractions[Dilution])</f>
        <v>10</v>
      </c>
      <c r="F122">
        <f>MAX(bgal_kin_purification[[#This Row],[Dilution]]*bgal_kin_purification[[#This Row],[Value]], 0)</f>
        <v>0.03</v>
      </c>
    </row>
    <row r="123" spans="1:6" x14ac:dyDescent="0.2">
      <c r="A123" s="20">
        <v>2.1180555555555558E-3</v>
      </c>
      <c r="B123" t="s">
        <v>51</v>
      </c>
      <c r="C123">
        <f>_xlfn.XLOOKUP(bgal_kin_purification[[#This Row],[Attribute]],bgal_purification_fractions[Variable],bgal_purification_fractions[Fraction])</f>
        <v>3</v>
      </c>
      <c r="D123">
        <v>2E-3</v>
      </c>
      <c r="E123" t="str">
        <f>_xlfn.XLOOKUP(bgal_kin_purification[[#This Row],[Attribute]],bgal_purification_fractions[Variable],bgal_purification_fractions[Dilution])</f>
        <v>10</v>
      </c>
      <c r="F123">
        <f>MAX(bgal_kin_purification[[#This Row],[Dilution]]*bgal_kin_purification[[#This Row],[Value]], 0)</f>
        <v>0.02</v>
      </c>
    </row>
    <row r="124" spans="1:6" x14ac:dyDescent="0.2">
      <c r="A124" s="20">
        <v>2.1180555555555558E-3</v>
      </c>
      <c r="B124" t="s">
        <v>52</v>
      </c>
      <c r="C124">
        <f>_xlfn.XLOOKUP(bgal_kin_purification[[#This Row],[Attribute]],bgal_purification_fractions[Variable],bgal_purification_fractions[Fraction])</f>
        <v>3</v>
      </c>
      <c r="D124">
        <v>2E-3</v>
      </c>
      <c r="E124" t="str">
        <f>_xlfn.XLOOKUP(bgal_kin_purification[[#This Row],[Attribute]],bgal_purification_fractions[Variable],bgal_purification_fractions[Dilution])</f>
        <v>10</v>
      </c>
      <c r="F124">
        <f>MAX(bgal_kin_purification[[#This Row],[Dilution]]*bgal_kin_purification[[#This Row],[Value]], 0)</f>
        <v>0.02</v>
      </c>
    </row>
    <row r="125" spans="1:6" x14ac:dyDescent="0.2">
      <c r="A125" s="20">
        <v>2.1180555555555558E-3</v>
      </c>
      <c r="B125" t="s">
        <v>1</v>
      </c>
      <c r="C125">
        <f>_xlfn.XLOOKUP(bgal_kin_purification[[#This Row],[Attribute]],bgal_purification_fractions[Variable],bgal_purification_fractions[Fraction])</f>
        <v>1</v>
      </c>
      <c r="D125">
        <v>0.746</v>
      </c>
      <c r="E125" t="str">
        <f>_xlfn.XLOOKUP(bgal_kin_purification[[#This Row],[Attribute]],bgal_purification_fractions[Variable],bgal_purification_fractions[Dilution])</f>
        <v>100</v>
      </c>
      <c r="F125">
        <f>MAX(bgal_kin_purification[[#This Row],[Dilution]]*bgal_kin_purification[[#This Row],[Value]], 0)</f>
        <v>74.599999999999994</v>
      </c>
    </row>
    <row r="126" spans="1:6" x14ac:dyDescent="0.2">
      <c r="A126" s="20">
        <v>2.1180555555555558E-3</v>
      </c>
      <c r="B126" t="s">
        <v>2</v>
      </c>
      <c r="C126">
        <f>_xlfn.XLOOKUP(bgal_kin_purification[[#This Row],[Attribute]],bgal_purification_fractions[Variable],bgal_purification_fractions[Fraction])</f>
        <v>1</v>
      </c>
      <c r="D126">
        <v>0.753</v>
      </c>
      <c r="E126" t="str">
        <f>_xlfn.XLOOKUP(bgal_kin_purification[[#This Row],[Attribute]],bgal_purification_fractions[Variable],bgal_purification_fractions[Dilution])</f>
        <v>100</v>
      </c>
      <c r="F126">
        <f>MAX(bgal_kin_purification[[#This Row],[Dilution]]*bgal_kin_purification[[#This Row],[Value]], 0)</f>
        <v>75.3</v>
      </c>
    </row>
    <row r="127" spans="1:6" x14ac:dyDescent="0.2">
      <c r="A127" s="20">
        <v>2.1180555555555558E-3</v>
      </c>
      <c r="B127" t="s">
        <v>3</v>
      </c>
      <c r="C127">
        <f>_xlfn.XLOOKUP(bgal_kin_purification[[#This Row],[Attribute]],bgal_purification_fractions[Variable],bgal_purification_fractions[Fraction])</f>
        <v>1</v>
      </c>
      <c r="D127">
        <v>0.71099999999999997</v>
      </c>
      <c r="E127" t="str">
        <f>_xlfn.XLOOKUP(bgal_kin_purification[[#This Row],[Attribute]],bgal_purification_fractions[Variable],bgal_purification_fractions[Dilution])</f>
        <v>100</v>
      </c>
      <c r="F127">
        <f>MAX(bgal_kin_purification[[#This Row],[Dilution]]*bgal_kin_purification[[#This Row],[Value]], 0)</f>
        <v>71.099999999999994</v>
      </c>
    </row>
    <row r="128" spans="1:6" x14ac:dyDescent="0.2">
      <c r="A128" s="20">
        <v>2.1180555555555558E-3</v>
      </c>
      <c r="B128" t="s">
        <v>4</v>
      </c>
      <c r="C128">
        <f>_xlfn.XLOOKUP(bgal_kin_purification[[#This Row],[Attribute]],bgal_purification_fractions[Variable],bgal_purification_fractions[Fraction])</f>
        <v>3</v>
      </c>
      <c r="D128">
        <v>1E-3</v>
      </c>
      <c r="E128" t="str">
        <f>_xlfn.XLOOKUP(bgal_kin_purification[[#This Row],[Attribute]],bgal_purification_fractions[Variable],bgal_purification_fractions[Dilution])</f>
        <v>100</v>
      </c>
      <c r="F128">
        <f>MAX(bgal_kin_purification[[#This Row],[Dilution]]*bgal_kin_purification[[#This Row],[Value]], 0)</f>
        <v>0.1</v>
      </c>
    </row>
    <row r="129" spans="1:6" x14ac:dyDescent="0.2">
      <c r="A129" s="20">
        <v>2.1180555555555558E-3</v>
      </c>
      <c r="B129" t="s">
        <v>5</v>
      </c>
      <c r="C129">
        <f>_xlfn.XLOOKUP(bgal_kin_purification[[#This Row],[Attribute]],bgal_purification_fractions[Variable],bgal_purification_fractions[Fraction])</f>
        <v>3</v>
      </c>
      <c r="D129">
        <v>0</v>
      </c>
      <c r="E129" t="str">
        <f>_xlfn.XLOOKUP(bgal_kin_purification[[#This Row],[Attribute]],bgal_purification_fractions[Variable],bgal_purification_fractions[Dilution])</f>
        <v>100</v>
      </c>
      <c r="F129">
        <f>MAX(bgal_kin_purification[[#This Row],[Dilution]]*bgal_kin_purification[[#This Row],[Value]], 0)</f>
        <v>0</v>
      </c>
    </row>
    <row r="130" spans="1:6" x14ac:dyDescent="0.2">
      <c r="A130" s="20">
        <v>2.1180555555555558E-3</v>
      </c>
      <c r="B130" t="s">
        <v>6</v>
      </c>
      <c r="C130">
        <f>_xlfn.XLOOKUP(bgal_kin_purification[[#This Row],[Attribute]],bgal_purification_fractions[Variable],bgal_purification_fractions[Fraction])</f>
        <v>3</v>
      </c>
      <c r="D130">
        <v>1E-3</v>
      </c>
      <c r="E130" t="str">
        <f>_xlfn.XLOOKUP(bgal_kin_purification[[#This Row],[Attribute]],bgal_purification_fractions[Variable],bgal_purification_fractions[Dilution])</f>
        <v>100</v>
      </c>
      <c r="F130">
        <f>MAX(bgal_kin_purification[[#This Row],[Dilution]]*bgal_kin_purification[[#This Row],[Value]], 0)</f>
        <v>0.1</v>
      </c>
    </row>
    <row r="131" spans="1:6" x14ac:dyDescent="0.2">
      <c r="A131" s="20">
        <v>2.1180555555555558E-3</v>
      </c>
      <c r="B131" t="s">
        <v>13</v>
      </c>
      <c r="C131">
        <f>_xlfn.XLOOKUP(bgal_kin_purification[[#This Row],[Attribute]],bgal_purification_fractions[Variable],bgal_purification_fractions[Fraction])</f>
        <v>1</v>
      </c>
      <c r="D131">
        <v>8.5000000000000006E-2</v>
      </c>
      <c r="E131" t="str">
        <f>_xlfn.XLOOKUP(bgal_kin_purification[[#This Row],[Attribute]],bgal_purification_fractions[Variable],bgal_purification_fractions[Dilution])</f>
        <v>1000</v>
      </c>
      <c r="F131">
        <f>MAX(bgal_kin_purification[[#This Row],[Dilution]]*bgal_kin_purification[[#This Row],[Value]], 0)</f>
        <v>85</v>
      </c>
    </row>
    <row r="132" spans="1:6" x14ac:dyDescent="0.2">
      <c r="A132" s="20">
        <v>2.1180555555555558E-3</v>
      </c>
      <c r="B132" t="s">
        <v>14</v>
      </c>
      <c r="C132">
        <f>_xlfn.XLOOKUP(bgal_kin_purification[[#This Row],[Attribute]],bgal_purification_fractions[Variable],bgal_purification_fractions[Fraction])</f>
        <v>1</v>
      </c>
      <c r="D132">
        <v>8.5000000000000006E-2</v>
      </c>
      <c r="E132" t="str">
        <f>_xlfn.XLOOKUP(bgal_kin_purification[[#This Row],[Attribute]],bgal_purification_fractions[Variable],bgal_purification_fractions[Dilution])</f>
        <v>1000</v>
      </c>
      <c r="F132">
        <f>MAX(bgal_kin_purification[[#This Row],[Dilution]]*bgal_kin_purification[[#This Row],[Value]], 0)</f>
        <v>85</v>
      </c>
    </row>
    <row r="133" spans="1:6" x14ac:dyDescent="0.2">
      <c r="A133" s="20">
        <v>2.1180555555555558E-3</v>
      </c>
      <c r="B133" t="s">
        <v>15</v>
      </c>
      <c r="C133">
        <f>_xlfn.XLOOKUP(bgal_kin_purification[[#This Row],[Attribute]],bgal_purification_fractions[Variable],bgal_purification_fractions[Fraction])</f>
        <v>1</v>
      </c>
      <c r="D133">
        <v>8.7999999999999995E-2</v>
      </c>
      <c r="E133" t="str">
        <f>_xlfn.XLOOKUP(bgal_kin_purification[[#This Row],[Attribute]],bgal_purification_fractions[Variable],bgal_purification_fractions[Dilution])</f>
        <v>1000</v>
      </c>
      <c r="F133">
        <f>MAX(bgal_kin_purification[[#This Row],[Dilution]]*bgal_kin_purification[[#This Row],[Value]], 0)</f>
        <v>88</v>
      </c>
    </row>
    <row r="134" spans="1:6" x14ac:dyDescent="0.2">
      <c r="A134" s="20">
        <v>2.1180555555555558E-3</v>
      </c>
      <c r="B134" t="s">
        <v>16</v>
      </c>
      <c r="C134">
        <f>_xlfn.XLOOKUP(bgal_kin_purification[[#This Row],[Attribute]],bgal_purification_fractions[Variable],bgal_purification_fractions[Fraction])</f>
        <v>3</v>
      </c>
      <c r="D134">
        <v>1E-3</v>
      </c>
      <c r="E134" t="str">
        <f>_xlfn.XLOOKUP(bgal_kin_purification[[#This Row],[Attribute]],bgal_purification_fractions[Variable],bgal_purification_fractions[Dilution])</f>
        <v>1000</v>
      </c>
      <c r="F134">
        <f>MAX(bgal_kin_purification[[#This Row],[Dilution]]*bgal_kin_purification[[#This Row],[Value]], 0)</f>
        <v>1</v>
      </c>
    </row>
    <row r="135" spans="1:6" x14ac:dyDescent="0.2">
      <c r="A135" s="20">
        <v>2.1180555555555558E-3</v>
      </c>
      <c r="B135" t="s">
        <v>17</v>
      </c>
      <c r="C135">
        <f>_xlfn.XLOOKUP(bgal_kin_purification[[#This Row],[Attribute]],bgal_purification_fractions[Variable],bgal_purification_fractions[Fraction])</f>
        <v>3</v>
      </c>
      <c r="D135">
        <v>1E-3</v>
      </c>
      <c r="E135" t="str">
        <f>_xlfn.XLOOKUP(bgal_kin_purification[[#This Row],[Attribute]],bgal_purification_fractions[Variable],bgal_purification_fractions[Dilution])</f>
        <v>1000</v>
      </c>
      <c r="F135">
        <f>MAX(bgal_kin_purification[[#This Row],[Dilution]]*bgal_kin_purification[[#This Row],[Value]], 0)</f>
        <v>1</v>
      </c>
    </row>
    <row r="136" spans="1:6" x14ac:dyDescent="0.2">
      <c r="A136" s="20">
        <v>2.1180555555555558E-3</v>
      </c>
      <c r="B136" t="s">
        <v>18</v>
      </c>
      <c r="C136">
        <f>_xlfn.XLOOKUP(bgal_kin_purification[[#This Row],[Attribute]],bgal_purification_fractions[Variable],bgal_purification_fractions[Fraction])</f>
        <v>3</v>
      </c>
      <c r="D136">
        <v>1E-3</v>
      </c>
      <c r="E136" t="str">
        <f>_xlfn.XLOOKUP(bgal_kin_purification[[#This Row],[Attribute]],bgal_purification_fractions[Variable],bgal_purification_fractions[Dilution])</f>
        <v>1000</v>
      </c>
      <c r="F136">
        <f>MAX(bgal_kin_purification[[#This Row],[Dilution]]*bgal_kin_purification[[#This Row],[Value]], 0)</f>
        <v>1</v>
      </c>
    </row>
    <row r="137" spans="1:6" x14ac:dyDescent="0.2">
      <c r="A137" s="20">
        <v>2.1180555555555558E-3</v>
      </c>
      <c r="B137" t="s">
        <v>38</v>
      </c>
      <c r="C137">
        <f>_xlfn.XLOOKUP(bgal_kin_purification[[#This Row],[Attribute]],bgal_purification_fractions[Variable],bgal_purification_fractions[Fraction])</f>
        <v>2</v>
      </c>
      <c r="D137">
        <v>2.633</v>
      </c>
      <c r="E137" t="str">
        <f>_xlfn.XLOOKUP(bgal_kin_purification[[#This Row],[Attribute]],bgal_purification_fractions[Variable],bgal_purification_fractions[Dilution])</f>
        <v>10</v>
      </c>
      <c r="F137">
        <f>MAX(bgal_kin_purification[[#This Row],[Dilution]]*bgal_kin_purification[[#This Row],[Value]], 0)</f>
        <v>26.33</v>
      </c>
    </row>
    <row r="138" spans="1:6" x14ac:dyDescent="0.2">
      <c r="A138" s="20">
        <v>2.1180555555555558E-3</v>
      </c>
      <c r="B138" t="s">
        <v>39</v>
      </c>
      <c r="C138">
        <f>_xlfn.XLOOKUP(bgal_kin_purification[[#This Row],[Attribute]],bgal_purification_fractions[Variable],bgal_purification_fractions[Fraction])</f>
        <v>2</v>
      </c>
      <c r="D138">
        <v>2.9689999999999999</v>
      </c>
      <c r="E138" t="str">
        <f>_xlfn.XLOOKUP(bgal_kin_purification[[#This Row],[Attribute]],bgal_purification_fractions[Variable],bgal_purification_fractions[Dilution])</f>
        <v>10</v>
      </c>
      <c r="F138">
        <f>MAX(bgal_kin_purification[[#This Row],[Dilution]]*bgal_kin_purification[[#This Row],[Value]], 0)</f>
        <v>29.689999999999998</v>
      </c>
    </row>
    <row r="139" spans="1:6" x14ac:dyDescent="0.2">
      <c r="A139" s="20">
        <v>2.1180555555555558E-3</v>
      </c>
      <c r="B139" t="s">
        <v>34</v>
      </c>
      <c r="C139">
        <f>_xlfn.XLOOKUP(bgal_kin_purification[[#This Row],[Attribute]],bgal_purification_fractions[Variable],bgal_purification_fractions[Fraction])</f>
        <v>2</v>
      </c>
      <c r="D139">
        <v>2.9020000000000001</v>
      </c>
      <c r="E139" t="str">
        <f>_xlfn.XLOOKUP(bgal_kin_purification[[#This Row],[Attribute]],bgal_purification_fractions[Variable],bgal_purification_fractions[Dilution])</f>
        <v>10</v>
      </c>
      <c r="F139">
        <f>MAX(bgal_kin_purification[[#This Row],[Dilution]]*bgal_kin_purification[[#This Row],[Value]], 0)</f>
        <v>29.020000000000003</v>
      </c>
    </row>
    <row r="140" spans="1:6" x14ac:dyDescent="0.2">
      <c r="A140" s="20">
        <v>2.1180555555555558E-3</v>
      </c>
      <c r="B140" t="s">
        <v>40</v>
      </c>
      <c r="C140">
        <f>_xlfn.XLOOKUP(bgal_kin_purification[[#This Row],[Attribute]],bgal_purification_fractions[Variable],bgal_purification_fractions[Fraction])</f>
        <v>4</v>
      </c>
      <c r="D140">
        <v>3.0000000000000001E-3</v>
      </c>
      <c r="E140" t="str">
        <f>_xlfn.XLOOKUP(bgal_kin_purification[[#This Row],[Attribute]],bgal_purification_fractions[Variable],bgal_purification_fractions[Dilution])</f>
        <v>10</v>
      </c>
      <c r="F140">
        <f>MAX(bgal_kin_purification[[#This Row],[Dilution]]*bgal_kin_purification[[#This Row],[Value]], 0)</f>
        <v>0.03</v>
      </c>
    </row>
    <row r="141" spans="1:6" x14ac:dyDescent="0.2">
      <c r="A141" s="20">
        <v>2.1180555555555558E-3</v>
      </c>
      <c r="B141" t="s">
        <v>41</v>
      </c>
      <c r="C141">
        <f>_xlfn.XLOOKUP(bgal_kin_purification[[#This Row],[Attribute]],bgal_purification_fractions[Variable],bgal_purification_fractions[Fraction])</f>
        <v>4</v>
      </c>
      <c r="D141">
        <v>1E-3</v>
      </c>
      <c r="E141" t="str">
        <f>_xlfn.XLOOKUP(bgal_kin_purification[[#This Row],[Attribute]],bgal_purification_fractions[Variable],bgal_purification_fractions[Dilution])</f>
        <v>10</v>
      </c>
      <c r="F141">
        <f>MAX(bgal_kin_purification[[#This Row],[Dilution]]*bgal_kin_purification[[#This Row],[Value]], 0)</f>
        <v>0.01</v>
      </c>
    </row>
    <row r="142" spans="1:6" x14ac:dyDescent="0.2">
      <c r="A142" s="20">
        <v>2.1180555555555558E-3</v>
      </c>
      <c r="B142" t="s">
        <v>42</v>
      </c>
      <c r="C142">
        <f>_xlfn.XLOOKUP(bgal_kin_purification[[#This Row],[Attribute]],bgal_purification_fractions[Variable],bgal_purification_fractions[Fraction])</f>
        <v>4</v>
      </c>
      <c r="D142">
        <v>2E-3</v>
      </c>
      <c r="E142" t="str">
        <f>_xlfn.XLOOKUP(bgal_kin_purification[[#This Row],[Attribute]],bgal_purification_fractions[Variable],bgal_purification_fractions[Dilution])</f>
        <v>10</v>
      </c>
      <c r="F142">
        <f>MAX(bgal_kin_purification[[#This Row],[Dilution]]*bgal_kin_purification[[#This Row],[Value]], 0)</f>
        <v>0.02</v>
      </c>
    </row>
    <row r="143" spans="1:6" x14ac:dyDescent="0.2">
      <c r="A143" s="20">
        <v>2.1180555555555558E-3</v>
      </c>
      <c r="B143" t="s">
        <v>56</v>
      </c>
      <c r="C143">
        <f>_xlfn.XLOOKUP(bgal_kin_purification[[#This Row],[Attribute]],bgal_purification_fractions[Variable],bgal_purification_fractions[Fraction])</f>
        <v>2</v>
      </c>
      <c r="D143">
        <v>0.35799999999999998</v>
      </c>
      <c r="E143" t="str">
        <f>_xlfn.XLOOKUP(bgal_kin_purification[[#This Row],[Attribute]],bgal_purification_fractions[Variable],bgal_purification_fractions[Dilution])</f>
        <v>100</v>
      </c>
      <c r="F143">
        <f>MAX(bgal_kin_purification[[#This Row],[Dilution]]*bgal_kin_purification[[#This Row],[Value]], 0)</f>
        <v>35.799999999999997</v>
      </c>
    </row>
    <row r="144" spans="1:6" x14ac:dyDescent="0.2">
      <c r="A144" s="20">
        <v>2.1180555555555558E-3</v>
      </c>
      <c r="B144" t="s">
        <v>57</v>
      </c>
      <c r="C144">
        <f>_xlfn.XLOOKUP(bgal_kin_purification[[#This Row],[Attribute]],bgal_purification_fractions[Variable],bgal_purification_fractions[Fraction])</f>
        <v>2</v>
      </c>
      <c r="D144">
        <v>0.35499999999999998</v>
      </c>
      <c r="E144" t="str">
        <f>_xlfn.XLOOKUP(bgal_kin_purification[[#This Row],[Attribute]],bgal_purification_fractions[Variable],bgal_purification_fractions[Dilution])</f>
        <v>100</v>
      </c>
      <c r="F144">
        <f>MAX(bgal_kin_purification[[#This Row],[Dilution]]*bgal_kin_purification[[#This Row],[Value]], 0)</f>
        <v>35.5</v>
      </c>
    </row>
    <row r="145" spans="1:6" x14ac:dyDescent="0.2">
      <c r="A145" s="20">
        <v>2.1180555555555558E-3</v>
      </c>
      <c r="B145" t="s">
        <v>58</v>
      </c>
      <c r="C145">
        <f>_xlfn.XLOOKUP(bgal_kin_purification[[#This Row],[Attribute]],bgal_purification_fractions[Variable],bgal_purification_fractions[Fraction])</f>
        <v>2</v>
      </c>
      <c r="D145">
        <v>0.34599999999999997</v>
      </c>
      <c r="E145" t="str">
        <f>_xlfn.XLOOKUP(bgal_kin_purification[[#This Row],[Attribute]],bgal_purification_fractions[Variable],bgal_purification_fractions[Dilution])</f>
        <v>100</v>
      </c>
      <c r="F145">
        <f>MAX(bgal_kin_purification[[#This Row],[Dilution]]*bgal_kin_purification[[#This Row],[Value]], 0)</f>
        <v>34.599999999999994</v>
      </c>
    </row>
    <row r="146" spans="1:6" x14ac:dyDescent="0.2">
      <c r="A146" s="20">
        <v>2.1180555555555558E-3</v>
      </c>
      <c r="B146" t="s">
        <v>59</v>
      </c>
      <c r="C146">
        <f>_xlfn.XLOOKUP(bgal_kin_purification[[#This Row],[Attribute]],bgal_purification_fractions[Variable],bgal_purification_fractions[Fraction])</f>
        <v>4</v>
      </c>
      <c r="D146">
        <v>2E-3</v>
      </c>
      <c r="E146" t="str">
        <f>_xlfn.XLOOKUP(bgal_kin_purification[[#This Row],[Attribute]],bgal_purification_fractions[Variable],bgal_purification_fractions[Dilution])</f>
        <v>100</v>
      </c>
      <c r="F146">
        <f>MAX(bgal_kin_purification[[#This Row],[Dilution]]*bgal_kin_purification[[#This Row],[Value]], 0)</f>
        <v>0.2</v>
      </c>
    </row>
    <row r="147" spans="1:6" x14ac:dyDescent="0.2">
      <c r="A147" s="20">
        <v>2.1180555555555558E-3</v>
      </c>
      <c r="B147" t="s">
        <v>60</v>
      </c>
      <c r="C147">
        <f>_xlfn.XLOOKUP(bgal_kin_purification[[#This Row],[Attribute]],bgal_purification_fractions[Variable],bgal_purification_fractions[Fraction])</f>
        <v>4</v>
      </c>
      <c r="D147">
        <v>0</v>
      </c>
      <c r="E147" t="str">
        <f>_xlfn.XLOOKUP(bgal_kin_purification[[#This Row],[Attribute]],bgal_purification_fractions[Variable],bgal_purification_fractions[Dilution])</f>
        <v>100</v>
      </c>
      <c r="F147">
        <f>MAX(bgal_kin_purification[[#This Row],[Dilution]]*bgal_kin_purification[[#This Row],[Value]], 0)</f>
        <v>0</v>
      </c>
    </row>
    <row r="148" spans="1:6" x14ac:dyDescent="0.2">
      <c r="A148" s="20">
        <v>2.1180555555555558E-3</v>
      </c>
      <c r="B148" t="s">
        <v>61</v>
      </c>
      <c r="C148">
        <f>_xlfn.XLOOKUP(bgal_kin_purification[[#This Row],[Attribute]],bgal_purification_fractions[Variable],bgal_purification_fractions[Fraction])</f>
        <v>4</v>
      </c>
      <c r="D148">
        <v>1E-3</v>
      </c>
      <c r="E148" t="str">
        <f>_xlfn.XLOOKUP(bgal_kin_purification[[#This Row],[Attribute]],bgal_purification_fractions[Variable],bgal_purification_fractions[Dilution])</f>
        <v>100</v>
      </c>
      <c r="F148">
        <f>MAX(bgal_kin_purification[[#This Row],[Dilution]]*bgal_kin_purification[[#This Row],[Value]], 0)</f>
        <v>0.1</v>
      </c>
    </row>
    <row r="149" spans="1:6" x14ac:dyDescent="0.2">
      <c r="A149" s="20">
        <v>2.1180555555555558E-3</v>
      </c>
      <c r="B149" t="s">
        <v>64</v>
      </c>
      <c r="C149">
        <f>_xlfn.XLOOKUP(bgal_kin_purification[[#This Row],[Attribute]],bgal_purification_fractions[Variable],bgal_purification_fractions[Fraction])</f>
        <v>2</v>
      </c>
      <c r="D149">
        <v>4.2000000000000003E-2</v>
      </c>
      <c r="E149" t="str">
        <f>_xlfn.XLOOKUP(bgal_kin_purification[[#This Row],[Attribute]],bgal_purification_fractions[Variable],bgal_purification_fractions[Dilution])</f>
        <v>1000</v>
      </c>
      <c r="F149">
        <f>MAX(bgal_kin_purification[[#This Row],[Dilution]]*bgal_kin_purification[[#This Row],[Value]], 0)</f>
        <v>42</v>
      </c>
    </row>
    <row r="150" spans="1:6" x14ac:dyDescent="0.2">
      <c r="A150" s="20">
        <v>2.1180555555555558E-3</v>
      </c>
      <c r="B150" t="s">
        <v>65</v>
      </c>
      <c r="C150">
        <f>_xlfn.XLOOKUP(bgal_kin_purification[[#This Row],[Attribute]],bgal_purification_fractions[Variable],bgal_purification_fractions[Fraction])</f>
        <v>2</v>
      </c>
      <c r="D150">
        <v>4.2000000000000003E-2</v>
      </c>
      <c r="E150" t="str">
        <f>_xlfn.XLOOKUP(bgal_kin_purification[[#This Row],[Attribute]],bgal_purification_fractions[Variable],bgal_purification_fractions[Dilution])</f>
        <v>1000</v>
      </c>
      <c r="F150">
        <f>MAX(bgal_kin_purification[[#This Row],[Dilution]]*bgal_kin_purification[[#This Row],[Value]], 0)</f>
        <v>42</v>
      </c>
    </row>
    <row r="151" spans="1:6" x14ac:dyDescent="0.2">
      <c r="A151" s="20">
        <v>2.1180555555555558E-3</v>
      </c>
      <c r="B151" t="s">
        <v>66</v>
      </c>
      <c r="C151">
        <f>_xlfn.XLOOKUP(bgal_kin_purification[[#This Row],[Attribute]],bgal_purification_fractions[Variable],bgal_purification_fractions[Fraction])</f>
        <v>2</v>
      </c>
      <c r="D151">
        <v>0.04</v>
      </c>
      <c r="E151" t="str">
        <f>_xlfn.XLOOKUP(bgal_kin_purification[[#This Row],[Attribute]],bgal_purification_fractions[Variable],bgal_purification_fractions[Dilution])</f>
        <v>1000</v>
      </c>
      <c r="F151">
        <f>MAX(bgal_kin_purification[[#This Row],[Dilution]]*bgal_kin_purification[[#This Row],[Value]], 0)</f>
        <v>40</v>
      </c>
    </row>
    <row r="152" spans="1:6" x14ac:dyDescent="0.2">
      <c r="A152" s="20">
        <v>2.1180555555555558E-3</v>
      </c>
      <c r="B152" t="s">
        <v>67</v>
      </c>
      <c r="C152">
        <f>_xlfn.XLOOKUP(bgal_kin_purification[[#This Row],[Attribute]],bgal_purification_fractions[Variable],bgal_purification_fractions[Fraction])</f>
        <v>4</v>
      </c>
      <c r="D152">
        <v>1E-3</v>
      </c>
      <c r="E152" t="str">
        <f>_xlfn.XLOOKUP(bgal_kin_purification[[#This Row],[Attribute]],bgal_purification_fractions[Variable],bgal_purification_fractions[Dilution])</f>
        <v>1000</v>
      </c>
      <c r="F152">
        <f>MAX(bgal_kin_purification[[#This Row],[Dilution]]*bgal_kin_purification[[#This Row],[Value]], 0)</f>
        <v>1</v>
      </c>
    </row>
    <row r="153" spans="1:6" x14ac:dyDescent="0.2">
      <c r="A153" s="20">
        <v>2.1180555555555558E-3</v>
      </c>
      <c r="B153" t="s">
        <v>68</v>
      </c>
      <c r="C153">
        <f>_xlfn.XLOOKUP(bgal_kin_purification[[#This Row],[Attribute]],bgal_purification_fractions[Variable],bgal_purification_fractions[Fraction])</f>
        <v>4</v>
      </c>
      <c r="D153">
        <v>0</v>
      </c>
      <c r="E153" t="str">
        <f>_xlfn.XLOOKUP(bgal_kin_purification[[#This Row],[Attribute]],bgal_purification_fractions[Variable],bgal_purification_fractions[Dilution])</f>
        <v>1000</v>
      </c>
      <c r="F153">
        <f>MAX(bgal_kin_purification[[#This Row],[Dilution]]*bgal_kin_purification[[#This Row],[Value]], 0)</f>
        <v>0</v>
      </c>
    </row>
    <row r="154" spans="1:6" x14ac:dyDescent="0.2">
      <c r="A154" s="20">
        <v>2.1180555555555558E-3</v>
      </c>
      <c r="B154" t="s">
        <v>69</v>
      </c>
      <c r="C154">
        <f>_xlfn.XLOOKUP(bgal_kin_purification[[#This Row],[Attribute]],bgal_purification_fractions[Variable],bgal_purification_fractions[Fraction])</f>
        <v>4</v>
      </c>
      <c r="D154">
        <v>0</v>
      </c>
      <c r="E154" t="str">
        <f>_xlfn.XLOOKUP(bgal_kin_purification[[#This Row],[Attribute]],bgal_purification_fractions[Variable],bgal_purification_fractions[Dilution])</f>
        <v>1000</v>
      </c>
      <c r="F154">
        <f>MAX(bgal_kin_purification[[#This Row],[Dilution]]*bgal_kin_purification[[#This Row],[Value]], 0)</f>
        <v>0</v>
      </c>
    </row>
    <row r="155" spans="1:6" hidden="1" x14ac:dyDescent="0.2">
      <c r="A155" s="20">
        <v>2.1180555555555558E-3</v>
      </c>
      <c r="B155" t="s">
        <v>73</v>
      </c>
      <c r="C155" t="e">
        <f>_xlfn.XLOOKUP(bgal_kin_purification[[#This Row],[Attribute]],bgal_purification_fractions[Variable],bgal_purification_fractions[Fraction])</f>
        <v>#N/A</v>
      </c>
      <c r="D155">
        <v>0</v>
      </c>
      <c r="E155" t="e">
        <f>_xlfn.XLOOKUP(bgal_kin_purification[[#This Row],[Attribute]],bgal_purification_fractions[Variable],bgal_purification_fractions[Dilution])</f>
        <v>#N/A</v>
      </c>
      <c r="F155" t="e">
        <f>MAX(bgal_kin_purification[[#This Row],[Dilution]]*bgal_kin_purification[[#This Row],[Value]], 0)</f>
        <v>#N/A</v>
      </c>
    </row>
    <row r="156" spans="1:6" hidden="1" x14ac:dyDescent="0.2">
      <c r="A156" s="20">
        <v>2.1180555555555558E-3</v>
      </c>
      <c r="B156" t="s">
        <v>74</v>
      </c>
      <c r="C156" t="e">
        <f>_xlfn.XLOOKUP(bgal_kin_purification[[#This Row],[Attribute]],bgal_purification_fractions[Variable],bgal_purification_fractions[Fraction])</f>
        <v>#N/A</v>
      </c>
      <c r="D156">
        <v>0</v>
      </c>
      <c r="E156" t="e">
        <f>_xlfn.XLOOKUP(bgal_kin_purification[[#This Row],[Attribute]],bgal_purification_fractions[Variable],bgal_purification_fractions[Dilution])</f>
        <v>#N/A</v>
      </c>
      <c r="F156" t="e">
        <f>MAX(bgal_kin_purification[[#This Row],[Dilution]]*bgal_kin_purification[[#This Row],[Value]], 0)</f>
        <v>#N/A</v>
      </c>
    </row>
    <row r="157" spans="1:6" hidden="1" x14ac:dyDescent="0.2">
      <c r="A157" s="20">
        <v>2.1180555555555558E-3</v>
      </c>
      <c r="B157" t="s">
        <v>75</v>
      </c>
      <c r="C157" t="e">
        <f>_xlfn.XLOOKUP(bgal_kin_purification[[#This Row],[Attribute]],bgal_purification_fractions[Variable],bgal_purification_fractions[Fraction])</f>
        <v>#N/A</v>
      </c>
      <c r="D157">
        <v>0</v>
      </c>
      <c r="E157" t="e">
        <f>_xlfn.XLOOKUP(bgal_kin_purification[[#This Row],[Attribute]],bgal_purification_fractions[Variable],bgal_purification_fractions[Dilution])</f>
        <v>#N/A</v>
      </c>
      <c r="F157" t="e">
        <f>MAX(bgal_kin_purification[[#This Row],[Dilution]]*bgal_kin_purification[[#This Row],[Value]], 0)</f>
        <v>#N/A</v>
      </c>
    </row>
    <row r="158" spans="1:6" x14ac:dyDescent="0.2">
      <c r="A158" s="20">
        <v>2.8124999999999999E-3</v>
      </c>
      <c r="B158" t="s">
        <v>193</v>
      </c>
      <c r="C158">
        <f>_xlfn.XLOOKUP(bgal_kin_purification[[#This Row],[Attribute]],bgal_purification_fractions[Variable],bgal_purification_fractions[Fraction])</f>
        <v>1</v>
      </c>
      <c r="D158">
        <v>3.8690000000000002</v>
      </c>
      <c r="E158" t="str">
        <f>_xlfn.XLOOKUP(bgal_kin_purification[[#This Row],[Attribute]],bgal_purification_fractions[Variable],bgal_purification_fractions[Dilution])</f>
        <v>10</v>
      </c>
      <c r="F158">
        <f>MAX(bgal_kin_purification[[#This Row],[Dilution]]*bgal_kin_purification[[#This Row],[Value]], 0)</f>
        <v>38.690000000000005</v>
      </c>
    </row>
    <row r="159" spans="1:6" x14ac:dyDescent="0.2">
      <c r="A159" s="20">
        <v>2.8124999999999999E-3</v>
      </c>
      <c r="B159" t="s">
        <v>194</v>
      </c>
      <c r="C159">
        <f>_xlfn.XLOOKUP(bgal_kin_purification[[#This Row],[Attribute]],bgal_purification_fractions[Variable],bgal_purification_fractions[Fraction])</f>
        <v>1</v>
      </c>
      <c r="E159" t="str">
        <f>_xlfn.XLOOKUP(bgal_kin_purification[[#This Row],[Attribute]],bgal_purification_fractions[Variable],bgal_purification_fractions[Dilution])</f>
        <v>10</v>
      </c>
      <c r="F159">
        <f>MAX(bgal_kin_purification[[#This Row],[Dilution]]*bgal_kin_purification[[#This Row],[Value]], 0)</f>
        <v>0</v>
      </c>
    </row>
    <row r="160" spans="1:6" x14ac:dyDescent="0.2">
      <c r="A160" s="20">
        <v>2.8124999999999999E-3</v>
      </c>
      <c r="B160" t="s">
        <v>195</v>
      </c>
      <c r="C160">
        <f>_xlfn.XLOOKUP(bgal_kin_purification[[#This Row],[Attribute]],bgal_purification_fractions[Variable],bgal_purification_fractions[Fraction])</f>
        <v>1</v>
      </c>
      <c r="E160" t="str">
        <f>_xlfn.XLOOKUP(bgal_kin_purification[[#This Row],[Attribute]],bgal_purification_fractions[Variable],bgal_purification_fractions[Dilution])</f>
        <v>10</v>
      </c>
      <c r="F160">
        <f>MAX(bgal_kin_purification[[#This Row],[Dilution]]*bgal_kin_purification[[#This Row],[Value]], 0)</f>
        <v>0</v>
      </c>
    </row>
    <row r="161" spans="1:6" x14ac:dyDescent="0.2">
      <c r="A161" s="20">
        <v>2.8124999999999999E-3</v>
      </c>
      <c r="B161" t="s">
        <v>50</v>
      </c>
      <c r="C161">
        <f>_xlfn.XLOOKUP(bgal_kin_purification[[#This Row],[Attribute]],bgal_purification_fractions[Variable],bgal_purification_fractions[Fraction])</f>
        <v>3</v>
      </c>
      <c r="D161">
        <v>4.0000000000000001E-3</v>
      </c>
      <c r="E161" t="str">
        <f>_xlfn.XLOOKUP(bgal_kin_purification[[#This Row],[Attribute]],bgal_purification_fractions[Variable],bgal_purification_fractions[Dilution])</f>
        <v>10</v>
      </c>
      <c r="F161">
        <f>MAX(bgal_kin_purification[[#This Row],[Dilution]]*bgal_kin_purification[[#This Row],[Value]], 0)</f>
        <v>0.04</v>
      </c>
    </row>
    <row r="162" spans="1:6" x14ac:dyDescent="0.2">
      <c r="A162" s="20">
        <v>2.8124999999999999E-3</v>
      </c>
      <c r="B162" t="s">
        <v>51</v>
      </c>
      <c r="C162">
        <f>_xlfn.XLOOKUP(bgal_kin_purification[[#This Row],[Attribute]],bgal_purification_fractions[Variable],bgal_purification_fractions[Fraction])</f>
        <v>3</v>
      </c>
      <c r="D162">
        <v>2E-3</v>
      </c>
      <c r="E162" t="str">
        <f>_xlfn.XLOOKUP(bgal_kin_purification[[#This Row],[Attribute]],bgal_purification_fractions[Variable],bgal_purification_fractions[Dilution])</f>
        <v>10</v>
      </c>
      <c r="F162">
        <f>MAX(bgal_kin_purification[[#This Row],[Dilution]]*bgal_kin_purification[[#This Row],[Value]], 0)</f>
        <v>0.02</v>
      </c>
    </row>
    <row r="163" spans="1:6" x14ac:dyDescent="0.2">
      <c r="A163" s="20">
        <v>2.8124999999999999E-3</v>
      </c>
      <c r="B163" t="s">
        <v>52</v>
      </c>
      <c r="C163">
        <f>_xlfn.XLOOKUP(bgal_kin_purification[[#This Row],[Attribute]],bgal_purification_fractions[Variable],bgal_purification_fractions[Fraction])</f>
        <v>3</v>
      </c>
      <c r="D163">
        <v>2E-3</v>
      </c>
      <c r="E163" t="str">
        <f>_xlfn.XLOOKUP(bgal_kin_purification[[#This Row],[Attribute]],bgal_purification_fractions[Variable],bgal_purification_fractions[Dilution])</f>
        <v>10</v>
      </c>
      <c r="F163">
        <f>MAX(bgal_kin_purification[[#This Row],[Dilution]]*bgal_kin_purification[[#This Row],[Value]], 0)</f>
        <v>0.02</v>
      </c>
    </row>
    <row r="164" spans="1:6" x14ac:dyDescent="0.2">
      <c r="A164" s="20">
        <v>2.8124999999999999E-3</v>
      </c>
      <c r="B164" t="s">
        <v>1</v>
      </c>
      <c r="C164">
        <f>_xlfn.XLOOKUP(bgal_kin_purification[[#This Row],[Attribute]],bgal_purification_fractions[Variable],bgal_purification_fractions[Fraction])</f>
        <v>1</v>
      </c>
      <c r="D164">
        <v>0.83499999999999996</v>
      </c>
      <c r="E164" t="str">
        <f>_xlfn.XLOOKUP(bgal_kin_purification[[#This Row],[Attribute]],bgal_purification_fractions[Variable],bgal_purification_fractions[Dilution])</f>
        <v>100</v>
      </c>
      <c r="F164">
        <f>MAX(bgal_kin_purification[[#This Row],[Dilution]]*bgal_kin_purification[[#This Row],[Value]], 0)</f>
        <v>83.5</v>
      </c>
    </row>
    <row r="165" spans="1:6" x14ac:dyDescent="0.2">
      <c r="A165" s="20">
        <v>2.8124999999999999E-3</v>
      </c>
      <c r="B165" t="s">
        <v>2</v>
      </c>
      <c r="C165">
        <f>_xlfn.XLOOKUP(bgal_kin_purification[[#This Row],[Attribute]],bgal_purification_fractions[Variable],bgal_purification_fractions[Fraction])</f>
        <v>1</v>
      </c>
      <c r="D165">
        <v>0.83899999999999997</v>
      </c>
      <c r="E165" t="str">
        <f>_xlfn.XLOOKUP(bgal_kin_purification[[#This Row],[Attribute]],bgal_purification_fractions[Variable],bgal_purification_fractions[Dilution])</f>
        <v>100</v>
      </c>
      <c r="F165">
        <f>MAX(bgal_kin_purification[[#This Row],[Dilution]]*bgal_kin_purification[[#This Row],[Value]], 0)</f>
        <v>83.899999999999991</v>
      </c>
    </row>
    <row r="166" spans="1:6" x14ac:dyDescent="0.2">
      <c r="A166" s="20">
        <v>2.8124999999999999E-3</v>
      </c>
      <c r="B166" t="s">
        <v>3</v>
      </c>
      <c r="C166">
        <f>_xlfn.XLOOKUP(bgal_kin_purification[[#This Row],[Attribute]],bgal_purification_fractions[Variable],bgal_purification_fractions[Fraction])</f>
        <v>1</v>
      </c>
      <c r="D166">
        <v>0.79200000000000004</v>
      </c>
      <c r="E166" t="str">
        <f>_xlfn.XLOOKUP(bgal_kin_purification[[#This Row],[Attribute]],bgal_purification_fractions[Variable],bgal_purification_fractions[Dilution])</f>
        <v>100</v>
      </c>
      <c r="F166">
        <f>MAX(bgal_kin_purification[[#This Row],[Dilution]]*bgal_kin_purification[[#This Row],[Value]], 0)</f>
        <v>79.2</v>
      </c>
    </row>
    <row r="167" spans="1:6" x14ac:dyDescent="0.2">
      <c r="A167" s="20">
        <v>2.8124999999999999E-3</v>
      </c>
      <c r="B167" t="s">
        <v>4</v>
      </c>
      <c r="C167">
        <f>_xlfn.XLOOKUP(bgal_kin_purification[[#This Row],[Attribute]],bgal_purification_fractions[Variable],bgal_purification_fractions[Fraction])</f>
        <v>3</v>
      </c>
      <c r="D167">
        <v>1E-3</v>
      </c>
      <c r="E167" t="str">
        <f>_xlfn.XLOOKUP(bgal_kin_purification[[#This Row],[Attribute]],bgal_purification_fractions[Variable],bgal_purification_fractions[Dilution])</f>
        <v>100</v>
      </c>
      <c r="F167">
        <f>MAX(bgal_kin_purification[[#This Row],[Dilution]]*bgal_kin_purification[[#This Row],[Value]], 0)</f>
        <v>0.1</v>
      </c>
    </row>
    <row r="168" spans="1:6" x14ac:dyDescent="0.2">
      <c r="A168" s="20">
        <v>2.8124999999999999E-3</v>
      </c>
      <c r="B168" t="s">
        <v>5</v>
      </c>
      <c r="C168">
        <f>_xlfn.XLOOKUP(bgal_kin_purification[[#This Row],[Attribute]],bgal_purification_fractions[Variable],bgal_purification_fractions[Fraction])</f>
        <v>3</v>
      </c>
      <c r="D168">
        <v>0</v>
      </c>
      <c r="E168" t="str">
        <f>_xlfn.XLOOKUP(bgal_kin_purification[[#This Row],[Attribute]],bgal_purification_fractions[Variable],bgal_purification_fractions[Dilution])</f>
        <v>100</v>
      </c>
      <c r="F168">
        <f>MAX(bgal_kin_purification[[#This Row],[Dilution]]*bgal_kin_purification[[#This Row],[Value]], 0)</f>
        <v>0</v>
      </c>
    </row>
    <row r="169" spans="1:6" x14ac:dyDescent="0.2">
      <c r="A169" s="20">
        <v>2.8124999999999999E-3</v>
      </c>
      <c r="B169" t="s">
        <v>6</v>
      </c>
      <c r="C169">
        <f>_xlfn.XLOOKUP(bgal_kin_purification[[#This Row],[Attribute]],bgal_purification_fractions[Variable],bgal_purification_fractions[Fraction])</f>
        <v>3</v>
      </c>
      <c r="D169">
        <v>0</v>
      </c>
      <c r="E169" t="str">
        <f>_xlfn.XLOOKUP(bgal_kin_purification[[#This Row],[Attribute]],bgal_purification_fractions[Variable],bgal_purification_fractions[Dilution])</f>
        <v>100</v>
      </c>
      <c r="F169">
        <f>MAX(bgal_kin_purification[[#This Row],[Dilution]]*bgal_kin_purification[[#This Row],[Value]], 0)</f>
        <v>0</v>
      </c>
    </row>
    <row r="170" spans="1:6" x14ac:dyDescent="0.2">
      <c r="A170" s="20">
        <v>2.8124999999999999E-3</v>
      </c>
      <c r="B170" t="s">
        <v>13</v>
      </c>
      <c r="C170">
        <f>_xlfn.XLOOKUP(bgal_kin_purification[[#This Row],[Attribute]],bgal_purification_fractions[Variable],bgal_purification_fractions[Fraction])</f>
        <v>1</v>
      </c>
      <c r="D170">
        <v>9.7000000000000003E-2</v>
      </c>
      <c r="E170" t="str">
        <f>_xlfn.XLOOKUP(bgal_kin_purification[[#This Row],[Attribute]],bgal_purification_fractions[Variable],bgal_purification_fractions[Dilution])</f>
        <v>1000</v>
      </c>
      <c r="F170">
        <f>MAX(bgal_kin_purification[[#This Row],[Dilution]]*bgal_kin_purification[[#This Row],[Value]], 0)</f>
        <v>97</v>
      </c>
    </row>
    <row r="171" spans="1:6" x14ac:dyDescent="0.2">
      <c r="A171" s="20">
        <v>2.8124999999999999E-3</v>
      </c>
      <c r="B171" t="s">
        <v>14</v>
      </c>
      <c r="C171">
        <f>_xlfn.XLOOKUP(bgal_kin_purification[[#This Row],[Attribute]],bgal_purification_fractions[Variable],bgal_purification_fractions[Fraction])</f>
        <v>1</v>
      </c>
      <c r="D171">
        <v>9.6000000000000002E-2</v>
      </c>
      <c r="E171" t="str">
        <f>_xlfn.XLOOKUP(bgal_kin_purification[[#This Row],[Attribute]],bgal_purification_fractions[Variable],bgal_purification_fractions[Dilution])</f>
        <v>1000</v>
      </c>
      <c r="F171">
        <f>MAX(bgal_kin_purification[[#This Row],[Dilution]]*bgal_kin_purification[[#This Row],[Value]], 0)</f>
        <v>96</v>
      </c>
    </row>
    <row r="172" spans="1:6" x14ac:dyDescent="0.2">
      <c r="A172" s="20">
        <v>2.8124999999999999E-3</v>
      </c>
      <c r="B172" t="s">
        <v>15</v>
      </c>
      <c r="C172">
        <f>_xlfn.XLOOKUP(bgal_kin_purification[[#This Row],[Attribute]],bgal_purification_fractions[Variable],bgal_purification_fractions[Fraction])</f>
        <v>1</v>
      </c>
      <c r="D172">
        <v>9.9000000000000005E-2</v>
      </c>
      <c r="E172" t="str">
        <f>_xlfn.XLOOKUP(bgal_kin_purification[[#This Row],[Attribute]],bgal_purification_fractions[Variable],bgal_purification_fractions[Dilution])</f>
        <v>1000</v>
      </c>
      <c r="F172">
        <f>MAX(bgal_kin_purification[[#This Row],[Dilution]]*bgal_kin_purification[[#This Row],[Value]], 0)</f>
        <v>99</v>
      </c>
    </row>
    <row r="173" spans="1:6" x14ac:dyDescent="0.2">
      <c r="A173" s="20">
        <v>2.8124999999999999E-3</v>
      </c>
      <c r="B173" t="s">
        <v>16</v>
      </c>
      <c r="C173">
        <f>_xlfn.XLOOKUP(bgal_kin_purification[[#This Row],[Attribute]],bgal_purification_fractions[Variable],bgal_purification_fractions[Fraction])</f>
        <v>3</v>
      </c>
      <c r="D173">
        <v>1E-3</v>
      </c>
      <c r="E173" t="str">
        <f>_xlfn.XLOOKUP(bgal_kin_purification[[#This Row],[Attribute]],bgal_purification_fractions[Variable],bgal_purification_fractions[Dilution])</f>
        <v>1000</v>
      </c>
      <c r="F173">
        <f>MAX(bgal_kin_purification[[#This Row],[Dilution]]*bgal_kin_purification[[#This Row],[Value]], 0)</f>
        <v>1</v>
      </c>
    </row>
    <row r="174" spans="1:6" x14ac:dyDescent="0.2">
      <c r="A174" s="20">
        <v>2.8124999999999999E-3</v>
      </c>
      <c r="B174" t="s">
        <v>17</v>
      </c>
      <c r="C174">
        <f>_xlfn.XLOOKUP(bgal_kin_purification[[#This Row],[Attribute]],bgal_purification_fractions[Variable],bgal_purification_fractions[Fraction])</f>
        <v>3</v>
      </c>
      <c r="D174">
        <v>1E-3</v>
      </c>
      <c r="E174" t="str">
        <f>_xlfn.XLOOKUP(bgal_kin_purification[[#This Row],[Attribute]],bgal_purification_fractions[Variable],bgal_purification_fractions[Dilution])</f>
        <v>1000</v>
      </c>
      <c r="F174">
        <f>MAX(bgal_kin_purification[[#This Row],[Dilution]]*bgal_kin_purification[[#This Row],[Value]], 0)</f>
        <v>1</v>
      </c>
    </row>
    <row r="175" spans="1:6" x14ac:dyDescent="0.2">
      <c r="A175" s="20">
        <v>2.8124999999999999E-3</v>
      </c>
      <c r="B175" t="s">
        <v>18</v>
      </c>
      <c r="C175">
        <f>_xlfn.XLOOKUP(bgal_kin_purification[[#This Row],[Attribute]],bgal_purification_fractions[Variable],bgal_purification_fractions[Fraction])</f>
        <v>3</v>
      </c>
      <c r="D175">
        <v>1E-3</v>
      </c>
      <c r="E175" t="str">
        <f>_xlfn.XLOOKUP(bgal_kin_purification[[#This Row],[Attribute]],bgal_purification_fractions[Variable],bgal_purification_fractions[Dilution])</f>
        <v>1000</v>
      </c>
      <c r="F175">
        <f>MAX(bgal_kin_purification[[#This Row],[Dilution]]*bgal_kin_purification[[#This Row],[Value]], 0)</f>
        <v>1</v>
      </c>
    </row>
    <row r="176" spans="1:6" x14ac:dyDescent="0.2">
      <c r="A176" s="20">
        <v>2.8124999999999999E-3</v>
      </c>
      <c r="B176" t="s">
        <v>38</v>
      </c>
      <c r="C176">
        <f>_xlfn.XLOOKUP(bgal_kin_purification[[#This Row],[Attribute]],bgal_purification_fractions[Variable],bgal_purification_fractions[Fraction])</f>
        <v>2</v>
      </c>
      <c r="D176">
        <v>2.8660000000000001</v>
      </c>
      <c r="E176" t="str">
        <f>_xlfn.XLOOKUP(bgal_kin_purification[[#This Row],[Attribute]],bgal_purification_fractions[Variable],bgal_purification_fractions[Dilution])</f>
        <v>10</v>
      </c>
      <c r="F176">
        <f>MAX(bgal_kin_purification[[#This Row],[Dilution]]*bgal_kin_purification[[#This Row],[Value]], 0)</f>
        <v>28.66</v>
      </c>
    </row>
    <row r="177" spans="1:6" x14ac:dyDescent="0.2">
      <c r="A177" s="20">
        <v>2.8124999999999999E-3</v>
      </c>
      <c r="B177" t="s">
        <v>39</v>
      </c>
      <c r="C177">
        <f>_xlfn.XLOOKUP(bgal_kin_purification[[#This Row],[Attribute]],bgal_purification_fractions[Variable],bgal_purification_fractions[Fraction])</f>
        <v>2</v>
      </c>
      <c r="D177">
        <v>3.1989999999999998</v>
      </c>
      <c r="E177" t="str">
        <f>_xlfn.XLOOKUP(bgal_kin_purification[[#This Row],[Attribute]],bgal_purification_fractions[Variable],bgal_purification_fractions[Dilution])</f>
        <v>10</v>
      </c>
      <c r="F177">
        <f>MAX(bgal_kin_purification[[#This Row],[Dilution]]*bgal_kin_purification[[#This Row],[Value]], 0)</f>
        <v>31.99</v>
      </c>
    </row>
    <row r="178" spans="1:6" x14ac:dyDescent="0.2">
      <c r="A178" s="20">
        <v>2.8124999999999999E-3</v>
      </c>
      <c r="B178" t="s">
        <v>34</v>
      </c>
      <c r="C178">
        <f>_xlfn.XLOOKUP(bgal_kin_purification[[#This Row],[Attribute]],bgal_purification_fractions[Variable],bgal_purification_fractions[Fraction])</f>
        <v>2</v>
      </c>
      <c r="D178">
        <v>3.1360000000000001</v>
      </c>
      <c r="E178" t="str">
        <f>_xlfn.XLOOKUP(bgal_kin_purification[[#This Row],[Attribute]],bgal_purification_fractions[Variable],bgal_purification_fractions[Dilution])</f>
        <v>10</v>
      </c>
      <c r="F178">
        <f>MAX(bgal_kin_purification[[#This Row],[Dilution]]*bgal_kin_purification[[#This Row],[Value]], 0)</f>
        <v>31.36</v>
      </c>
    </row>
    <row r="179" spans="1:6" x14ac:dyDescent="0.2">
      <c r="A179" s="20">
        <v>2.8124999999999999E-3</v>
      </c>
      <c r="B179" t="s">
        <v>40</v>
      </c>
      <c r="C179">
        <f>_xlfn.XLOOKUP(bgal_kin_purification[[#This Row],[Attribute]],bgal_purification_fractions[Variable],bgal_purification_fractions[Fraction])</f>
        <v>4</v>
      </c>
      <c r="D179">
        <v>4.0000000000000001E-3</v>
      </c>
      <c r="E179" t="str">
        <f>_xlfn.XLOOKUP(bgal_kin_purification[[#This Row],[Attribute]],bgal_purification_fractions[Variable],bgal_purification_fractions[Dilution])</f>
        <v>10</v>
      </c>
      <c r="F179">
        <f>MAX(bgal_kin_purification[[#This Row],[Dilution]]*bgal_kin_purification[[#This Row],[Value]], 0)</f>
        <v>0.04</v>
      </c>
    </row>
    <row r="180" spans="1:6" x14ac:dyDescent="0.2">
      <c r="A180" s="20">
        <v>2.8124999999999999E-3</v>
      </c>
      <c r="B180" t="s">
        <v>41</v>
      </c>
      <c r="C180">
        <f>_xlfn.XLOOKUP(bgal_kin_purification[[#This Row],[Attribute]],bgal_purification_fractions[Variable],bgal_purification_fractions[Fraction])</f>
        <v>4</v>
      </c>
      <c r="D180">
        <v>2E-3</v>
      </c>
      <c r="E180" t="str">
        <f>_xlfn.XLOOKUP(bgal_kin_purification[[#This Row],[Attribute]],bgal_purification_fractions[Variable],bgal_purification_fractions[Dilution])</f>
        <v>10</v>
      </c>
      <c r="F180">
        <f>MAX(bgal_kin_purification[[#This Row],[Dilution]]*bgal_kin_purification[[#This Row],[Value]], 0)</f>
        <v>0.02</v>
      </c>
    </row>
    <row r="181" spans="1:6" x14ac:dyDescent="0.2">
      <c r="A181" s="20">
        <v>2.8124999999999999E-3</v>
      </c>
      <c r="B181" t="s">
        <v>42</v>
      </c>
      <c r="C181">
        <f>_xlfn.XLOOKUP(bgal_kin_purification[[#This Row],[Attribute]],bgal_purification_fractions[Variable],bgal_purification_fractions[Fraction])</f>
        <v>4</v>
      </c>
      <c r="D181">
        <v>2E-3</v>
      </c>
      <c r="E181" t="str">
        <f>_xlfn.XLOOKUP(bgal_kin_purification[[#This Row],[Attribute]],bgal_purification_fractions[Variable],bgal_purification_fractions[Dilution])</f>
        <v>10</v>
      </c>
      <c r="F181">
        <f>MAX(bgal_kin_purification[[#This Row],[Dilution]]*bgal_kin_purification[[#This Row],[Value]], 0)</f>
        <v>0.02</v>
      </c>
    </row>
    <row r="182" spans="1:6" x14ac:dyDescent="0.2">
      <c r="A182" s="20">
        <v>2.8124999999999999E-3</v>
      </c>
      <c r="B182" t="s">
        <v>56</v>
      </c>
      <c r="C182">
        <f>_xlfn.XLOOKUP(bgal_kin_purification[[#This Row],[Attribute]],bgal_purification_fractions[Variable],bgal_purification_fractions[Fraction])</f>
        <v>2</v>
      </c>
      <c r="D182">
        <v>0.40400000000000003</v>
      </c>
      <c r="E182" t="str">
        <f>_xlfn.XLOOKUP(bgal_kin_purification[[#This Row],[Attribute]],bgal_purification_fractions[Variable],bgal_purification_fractions[Dilution])</f>
        <v>100</v>
      </c>
      <c r="F182">
        <f>MAX(bgal_kin_purification[[#This Row],[Dilution]]*bgal_kin_purification[[#This Row],[Value]], 0)</f>
        <v>40.400000000000006</v>
      </c>
    </row>
    <row r="183" spans="1:6" x14ac:dyDescent="0.2">
      <c r="A183" s="20">
        <v>2.8124999999999999E-3</v>
      </c>
      <c r="B183" t="s">
        <v>57</v>
      </c>
      <c r="C183">
        <f>_xlfn.XLOOKUP(bgal_kin_purification[[#This Row],[Attribute]],bgal_purification_fractions[Variable],bgal_purification_fractions[Fraction])</f>
        <v>2</v>
      </c>
      <c r="D183">
        <v>0.4</v>
      </c>
      <c r="E183" t="str">
        <f>_xlfn.XLOOKUP(bgal_kin_purification[[#This Row],[Attribute]],bgal_purification_fractions[Variable],bgal_purification_fractions[Dilution])</f>
        <v>100</v>
      </c>
      <c r="F183">
        <f>MAX(bgal_kin_purification[[#This Row],[Dilution]]*bgal_kin_purification[[#This Row],[Value]], 0)</f>
        <v>40</v>
      </c>
    </row>
    <row r="184" spans="1:6" x14ac:dyDescent="0.2">
      <c r="A184" s="20">
        <v>2.8124999999999999E-3</v>
      </c>
      <c r="B184" t="s">
        <v>58</v>
      </c>
      <c r="C184">
        <f>_xlfn.XLOOKUP(bgal_kin_purification[[#This Row],[Attribute]],bgal_purification_fractions[Variable],bgal_purification_fractions[Fraction])</f>
        <v>2</v>
      </c>
      <c r="D184">
        <v>0.39</v>
      </c>
      <c r="E184" t="str">
        <f>_xlfn.XLOOKUP(bgal_kin_purification[[#This Row],[Attribute]],bgal_purification_fractions[Variable],bgal_purification_fractions[Dilution])</f>
        <v>100</v>
      </c>
      <c r="F184">
        <f>MAX(bgal_kin_purification[[#This Row],[Dilution]]*bgal_kin_purification[[#This Row],[Value]], 0)</f>
        <v>39</v>
      </c>
    </row>
    <row r="185" spans="1:6" x14ac:dyDescent="0.2">
      <c r="A185" s="20">
        <v>2.8124999999999999E-3</v>
      </c>
      <c r="B185" t="s">
        <v>59</v>
      </c>
      <c r="C185">
        <f>_xlfn.XLOOKUP(bgal_kin_purification[[#This Row],[Attribute]],bgal_purification_fractions[Variable],bgal_purification_fractions[Fraction])</f>
        <v>4</v>
      </c>
      <c r="D185">
        <v>2E-3</v>
      </c>
      <c r="E185" t="str">
        <f>_xlfn.XLOOKUP(bgal_kin_purification[[#This Row],[Attribute]],bgal_purification_fractions[Variable],bgal_purification_fractions[Dilution])</f>
        <v>100</v>
      </c>
      <c r="F185">
        <f>MAX(bgal_kin_purification[[#This Row],[Dilution]]*bgal_kin_purification[[#This Row],[Value]], 0)</f>
        <v>0.2</v>
      </c>
    </row>
    <row r="186" spans="1:6" x14ac:dyDescent="0.2">
      <c r="A186" s="20">
        <v>2.8124999999999999E-3</v>
      </c>
      <c r="B186" t="s">
        <v>60</v>
      </c>
      <c r="C186">
        <f>_xlfn.XLOOKUP(bgal_kin_purification[[#This Row],[Attribute]],bgal_purification_fractions[Variable],bgal_purification_fractions[Fraction])</f>
        <v>4</v>
      </c>
      <c r="D186">
        <v>0</v>
      </c>
      <c r="E186" t="str">
        <f>_xlfn.XLOOKUP(bgal_kin_purification[[#This Row],[Attribute]],bgal_purification_fractions[Variable],bgal_purification_fractions[Dilution])</f>
        <v>100</v>
      </c>
      <c r="F186">
        <f>MAX(bgal_kin_purification[[#This Row],[Dilution]]*bgal_kin_purification[[#This Row],[Value]], 0)</f>
        <v>0</v>
      </c>
    </row>
    <row r="187" spans="1:6" x14ac:dyDescent="0.2">
      <c r="A187" s="20">
        <v>2.8124999999999999E-3</v>
      </c>
      <c r="B187" t="s">
        <v>61</v>
      </c>
      <c r="C187">
        <f>_xlfn.XLOOKUP(bgal_kin_purification[[#This Row],[Attribute]],bgal_purification_fractions[Variable],bgal_purification_fractions[Fraction])</f>
        <v>4</v>
      </c>
      <c r="D187">
        <v>1E-3</v>
      </c>
      <c r="E187" t="str">
        <f>_xlfn.XLOOKUP(bgal_kin_purification[[#This Row],[Attribute]],bgal_purification_fractions[Variable],bgal_purification_fractions[Dilution])</f>
        <v>100</v>
      </c>
      <c r="F187">
        <f>MAX(bgal_kin_purification[[#This Row],[Dilution]]*bgal_kin_purification[[#This Row],[Value]], 0)</f>
        <v>0.1</v>
      </c>
    </row>
    <row r="188" spans="1:6" x14ac:dyDescent="0.2">
      <c r="A188" s="20">
        <v>2.8124999999999999E-3</v>
      </c>
      <c r="B188" t="s">
        <v>64</v>
      </c>
      <c r="C188">
        <f>_xlfn.XLOOKUP(bgal_kin_purification[[#This Row],[Attribute]],bgal_purification_fractions[Variable],bgal_purification_fractions[Fraction])</f>
        <v>2</v>
      </c>
      <c r="D188">
        <v>4.8000000000000001E-2</v>
      </c>
      <c r="E188" t="str">
        <f>_xlfn.XLOOKUP(bgal_kin_purification[[#This Row],[Attribute]],bgal_purification_fractions[Variable],bgal_purification_fractions[Dilution])</f>
        <v>1000</v>
      </c>
      <c r="F188">
        <f>MAX(bgal_kin_purification[[#This Row],[Dilution]]*bgal_kin_purification[[#This Row],[Value]], 0)</f>
        <v>48</v>
      </c>
    </row>
    <row r="189" spans="1:6" x14ac:dyDescent="0.2">
      <c r="A189" s="20">
        <v>2.8124999999999999E-3</v>
      </c>
      <c r="B189" t="s">
        <v>65</v>
      </c>
      <c r="C189">
        <f>_xlfn.XLOOKUP(bgal_kin_purification[[#This Row],[Attribute]],bgal_purification_fractions[Variable],bgal_purification_fractions[Fraction])</f>
        <v>2</v>
      </c>
      <c r="D189">
        <v>4.8000000000000001E-2</v>
      </c>
      <c r="E189" t="str">
        <f>_xlfn.XLOOKUP(bgal_kin_purification[[#This Row],[Attribute]],bgal_purification_fractions[Variable],bgal_purification_fractions[Dilution])</f>
        <v>1000</v>
      </c>
      <c r="F189">
        <f>MAX(bgal_kin_purification[[#This Row],[Dilution]]*bgal_kin_purification[[#This Row],[Value]], 0)</f>
        <v>48</v>
      </c>
    </row>
    <row r="190" spans="1:6" x14ac:dyDescent="0.2">
      <c r="A190" s="20">
        <v>2.8124999999999999E-3</v>
      </c>
      <c r="B190" t="s">
        <v>66</v>
      </c>
      <c r="C190">
        <f>_xlfn.XLOOKUP(bgal_kin_purification[[#This Row],[Attribute]],bgal_purification_fractions[Variable],bgal_purification_fractions[Fraction])</f>
        <v>2</v>
      </c>
      <c r="D190">
        <v>4.5999999999999999E-2</v>
      </c>
      <c r="E190" t="str">
        <f>_xlfn.XLOOKUP(bgal_kin_purification[[#This Row],[Attribute]],bgal_purification_fractions[Variable],bgal_purification_fractions[Dilution])</f>
        <v>1000</v>
      </c>
      <c r="F190">
        <f>MAX(bgal_kin_purification[[#This Row],[Dilution]]*bgal_kin_purification[[#This Row],[Value]], 0)</f>
        <v>46</v>
      </c>
    </row>
    <row r="191" spans="1:6" x14ac:dyDescent="0.2">
      <c r="A191" s="20">
        <v>2.8124999999999999E-3</v>
      </c>
      <c r="B191" t="s">
        <v>67</v>
      </c>
      <c r="C191">
        <f>_xlfn.XLOOKUP(bgal_kin_purification[[#This Row],[Attribute]],bgal_purification_fractions[Variable],bgal_purification_fractions[Fraction])</f>
        <v>4</v>
      </c>
      <c r="D191">
        <v>1E-3</v>
      </c>
      <c r="E191" t="str">
        <f>_xlfn.XLOOKUP(bgal_kin_purification[[#This Row],[Attribute]],bgal_purification_fractions[Variable],bgal_purification_fractions[Dilution])</f>
        <v>1000</v>
      </c>
      <c r="F191">
        <f>MAX(bgal_kin_purification[[#This Row],[Dilution]]*bgal_kin_purification[[#This Row],[Value]], 0)</f>
        <v>1</v>
      </c>
    </row>
    <row r="192" spans="1:6" x14ac:dyDescent="0.2">
      <c r="A192" s="20">
        <v>2.8124999999999999E-3</v>
      </c>
      <c r="B192" t="s">
        <v>68</v>
      </c>
      <c r="C192">
        <f>_xlfn.XLOOKUP(bgal_kin_purification[[#This Row],[Attribute]],bgal_purification_fractions[Variable],bgal_purification_fractions[Fraction])</f>
        <v>4</v>
      </c>
      <c r="D192">
        <v>0</v>
      </c>
      <c r="E192" t="str">
        <f>_xlfn.XLOOKUP(bgal_kin_purification[[#This Row],[Attribute]],bgal_purification_fractions[Variable],bgal_purification_fractions[Dilution])</f>
        <v>1000</v>
      </c>
      <c r="F192">
        <f>MAX(bgal_kin_purification[[#This Row],[Dilution]]*bgal_kin_purification[[#This Row],[Value]], 0)</f>
        <v>0</v>
      </c>
    </row>
    <row r="193" spans="1:6" x14ac:dyDescent="0.2">
      <c r="A193" s="20">
        <v>2.8124999999999999E-3</v>
      </c>
      <c r="B193" t="s">
        <v>69</v>
      </c>
      <c r="C193">
        <f>_xlfn.XLOOKUP(bgal_kin_purification[[#This Row],[Attribute]],bgal_purification_fractions[Variable],bgal_purification_fractions[Fraction])</f>
        <v>4</v>
      </c>
      <c r="D193">
        <v>0</v>
      </c>
      <c r="E193" t="str">
        <f>_xlfn.XLOOKUP(bgal_kin_purification[[#This Row],[Attribute]],bgal_purification_fractions[Variable],bgal_purification_fractions[Dilution])</f>
        <v>1000</v>
      </c>
      <c r="F193">
        <f>MAX(bgal_kin_purification[[#This Row],[Dilution]]*bgal_kin_purification[[#This Row],[Value]], 0)</f>
        <v>0</v>
      </c>
    </row>
    <row r="194" spans="1:6" hidden="1" x14ac:dyDescent="0.2">
      <c r="A194" s="20">
        <v>2.8124999999999999E-3</v>
      </c>
      <c r="B194" t="s">
        <v>73</v>
      </c>
      <c r="C194" t="e">
        <f>_xlfn.XLOOKUP(bgal_kin_purification[[#This Row],[Attribute]],bgal_purification_fractions[Variable],bgal_purification_fractions[Fraction])</f>
        <v>#N/A</v>
      </c>
      <c r="D194">
        <v>1E-3</v>
      </c>
      <c r="E194" t="e">
        <f>_xlfn.XLOOKUP(bgal_kin_purification[[#This Row],[Attribute]],bgal_purification_fractions[Variable],bgal_purification_fractions[Dilution])</f>
        <v>#N/A</v>
      </c>
      <c r="F194" t="e">
        <f>MAX(bgal_kin_purification[[#This Row],[Dilution]]*bgal_kin_purification[[#This Row],[Value]], 0)</f>
        <v>#N/A</v>
      </c>
    </row>
    <row r="195" spans="1:6" hidden="1" x14ac:dyDescent="0.2">
      <c r="A195" s="20">
        <v>2.8124999999999999E-3</v>
      </c>
      <c r="B195" t="s">
        <v>74</v>
      </c>
      <c r="C195" t="e">
        <f>_xlfn.XLOOKUP(bgal_kin_purification[[#This Row],[Attribute]],bgal_purification_fractions[Variable],bgal_purification_fractions[Fraction])</f>
        <v>#N/A</v>
      </c>
      <c r="D195">
        <v>0</v>
      </c>
      <c r="E195" t="e">
        <f>_xlfn.XLOOKUP(bgal_kin_purification[[#This Row],[Attribute]],bgal_purification_fractions[Variable],bgal_purification_fractions[Dilution])</f>
        <v>#N/A</v>
      </c>
      <c r="F195" t="e">
        <f>MAX(bgal_kin_purification[[#This Row],[Dilution]]*bgal_kin_purification[[#This Row],[Value]], 0)</f>
        <v>#N/A</v>
      </c>
    </row>
    <row r="196" spans="1:6" hidden="1" x14ac:dyDescent="0.2">
      <c r="A196" s="20">
        <v>2.8124999999999999E-3</v>
      </c>
      <c r="B196" t="s">
        <v>75</v>
      </c>
      <c r="C196" t="e">
        <f>_xlfn.XLOOKUP(bgal_kin_purification[[#This Row],[Attribute]],bgal_purification_fractions[Variable],bgal_purification_fractions[Fraction])</f>
        <v>#N/A</v>
      </c>
      <c r="D196">
        <v>0</v>
      </c>
      <c r="E196" t="e">
        <f>_xlfn.XLOOKUP(bgal_kin_purification[[#This Row],[Attribute]],bgal_purification_fractions[Variable],bgal_purification_fractions[Dilution])</f>
        <v>#N/A</v>
      </c>
      <c r="F196" t="e">
        <f>MAX(bgal_kin_purification[[#This Row],[Dilution]]*bgal_kin_purification[[#This Row],[Value]], 0)</f>
        <v>#N/A</v>
      </c>
    </row>
    <row r="197" spans="1:6" x14ac:dyDescent="0.2">
      <c r="A197" s="20">
        <v>3.5069444444444445E-3</v>
      </c>
      <c r="B197" t="s">
        <v>193</v>
      </c>
      <c r="C197">
        <f>_xlfn.XLOOKUP(bgal_kin_purification[[#This Row],[Attribute]],bgal_purification_fractions[Variable],bgal_purification_fractions[Fraction])</f>
        <v>1</v>
      </c>
      <c r="E197" t="str">
        <f>_xlfn.XLOOKUP(bgal_kin_purification[[#This Row],[Attribute]],bgal_purification_fractions[Variable],bgal_purification_fractions[Dilution])</f>
        <v>10</v>
      </c>
      <c r="F197">
        <f>MAX(bgal_kin_purification[[#This Row],[Dilution]]*bgal_kin_purification[[#This Row],[Value]], 0)</f>
        <v>0</v>
      </c>
    </row>
    <row r="198" spans="1:6" x14ac:dyDescent="0.2">
      <c r="A198" s="20">
        <v>3.5069444444444445E-3</v>
      </c>
      <c r="B198" t="s">
        <v>194</v>
      </c>
      <c r="C198">
        <f>_xlfn.XLOOKUP(bgal_kin_purification[[#This Row],[Attribute]],bgal_purification_fractions[Variable],bgal_purification_fractions[Fraction])</f>
        <v>1</v>
      </c>
      <c r="E198" t="str">
        <f>_xlfn.XLOOKUP(bgal_kin_purification[[#This Row],[Attribute]],bgal_purification_fractions[Variable],bgal_purification_fractions[Dilution])</f>
        <v>10</v>
      </c>
      <c r="F198">
        <f>MAX(bgal_kin_purification[[#This Row],[Dilution]]*bgal_kin_purification[[#This Row],[Value]], 0)</f>
        <v>0</v>
      </c>
    </row>
    <row r="199" spans="1:6" x14ac:dyDescent="0.2">
      <c r="A199" s="20">
        <v>3.5069444444444445E-3</v>
      </c>
      <c r="B199" t="s">
        <v>195</v>
      </c>
      <c r="C199">
        <f>_xlfn.XLOOKUP(bgal_kin_purification[[#This Row],[Attribute]],bgal_purification_fractions[Variable],bgal_purification_fractions[Fraction])</f>
        <v>1</v>
      </c>
      <c r="E199" t="str">
        <f>_xlfn.XLOOKUP(bgal_kin_purification[[#This Row],[Attribute]],bgal_purification_fractions[Variable],bgal_purification_fractions[Dilution])</f>
        <v>10</v>
      </c>
      <c r="F199">
        <f>MAX(bgal_kin_purification[[#This Row],[Dilution]]*bgal_kin_purification[[#This Row],[Value]], 0)</f>
        <v>0</v>
      </c>
    </row>
    <row r="200" spans="1:6" x14ac:dyDescent="0.2">
      <c r="A200" s="20">
        <v>3.5069444444444445E-3</v>
      </c>
      <c r="B200" t="s">
        <v>50</v>
      </c>
      <c r="C200">
        <f>_xlfn.XLOOKUP(bgal_kin_purification[[#This Row],[Attribute]],bgal_purification_fractions[Variable],bgal_purification_fractions[Fraction])</f>
        <v>3</v>
      </c>
      <c r="D200">
        <v>5.0000000000000001E-3</v>
      </c>
      <c r="E200" t="str">
        <f>_xlfn.XLOOKUP(bgal_kin_purification[[#This Row],[Attribute]],bgal_purification_fractions[Variable],bgal_purification_fractions[Dilution])</f>
        <v>10</v>
      </c>
      <c r="F200">
        <f>MAX(bgal_kin_purification[[#This Row],[Dilution]]*bgal_kin_purification[[#This Row],[Value]], 0)</f>
        <v>0.05</v>
      </c>
    </row>
    <row r="201" spans="1:6" x14ac:dyDescent="0.2">
      <c r="A201" s="20">
        <v>3.5069444444444445E-3</v>
      </c>
      <c r="B201" t="s">
        <v>51</v>
      </c>
      <c r="C201">
        <f>_xlfn.XLOOKUP(bgal_kin_purification[[#This Row],[Attribute]],bgal_purification_fractions[Variable],bgal_purification_fractions[Fraction])</f>
        <v>3</v>
      </c>
      <c r="D201">
        <v>2E-3</v>
      </c>
      <c r="E201" t="str">
        <f>_xlfn.XLOOKUP(bgal_kin_purification[[#This Row],[Attribute]],bgal_purification_fractions[Variable],bgal_purification_fractions[Dilution])</f>
        <v>10</v>
      </c>
      <c r="F201">
        <f>MAX(bgal_kin_purification[[#This Row],[Dilution]]*bgal_kin_purification[[#This Row],[Value]], 0)</f>
        <v>0.02</v>
      </c>
    </row>
    <row r="202" spans="1:6" x14ac:dyDescent="0.2">
      <c r="A202" s="20">
        <v>3.5069444444444445E-3</v>
      </c>
      <c r="B202" t="s">
        <v>52</v>
      </c>
      <c r="C202">
        <f>_xlfn.XLOOKUP(bgal_kin_purification[[#This Row],[Attribute]],bgal_purification_fractions[Variable],bgal_purification_fractions[Fraction])</f>
        <v>3</v>
      </c>
      <c r="D202">
        <v>2E-3</v>
      </c>
      <c r="E202" t="str">
        <f>_xlfn.XLOOKUP(bgal_kin_purification[[#This Row],[Attribute]],bgal_purification_fractions[Variable],bgal_purification_fractions[Dilution])</f>
        <v>10</v>
      </c>
      <c r="F202">
        <f>MAX(bgal_kin_purification[[#This Row],[Dilution]]*bgal_kin_purification[[#This Row],[Value]], 0)</f>
        <v>0.02</v>
      </c>
    </row>
    <row r="203" spans="1:6" x14ac:dyDescent="0.2">
      <c r="A203" s="20">
        <v>3.5069444444444445E-3</v>
      </c>
      <c r="B203" t="s">
        <v>1</v>
      </c>
      <c r="C203">
        <f>_xlfn.XLOOKUP(bgal_kin_purification[[#This Row],[Attribute]],bgal_purification_fractions[Variable],bgal_purification_fractions[Fraction])</f>
        <v>1</v>
      </c>
      <c r="D203">
        <v>0.92500000000000004</v>
      </c>
      <c r="E203" t="str">
        <f>_xlfn.XLOOKUP(bgal_kin_purification[[#This Row],[Attribute]],bgal_purification_fractions[Variable],bgal_purification_fractions[Dilution])</f>
        <v>100</v>
      </c>
      <c r="F203">
        <f>MAX(bgal_kin_purification[[#This Row],[Dilution]]*bgal_kin_purification[[#This Row],[Value]], 0)</f>
        <v>92.5</v>
      </c>
    </row>
    <row r="204" spans="1:6" x14ac:dyDescent="0.2">
      <c r="A204" s="20">
        <v>3.5069444444444445E-3</v>
      </c>
      <c r="B204" t="s">
        <v>2</v>
      </c>
      <c r="C204">
        <f>_xlfn.XLOOKUP(bgal_kin_purification[[#This Row],[Attribute]],bgal_purification_fractions[Variable],bgal_purification_fractions[Fraction])</f>
        <v>1</v>
      </c>
      <c r="D204">
        <v>0.92400000000000004</v>
      </c>
      <c r="E204" t="str">
        <f>_xlfn.XLOOKUP(bgal_kin_purification[[#This Row],[Attribute]],bgal_purification_fractions[Variable],bgal_purification_fractions[Dilution])</f>
        <v>100</v>
      </c>
      <c r="F204">
        <f>MAX(bgal_kin_purification[[#This Row],[Dilution]]*bgal_kin_purification[[#This Row],[Value]], 0)</f>
        <v>92.4</v>
      </c>
    </row>
    <row r="205" spans="1:6" x14ac:dyDescent="0.2">
      <c r="A205" s="20">
        <v>3.5069444444444445E-3</v>
      </c>
      <c r="B205" t="s">
        <v>3</v>
      </c>
      <c r="C205">
        <f>_xlfn.XLOOKUP(bgal_kin_purification[[#This Row],[Attribute]],bgal_purification_fractions[Variable],bgal_purification_fractions[Fraction])</f>
        <v>1</v>
      </c>
      <c r="D205">
        <v>0.873</v>
      </c>
      <c r="E205" t="str">
        <f>_xlfn.XLOOKUP(bgal_kin_purification[[#This Row],[Attribute]],bgal_purification_fractions[Variable],bgal_purification_fractions[Dilution])</f>
        <v>100</v>
      </c>
      <c r="F205">
        <f>MAX(bgal_kin_purification[[#This Row],[Dilution]]*bgal_kin_purification[[#This Row],[Value]], 0)</f>
        <v>87.3</v>
      </c>
    </row>
    <row r="206" spans="1:6" x14ac:dyDescent="0.2">
      <c r="A206" s="20">
        <v>3.5069444444444445E-3</v>
      </c>
      <c r="B206" t="s">
        <v>4</v>
      </c>
      <c r="C206">
        <f>_xlfn.XLOOKUP(bgal_kin_purification[[#This Row],[Attribute]],bgal_purification_fractions[Variable],bgal_purification_fractions[Fraction])</f>
        <v>3</v>
      </c>
      <c r="D206">
        <v>2E-3</v>
      </c>
      <c r="E206" t="str">
        <f>_xlfn.XLOOKUP(bgal_kin_purification[[#This Row],[Attribute]],bgal_purification_fractions[Variable],bgal_purification_fractions[Dilution])</f>
        <v>100</v>
      </c>
      <c r="F206">
        <f>MAX(bgal_kin_purification[[#This Row],[Dilution]]*bgal_kin_purification[[#This Row],[Value]], 0)</f>
        <v>0.2</v>
      </c>
    </row>
    <row r="207" spans="1:6" x14ac:dyDescent="0.2">
      <c r="A207" s="20">
        <v>3.5069444444444445E-3</v>
      </c>
      <c r="B207" t="s">
        <v>5</v>
      </c>
      <c r="C207">
        <f>_xlfn.XLOOKUP(bgal_kin_purification[[#This Row],[Attribute]],bgal_purification_fractions[Variable],bgal_purification_fractions[Fraction])</f>
        <v>3</v>
      </c>
      <c r="D207">
        <v>1E-3</v>
      </c>
      <c r="E207" t="str">
        <f>_xlfn.XLOOKUP(bgal_kin_purification[[#This Row],[Attribute]],bgal_purification_fractions[Variable],bgal_purification_fractions[Dilution])</f>
        <v>100</v>
      </c>
      <c r="F207">
        <f>MAX(bgal_kin_purification[[#This Row],[Dilution]]*bgal_kin_purification[[#This Row],[Value]], 0)</f>
        <v>0.1</v>
      </c>
    </row>
    <row r="208" spans="1:6" x14ac:dyDescent="0.2">
      <c r="A208" s="20">
        <v>3.5069444444444445E-3</v>
      </c>
      <c r="B208" t="s">
        <v>6</v>
      </c>
      <c r="C208">
        <f>_xlfn.XLOOKUP(bgal_kin_purification[[#This Row],[Attribute]],bgal_purification_fractions[Variable],bgal_purification_fractions[Fraction])</f>
        <v>3</v>
      </c>
      <c r="D208">
        <v>0</v>
      </c>
      <c r="E208" t="str">
        <f>_xlfn.XLOOKUP(bgal_kin_purification[[#This Row],[Attribute]],bgal_purification_fractions[Variable],bgal_purification_fractions[Dilution])</f>
        <v>100</v>
      </c>
      <c r="F208">
        <f>MAX(bgal_kin_purification[[#This Row],[Dilution]]*bgal_kin_purification[[#This Row],[Value]], 0)</f>
        <v>0</v>
      </c>
    </row>
    <row r="209" spans="1:6" x14ac:dyDescent="0.2">
      <c r="A209" s="20">
        <v>3.5069444444444445E-3</v>
      </c>
      <c r="B209" t="s">
        <v>13</v>
      </c>
      <c r="C209">
        <f>_xlfn.XLOOKUP(bgal_kin_purification[[#This Row],[Attribute]],bgal_purification_fractions[Variable],bgal_purification_fractions[Fraction])</f>
        <v>1</v>
      </c>
      <c r="D209">
        <v>0.108</v>
      </c>
      <c r="E209" t="str">
        <f>_xlfn.XLOOKUP(bgal_kin_purification[[#This Row],[Attribute]],bgal_purification_fractions[Variable],bgal_purification_fractions[Dilution])</f>
        <v>1000</v>
      </c>
      <c r="F209">
        <f>MAX(bgal_kin_purification[[#This Row],[Dilution]]*bgal_kin_purification[[#This Row],[Value]], 0)</f>
        <v>108</v>
      </c>
    </row>
    <row r="210" spans="1:6" x14ac:dyDescent="0.2">
      <c r="A210" s="20">
        <v>3.5069444444444445E-3</v>
      </c>
      <c r="B210" t="s">
        <v>14</v>
      </c>
      <c r="C210">
        <f>_xlfn.XLOOKUP(bgal_kin_purification[[#This Row],[Attribute]],bgal_purification_fractions[Variable],bgal_purification_fractions[Fraction])</f>
        <v>1</v>
      </c>
      <c r="D210">
        <v>0.108</v>
      </c>
      <c r="E210" t="str">
        <f>_xlfn.XLOOKUP(bgal_kin_purification[[#This Row],[Attribute]],bgal_purification_fractions[Variable],bgal_purification_fractions[Dilution])</f>
        <v>1000</v>
      </c>
      <c r="F210">
        <f>MAX(bgal_kin_purification[[#This Row],[Dilution]]*bgal_kin_purification[[#This Row],[Value]], 0)</f>
        <v>108</v>
      </c>
    </row>
    <row r="211" spans="1:6" x14ac:dyDescent="0.2">
      <c r="A211" s="20">
        <v>3.5069444444444445E-3</v>
      </c>
      <c r="B211" t="s">
        <v>15</v>
      </c>
      <c r="C211">
        <f>_xlfn.XLOOKUP(bgal_kin_purification[[#This Row],[Attribute]],bgal_purification_fractions[Variable],bgal_purification_fractions[Fraction])</f>
        <v>1</v>
      </c>
      <c r="D211">
        <v>0.11</v>
      </c>
      <c r="E211" t="str">
        <f>_xlfn.XLOOKUP(bgal_kin_purification[[#This Row],[Attribute]],bgal_purification_fractions[Variable],bgal_purification_fractions[Dilution])</f>
        <v>1000</v>
      </c>
      <c r="F211">
        <f>MAX(bgal_kin_purification[[#This Row],[Dilution]]*bgal_kin_purification[[#This Row],[Value]], 0)</f>
        <v>110</v>
      </c>
    </row>
    <row r="212" spans="1:6" x14ac:dyDescent="0.2">
      <c r="A212" s="20">
        <v>3.5069444444444445E-3</v>
      </c>
      <c r="B212" t="s">
        <v>16</v>
      </c>
      <c r="C212">
        <f>_xlfn.XLOOKUP(bgal_kin_purification[[#This Row],[Attribute]],bgal_purification_fractions[Variable],bgal_purification_fractions[Fraction])</f>
        <v>3</v>
      </c>
      <c r="D212">
        <v>1E-3</v>
      </c>
      <c r="E212" t="str">
        <f>_xlfn.XLOOKUP(bgal_kin_purification[[#This Row],[Attribute]],bgal_purification_fractions[Variable],bgal_purification_fractions[Dilution])</f>
        <v>1000</v>
      </c>
      <c r="F212">
        <f>MAX(bgal_kin_purification[[#This Row],[Dilution]]*bgal_kin_purification[[#This Row],[Value]], 0)</f>
        <v>1</v>
      </c>
    </row>
    <row r="213" spans="1:6" x14ac:dyDescent="0.2">
      <c r="A213" s="20">
        <v>3.5069444444444445E-3</v>
      </c>
      <c r="B213" t="s">
        <v>17</v>
      </c>
      <c r="C213">
        <f>_xlfn.XLOOKUP(bgal_kin_purification[[#This Row],[Attribute]],bgal_purification_fractions[Variable],bgal_purification_fractions[Fraction])</f>
        <v>3</v>
      </c>
      <c r="D213">
        <v>1E-3</v>
      </c>
      <c r="E213" t="str">
        <f>_xlfn.XLOOKUP(bgal_kin_purification[[#This Row],[Attribute]],bgal_purification_fractions[Variable],bgal_purification_fractions[Dilution])</f>
        <v>1000</v>
      </c>
      <c r="F213">
        <f>MAX(bgal_kin_purification[[#This Row],[Dilution]]*bgal_kin_purification[[#This Row],[Value]], 0)</f>
        <v>1</v>
      </c>
    </row>
    <row r="214" spans="1:6" x14ac:dyDescent="0.2">
      <c r="A214" s="20">
        <v>3.5069444444444445E-3</v>
      </c>
      <c r="B214" t="s">
        <v>18</v>
      </c>
      <c r="C214">
        <f>_xlfn.XLOOKUP(bgal_kin_purification[[#This Row],[Attribute]],bgal_purification_fractions[Variable],bgal_purification_fractions[Fraction])</f>
        <v>3</v>
      </c>
      <c r="D214">
        <v>1E-3</v>
      </c>
      <c r="E214" t="str">
        <f>_xlfn.XLOOKUP(bgal_kin_purification[[#This Row],[Attribute]],bgal_purification_fractions[Variable],bgal_purification_fractions[Dilution])</f>
        <v>1000</v>
      </c>
      <c r="F214">
        <f>MAX(bgal_kin_purification[[#This Row],[Dilution]]*bgal_kin_purification[[#This Row],[Value]], 0)</f>
        <v>1</v>
      </c>
    </row>
    <row r="215" spans="1:6" x14ac:dyDescent="0.2">
      <c r="A215" s="20">
        <v>3.5069444444444445E-3</v>
      </c>
      <c r="B215" t="s">
        <v>38</v>
      </c>
      <c r="C215">
        <f>_xlfn.XLOOKUP(bgal_kin_purification[[#This Row],[Attribute]],bgal_purification_fractions[Variable],bgal_purification_fractions[Fraction])</f>
        <v>2</v>
      </c>
      <c r="D215">
        <v>3.089</v>
      </c>
      <c r="E215" t="str">
        <f>_xlfn.XLOOKUP(bgal_kin_purification[[#This Row],[Attribute]],bgal_purification_fractions[Variable],bgal_purification_fractions[Dilution])</f>
        <v>10</v>
      </c>
      <c r="F215">
        <f>MAX(bgal_kin_purification[[#This Row],[Dilution]]*bgal_kin_purification[[#This Row],[Value]], 0)</f>
        <v>30.89</v>
      </c>
    </row>
    <row r="216" spans="1:6" x14ac:dyDescent="0.2">
      <c r="A216" s="20">
        <v>3.5069444444444445E-3</v>
      </c>
      <c r="B216" t="s">
        <v>39</v>
      </c>
      <c r="C216">
        <f>_xlfn.XLOOKUP(bgal_kin_purification[[#This Row],[Attribute]],bgal_purification_fractions[Variable],bgal_purification_fractions[Fraction])</f>
        <v>2</v>
      </c>
      <c r="D216">
        <v>3.4209999999999998</v>
      </c>
      <c r="E216" t="str">
        <f>_xlfn.XLOOKUP(bgal_kin_purification[[#This Row],[Attribute]],bgal_purification_fractions[Variable],bgal_purification_fractions[Dilution])</f>
        <v>10</v>
      </c>
      <c r="F216">
        <f>MAX(bgal_kin_purification[[#This Row],[Dilution]]*bgal_kin_purification[[#This Row],[Value]], 0)</f>
        <v>34.21</v>
      </c>
    </row>
    <row r="217" spans="1:6" x14ac:dyDescent="0.2">
      <c r="A217" s="20">
        <v>3.5069444444444445E-3</v>
      </c>
      <c r="B217" t="s">
        <v>34</v>
      </c>
      <c r="C217">
        <f>_xlfn.XLOOKUP(bgal_kin_purification[[#This Row],[Attribute]],bgal_purification_fractions[Variable],bgal_purification_fractions[Fraction])</f>
        <v>2</v>
      </c>
      <c r="D217">
        <v>3.3540000000000001</v>
      </c>
      <c r="E217" t="str">
        <f>_xlfn.XLOOKUP(bgal_kin_purification[[#This Row],[Attribute]],bgal_purification_fractions[Variable],bgal_purification_fractions[Dilution])</f>
        <v>10</v>
      </c>
      <c r="F217">
        <f>MAX(bgal_kin_purification[[#This Row],[Dilution]]*bgal_kin_purification[[#This Row],[Value]], 0)</f>
        <v>33.54</v>
      </c>
    </row>
    <row r="218" spans="1:6" x14ac:dyDescent="0.2">
      <c r="A218" s="20">
        <v>3.5069444444444445E-3</v>
      </c>
      <c r="B218" t="s">
        <v>40</v>
      </c>
      <c r="C218">
        <f>_xlfn.XLOOKUP(bgal_kin_purification[[#This Row],[Attribute]],bgal_purification_fractions[Variable],bgal_purification_fractions[Fraction])</f>
        <v>4</v>
      </c>
      <c r="D218">
        <v>4.0000000000000001E-3</v>
      </c>
      <c r="E218" t="str">
        <f>_xlfn.XLOOKUP(bgal_kin_purification[[#This Row],[Attribute]],bgal_purification_fractions[Variable],bgal_purification_fractions[Dilution])</f>
        <v>10</v>
      </c>
      <c r="F218">
        <f>MAX(bgal_kin_purification[[#This Row],[Dilution]]*bgal_kin_purification[[#This Row],[Value]], 0)</f>
        <v>0.04</v>
      </c>
    </row>
    <row r="219" spans="1:6" x14ac:dyDescent="0.2">
      <c r="A219" s="20">
        <v>3.5069444444444445E-3</v>
      </c>
      <c r="B219" t="s">
        <v>41</v>
      </c>
      <c r="C219">
        <f>_xlfn.XLOOKUP(bgal_kin_purification[[#This Row],[Attribute]],bgal_purification_fractions[Variable],bgal_purification_fractions[Fraction])</f>
        <v>4</v>
      </c>
      <c r="D219">
        <v>2E-3</v>
      </c>
      <c r="E219" t="str">
        <f>_xlfn.XLOOKUP(bgal_kin_purification[[#This Row],[Attribute]],bgal_purification_fractions[Variable],bgal_purification_fractions[Dilution])</f>
        <v>10</v>
      </c>
      <c r="F219">
        <f>MAX(bgal_kin_purification[[#This Row],[Dilution]]*bgal_kin_purification[[#This Row],[Value]], 0)</f>
        <v>0.02</v>
      </c>
    </row>
    <row r="220" spans="1:6" x14ac:dyDescent="0.2">
      <c r="A220" s="20">
        <v>3.5069444444444445E-3</v>
      </c>
      <c r="B220" t="s">
        <v>42</v>
      </c>
      <c r="C220">
        <f>_xlfn.XLOOKUP(bgal_kin_purification[[#This Row],[Attribute]],bgal_purification_fractions[Variable],bgal_purification_fractions[Fraction])</f>
        <v>4</v>
      </c>
      <c r="D220">
        <v>2E-3</v>
      </c>
      <c r="E220" t="str">
        <f>_xlfn.XLOOKUP(bgal_kin_purification[[#This Row],[Attribute]],bgal_purification_fractions[Variable],bgal_purification_fractions[Dilution])</f>
        <v>10</v>
      </c>
      <c r="F220">
        <f>MAX(bgal_kin_purification[[#This Row],[Dilution]]*bgal_kin_purification[[#This Row],[Value]], 0)</f>
        <v>0.02</v>
      </c>
    </row>
    <row r="221" spans="1:6" x14ac:dyDescent="0.2">
      <c r="A221" s="20">
        <v>3.5069444444444445E-3</v>
      </c>
      <c r="B221" t="s">
        <v>56</v>
      </c>
      <c r="C221">
        <f>_xlfn.XLOOKUP(bgal_kin_purification[[#This Row],[Attribute]],bgal_purification_fractions[Variable],bgal_purification_fractions[Fraction])</f>
        <v>2</v>
      </c>
      <c r="D221">
        <v>0.45100000000000001</v>
      </c>
      <c r="E221" t="str">
        <f>_xlfn.XLOOKUP(bgal_kin_purification[[#This Row],[Attribute]],bgal_purification_fractions[Variable],bgal_purification_fractions[Dilution])</f>
        <v>100</v>
      </c>
      <c r="F221">
        <f>MAX(bgal_kin_purification[[#This Row],[Dilution]]*bgal_kin_purification[[#This Row],[Value]], 0)</f>
        <v>45.1</v>
      </c>
    </row>
    <row r="222" spans="1:6" x14ac:dyDescent="0.2">
      <c r="A222" s="20">
        <v>3.5069444444444445E-3</v>
      </c>
      <c r="B222" t="s">
        <v>57</v>
      </c>
      <c r="C222">
        <f>_xlfn.XLOOKUP(bgal_kin_purification[[#This Row],[Attribute]],bgal_purification_fractions[Variable],bgal_purification_fractions[Fraction])</f>
        <v>2</v>
      </c>
      <c r="D222">
        <v>0.44500000000000001</v>
      </c>
      <c r="E222" t="str">
        <f>_xlfn.XLOOKUP(bgal_kin_purification[[#This Row],[Attribute]],bgal_purification_fractions[Variable],bgal_purification_fractions[Dilution])</f>
        <v>100</v>
      </c>
      <c r="F222">
        <f>MAX(bgal_kin_purification[[#This Row],[Dilution]]*bgal_kin_purification[[#This Row],[Value]], 0)</f>
        <v>44.5</v>
      </c>
    </row>
    <row r="223" spans="1:6" x14ac:dyDescent="0.2">
      <c r="A223" s="20">
        <v>3.5069444444444445E-3</v>
      </c>
      <c r="B223" t="s">
        <v>58</v>
      </c>
      <c r="C223">
        <f>_xlfn.XLOOKUP(bgal_kin_purification[[#This Row],[Attribute]],bgal_purification_fractions[Variable],bgal_purification_fractions[Fraction])</f>
        <v>2</v>
      </c>
      <c r="D223">
        <v>0.435</v>
      </c>
      <c r="E223" t="str">
        <f>_xlfn.XLOOKUP(bgal_kin_purification[[#This Row],[Attribute]],bgal_purification_fractions[Variable],bgal_purification_fractions[Dilution])</f>
        <v>100</v>
      </c>
      <c r="F223">
        <f>MAX(bgal_kin_purification[[#This Row],[Dilution]]*bgal_kin_purification[[#This Row],[Value]], 0)</f>
        <v>43.5</v>
      </c>
    </row>
    <row r="224" spans="1:6" x14ac:dyDescent="0.2">
      <c r="A224" s="20">
        <v>3.5069444444444445E-3</v>
      </c>
      <c r="B224" t="s">
        <v>59</v>
      </c>
      <c r="C224">
        <f>_xlfn.XLOOKUP(bgal_kin_purification[[#This Row],[Attribute]],bgal_purification_fractions[Variable],bgal_purification_fractions[Fraction])</f>
        <v>4</v>
      </c>
      <c r="D224">
        <v>2E-3</v>
      </c>
      <c r="E224" t="str">
        <f>_xlfn.XLOOKUP(bgal_kin_purification[[#This Row],[Attribute]],bgal_purification_fractions[Variable],bgal_purification_fractions[Dilution])</f>
        <v>100</v>
      </c>
      <c r="F224">
        <f>MAX(bgal_kin_purification[[#This Row],[Dilution]]*bgal_kin_purification[[#This Row],[Value]], 0)</f>
        <v>0.2</v>
      </c>
    </row>
    <row r="225" spans="1:6" x14ac:dyDescent="0.2">
      <c r="A225" s="20">
        <v>3.5069444444444445E-3</v>
      </c>
      <c r="B225" t="s">
        <v>60</v>
      </c>
      <c r="C225">
        <f>_xlfn.XLOOKUP(bgal_kin_purification[[#This Row],[Attribute]],bgal_purification_fractions[Variable],bgal_purification_fractions[Fraction])</f>
        <v>4</v>
      </c>
      <c r="D225">
        <v>0</v>
      </c>
      <c r="E225" t="str">
        <f>_xlfn.XLOOKUP(bgal_kin_purification[[#This Row],[Attribute]],bgal_purification_fractions[Variable],bgal_purification_fractions[Dilution])</f>
        <v>100</v>
      </c>
      <c r="F225">
        <f>MAX(bgal_kin_purification[[#This Row],[Dilution]]*bgal_kin_purification[[#This Row],[Value]], 0)</f>
        <v>0</v>
      </c>
    </row>
    <row r="226" spans="1:6" x14ac:dyDescent="0.2">
      <c r="A226" s="20">
        <v>3.5069444444444445E-3</v>
      </c>
      <c r="B226" t="s">
        <v>61</v>
      </c>
      <c r="C226">
        <f>_xlfn.XLOOKUP(bgal_kin_purification[[#This Row],[Attribute]],bgal_purification_fractions[Variable],bgal_purification_fractions[Fraction])</f>
        <v>4</v>
      </c>
      <c r="D226">
        <v>2E-3</v>
      </c>
      <c r="E226" t="str">
        <f>_xlfn.XLOOKUP(bgal_kin_purification[[#This Row],[Attribute]],bgal_purification_fractions[Variable],bgal_purification_fractions[Dilution])</f>
        <v>100</v>
      </c>
      <c r="F226">
        <f>MAX(bgal_kin_purification[[#This Row],[Dilution]]*bgal_kin_purification[[#This Row],[Value]], 0)</f>
        <v>0.2</v>
      </c>
    </row>
    <row r="227" spans="1:6" x14ac:dyDescent="0.2">
      <c r="A227" s="20">
        <v>3.5069444444444445E-3</v>
      </c>
      <c r="B227" t="s">
        <v>64</v>
      </c>
      <c r="C227">
        <f>_xlfn.XLOOKUP(bgal_kin_purification[[#This Row],[Attribute]],bgal_purification_fractions[Variable],bgal_purification_fractions[Fraction])</f>
        <v>2</v>
      </c>
      <c r="D227">
        <v>5.3999999999999999E-2</v>
      </c>
      <c r="E227" t="str">
        <f>_xlfn.XLOOKUP(bgal_kin_purification[[#This Row],[Attribute]],bgal_purification_fractions[Variable],bgal_purification_fractions[Dilution])</f>
        <v>1000</v>
      </c>
      <c r="F227">
        <f>MAX(bgal_kin_purification[[#This Row],[Dilution]]*bgal_kin_purification[[#This Row],[Value]], 0)</f>
        <v>54</v>
      </c>
    </row>
    <row r="228" spans="1:6" x14ac:dyDescent="0.2">
      <c r="A228" s="20">
        <v>3.5069444444444445E-3</v>
      </c>
      <c r="B228" t="s">
        <v>65</v>
      </c>
      <c r="C228">
        <f>_xlfn.XLOOKUP(bgal_kin_purification[[#This Row],[Attribute]],bgal_purification_fractions[Variable],bgal_purification_fractions[Fraction])</f>
        <v>2</v>
      </c>
      <c r="D228">
        <v>5.3999999999999999E-2</v>
      </c>
      <c r="E228" t="str">
        <f>_xlfn.XLOOKUP(bgal_kin_purification[[#This Row],[Attribute]],bgal_purification_fractions[Variable],bgal_purification_fractions[Dilution])</f>
        <v>1000</v>
      </c>
      <c r="F228">
        <f>MAX(bgal_kin_purification[[#This Row],[Dilution]]*bgal_kin_purification[[#This Row],[Value]], 0)</f>
        <v>54</v>
      </c>
    </row>
    <row r="229" spans="1:6" x14ac:dyDescent="0.2">
      <c r="A229" s="20">
        <v>3.5069444444444445E-3</v>
      </c>
      <c r="B229" t="s">
        <v>66</v>
      </c>
      <c r="C229">
        <f>_xlfn.XLOOKUP(bgal_kin_purification[[#This Row],[Attribute]],bgal_purification_fractions[Variable],bgal_purification_fractions[Fraction])</f>
        <v>2</v>
      </c>
      <c r="D229">
        <v>5.1999999999999998E-2</v>
      </c>
      <c r="E229" t="str">
        <f>_xlfn.XLOOKUP(bgal_kin_purification[[#This Row],[Attribute]],bgal_purification_fractions[Variable],bgal_purification_fractions[Dilution])</f>
        <v>1000</v>
      </c>
      <c r="F229">
        <f>MAX(bgal_kin_purification[[#This Row],[Dilution]]*bgal_kin_purification[[#This Row],[Value]], 0)</f>
        <v>52</v>
      </c>
    </row>
    <row r="230" spans="1:6" x14ac:dyDescent="0.2">
      <c r="A230" s="20">
        <v>3.5069444444444445E-3</v>
      </c>
      <c r="B230" t="s">
        <v>67</v>
      </c>
      <c r="C230">
        <f>_xlfn.XLOOKUP(bgal_kin_purification[[#This Row],[Attribute]],bgal_purification_fractions[Variable],bgal_purification_fractions[Fraction])</f>
        <v>4</v>
      </c>
      <c r="D230">
        <v>1E-3</v>
      </c>
      <c r="E230" t="str">
        <f>_xlfn.XLOOKUP(bgal_kin_purification[[#This Row],[Attribute]],bgal_purification_fractions[Variable],bgal_purification_fractions[Dilution])</f>
        <v>1000</v>
      </c>
      <c r="F230">
        <f>MAX(bgal_kin_purification[[#This Row],[Dilution]]*bgal_kin_purification[[#This Row],[Value]], 0)</f>
        <v>1</v>
      </c>
    </row>
    <row r="231" spans="1:6" x14ac:dyDescent="0.2">
      <c r="A231" s="20">
        <v>3.5069444444444445E-3</v>
      </c>
      <c r="B231" t="s">
        <v>68</v>
      </c>
      <c r="C231">
        <f>_xlfn.XLOOKUP(bgal_kin_purification[[#This Row],[Attribute]],bgal_purification_fractions[Variable],bgal_purification_fractions[Fraction])</f>
        <v>4</v>
      </c>
      <c r="D231">
        <v>0</v>
      </c>
      <c r="E231" t="str">
        <f>_xlfn.XLOOKUP(bgal_kin_purification[[#This Row],[Attribute]],bgal_purification_fractions[Variable],bgal_purification_fractions[Dilution])</f>
        <v>1000</v>
      </c>
      <c r="F231">
        <f>MAX(bgal_kin_purification[[#This Row],[Dilution]]*bgal_kin_purification[[#This Row],[Value]], 0)</f>
        <v>0</v>
      </c>
    </row>
    <row r="232" spans="1:6" x14ac:dyDescent="0.2">
      <c r="A232" s="20">
        <v>3.5069444444444445E-3</v>
      </c>
      <c r="B232" t="s">
        <v>69</v>
      </c>
      <c r="C232">
        <f>_xlfn.XLOOKUP(bgal_kin_purification[[#This Row],[Attribute]],bgal_purification_fractions[Variable],bgal_purification_fractions[Fraction])</f>
        <v>4</v>
      </c>
      <c r="D232">
        <v>0</v>
      </c>
      <c r="E232" t="str">
        <f>_xlfn.XLOOKUP(bgal_kin_purification[[#This Row],[Attribute]],bgal_purification_fractions[Variable],bgal_purification_fractions[Dilution])</f>
        <v>1000</v>
      </c>
      <c r="F232">
        <f>MAX(bgal_kin_purification[[#This Row],[Dilution]]*bgal_kin_purification[[#This Row],[Value]], 0)</f>
        <v>0</v>
      </c>
    </row>
    <row r="233" spans="1:6" hidden="1" x14ac:dyDescent="0.2">
      <c r="A233" s="20">
        <v>3.5069444444444445E-3</v>
      </c>
      <c r="B233" t="s">
        <v>73</v>
      </c>
      <c r="C233" t="e">
        <f>_xlfn.XLOOKUP(bgal_kin_purification[[#This Row],[Attribute]],bgal_purification_fractions[Variable],bgal_purification_fractions[Fraction])</f>
        <v>#N/A</v>
      </c>
      <c r="D233">
        <v>1E-3</v>
      </c>
      <c r="E233" t="e">
        <f>_xlfn.XLOOKUP(bgal_kin_purification[[#This Row],[Attribute]],bgal_purification_fractions[Variable],bgal_purification_fractions[Dilution])</f>
        <v>#N/A</v>
      </c>
      <c r="F233" t="e">
        <f>MAX(bgal_kin_purification[[#This Row],[Dilution]]*bgal_kin_purification[[#This Row],[Value]], 0)</f>
        <v>#N/A</v>
      </c>
    </row>
    <row r="234" spans="1:6" hidden="1" x14ac:dyDescent="0.2">
      <c r="A234" s="20">
        <v>3.5069444444444445E-3</v>
      </c>
      <c r="B234" t="s">
        <v>74</v>
      </c>
      <c r="C234" t="e">
        <f>_xlfn.XLOOKUP(bgal_kin_purification[[#This Row],[Attribute]],bgal_purification_fractions[Variable],bgal_purification_fractions[Fraction])</f>
        <v>#N/A</v>
      </c>
      <c r="D234">
        <v>0</v>
      </c>
      <c r="E234" t="e">
        <f>_xlfn.XLOOKUP(bgal_kin_purification[[#This Row],[Attribute]],bgal_purification_fractions[Variable],bgal_purification_fractions[Dilution])</f>
        <v>#N/A</v>
      </c>
      <c r="F234" t="e">
        <f>MAX(bgal_kin_purification[[#This Row],[Dilution]]*bgal_kin_purification[[#This Row],[Value]], 0)</f>
        <v>#N/A</v>
      </c>
    </row>
    <row r="235" spans="1:6" hidden="1" x14ac:dyDescent="0.2">
      <c r="A235" s="20">
        <v>3.5069444444444445E-3</v>
      </c>
      <c r="B235" t="s">
        <v>75</v>
      </c>
      <c r="C235" t="e">
        <f>_xlfn.XLOOKUP(bgal_kin_purification[[#This Row],[Attribute]],bgal_purification_fractions[Variable],bgal_purification_fractions[Fraction])</f>
        <v>#N/A</v>
      </c>
      <c r="D235">
        <v>0</v>
      </c>
      <c r="E235" t="e">
        <f>_xlfn.XLOOKUP(bgal_kin_purification[[#This Row],[Attribute]],bgal_purification_fractions[Variable],bgal_purification_fractions[Dilution])</f>
        <v>#N/A</v>
      </c>
      <c r="F235" t="e">
        <f>MAX(bgal_kin_purification[[#This Row],[Dilution]]*bgal_kin_purification[[#This Row],[Value]], 0)</f>
        <v>#N/A</v>
      </c>
    </row>
    <row r="236" spans="1:6" x14ac:dyDescent="0.2">
      <c r="A236" s="20">
        <v>4.2013888888888891E-3</v>
      </c>
      <c r="B236" t="s">
        <v>193</v>
      </c>
      <c r="C236">
        <f>_xlfn.XLOOKUP(bgal_kin_purification[[#This Row],[Attribute]],bgal_purification_fractions[Variable],bgal_purification_fractions[Fraction])</f>
        <v>1</v>
      </c>
      <c r="E236" t="str">
        <f>_xlfn.XLOOKUP(bgal_kin_purification[[#This Row],[Attribute]],bgal_purification_fractions[Variable],bgal_purification_fractions[Dilution])</f>
        <v>10</v>
      </c>
      <c r="F236">
        <f>MAX(bgal_kin_purification[[#This Row],[Dilution]]*bgal_kin_purification[[#This Row],[Value]], 0)</f>
        <v>0</v>
      </c>
    </row>
    <row r="237" spans="1:6" x14ac:dyDescent="0.2">
      <c r="A237" s="20">
        <v>4.2013888888888891E-3</v>
      </c>
      <c r="B237" t="s">
        <v>194</v>
      </c>
      <c r="C237">
        <f>_xlfn.XLOOKUP(bgal_kin_purification[[#This Row],[Attribute]],bgal_purification_fractions[Variable],bgal_purification_fractions[Fraction])</f>
        <v>1</v>
      </c>
      <c r="E237" t="str">
        <f>_xlfn.XLOOKUP(bgal_kin_purification[[#This Row],[Attribute]],bgal_purification_fractions[Variable],bgal_purification_fractions[Dilution])</f>
        <v>10</v>
      </c>
      <c r="F237">
        <f>MAX(bgal_kin_purification[[#This Row],[Dilution]]*bgal_kin_purification[[#This Row],[Value]], 0)</f>
        <v>0</v>
      </c>
    </row>
    <row r="238" spans="1:6" x14ac:dyDescent="0.2">
      <c r="A238" s="20">
        <v>4.2013888888888891E-3</v>
      </c>
      <c r="B238" t="s">
        <v>195</v>
      </c>
      <c r="C238">
        <f>_xlfn.XLOOKUP(bgal_kin_purification[[#This Row],[Attribute]],bgal_purification_fractions[Variable],bgal_purification_fractions[Fraction])</f>
        <v>1</v>
      </c>
      <c r="E238" t="str">
        <f>_xlfn.XLOOKUP(bgal_kin_purification[[#This Row],[Attribute]],bgal_purification_fractions[Variable],bgal_purification_fractions[Dilution])</f>
        <v>10</v>
      </c>
      <c r="F238">
        <f>MAX(bgal_kin_purification[[#This Row],[Dilution]]*bgal_kin_purification[[#This Row],[Value]], 0)</f>
        <v>0</v>
      </c>
    </row>
    <row r="239" spans="1:6" x14ac:dyDescent="0.2">
      <c r="A239" s="20">
        <v>4.2013888888888891E-3</v>
      </c>
      <c r="B239" t="s">
        <v>50</v>
      </c>
      <c r="C239">
        <f>_xlfn.XLOOKUP(bgal_kin_purification[[#This Row],[Attribute]],bgal_purification_fractions[Variable],bgal_purification_fractions[Fraction])</f>
        <v>3</v>
      </c>
      <c r="D239">
        <v>5.0000000000000001E-3</v>
      </c>
      <c r="E239" t="str">
        <f>_xlfn.XLOOKUP(bgal_kin_purification[[#This Row],[Attribute]],bgal_purification_fractions[Variable],bgal_purification_fractions[Dilution])</f>
        <v>10</v>
      </c>
      <c r="F239">
        <f>MAX(bgal_kin_purification[[#This Row],[Dilution]]*bgal_kin_purification[[#This Row],[Value]], 0)</f>
        <v>0.05</v>
      </c>
    </row>
    <row r="240" spans="1:6" x14ac:dyDescent="0.2">
      <c r="A240" s="20">
        <v>4.2013888888888891E-3</v>
      </c>
      <c r="B240" t="s">
        <v>51</v>
      </c>
      <c r="C240">
        <f>_xlfn.XLOOKUP(bgal_kin_purification[[#This Row],[Attribute]],bgal_purification_fractions[Variable],bgal_purification_fractions[Fraction])</f>
        <v>3</v>
      </c>
      <c r="D240">
        <v>2E-3</v>
      </c>
      <c r="E240" t="str">
        <f>_xlfn.XLOOKUP(bgal_kin_purification[[#This Row],[Attribute]],bgal_purification_fractions[Variable],bgal_purification_fractions[Dilution])</f>
        <v>10</v>
      </c>
      <c r="F240">
        <f>MAX(bgal_kin_purification[[#This Row],[Dilution]]*bgal_kin_purification[[#This Row],[Value]], 0)</f>
        <v>0.02</v>
      </c>
    </row>
    <row r="241" spans="1:6" x14ac:dyDescent="0.2">
      <c r="A241" s="20">
        <v>4.2013888888888891E-3</v>
      </c>
      <c r="B241" t="s">
        <v>52</v>
      </c>
      <c r="C241">
        <f>_xlfn.XLOOKUP(bgal_kin_purification[[#This Row],[Attribute]],bgal_purification_fractions[Variable],bgal_purification_fractions[Fraction])</f>
        <v>3</v>
      </c>
      <c r="D241">
        <v>2E-3</v>
      </c>
      <c r="E241" t="str">
        <f>_xlfn.XLOOKUP(bgal_kin_purification[[#This Row],[Attribute]],bgal_purification_fractions[Variable],bgal_purification_fractions[Dilution])</f>
        <v>10</v>
      </c>
      <c r="F241">
        <f>MAX(bgal_kin_purification[[#This Row],[Dilution]]*bgal_kin_purification[[#This Row],[Value]], 0)</f>
        <v>0.02</v>
      </c>
    </row>
    <row r="242" spans="1:6" x14ac:dyDescent="0.2">
      <c r="A242" s="20">
        <v>4.2013888888888891E-3</v>
      </c>
      <c r="B242" t="s">
        <v>1</v>
      </c>
      <c r="C242">
        <f>_xlfn.XLOOKUP(bgal_kin_purification[[#This Row],[Attribute]],bgal_purification_fractions[Variable],bgal_purification_fractions[Fraction])</f>
        <v>1</v>
      </c>
      <c r="D242">
        <v>1.0149999999999999</v>
      </c>
      <c r="E242" t="str">
        <f>_xlfn.XLOOKUP(bgal_kin_purification[[#This Row],[Attribute]],bgal_purification_fractions[Variable],bgal_purification_fractions[Dilution])</f>
        <v>100</v>
      </c>
      <c r="F242">
        <f>MAX(bgal_kin_purification[[#This Row],[Dilution]]*bgal_kin_purification[[#This Row],[Value]], 0)</f>
        <v>101.49999999999999</v>
      </c>
    </row>
    <row r="243" spans="1:6" x14ac:dyDescent="0.2">
      <c r="A243" s="20">
        <v>4.2013888888888891E-3</v>
      </c>
      <c r="B243" t="s">
        <v>2</v>
      </c>
      <c r="C243">
        <f>_xlfn.XLOOKUP(bgal_kin_purification[[#This Row],[Attribute]],bgal_purification_fractions[Variable],bgal_purification_fractions[Fraction])</f>
        <v>1</v>
      </c>
      <c r="D243">
        <v>1.0109999999999999</v>
      </c>
      <c r="E243" t="str">
        <f>_xlfn.XLOOKUP(bgal_kin_purification[[#This Row],[Attribute]],bgal_purification_fractions[Variable],bgal_purification_fractions[Dilution])</f>
        <v>100</v>
      </c>
      <c r="F243">
        <f>MAX(bgal_kin_purification[[#This Row],[Dilution]]*bgal_kin_purification[[#This Row],[Value]], 0)</f>
        <v>101.1</v>
      </c>
    </row>
    <row r="244" spans="1:6" x14ac:dyDescent="0.2">
      <c r="A244" s="20">
        <v>4.2013888888888891E-3</v>
      </c>
      <c r="B244" t="s">
        <v>3</v>
      </c>
      <c r="C244">
        <f>_xlfn.XLOOKUP(bgal_kin_purification[[#This Row],[Attribute]],bgal_purification_fractions[Variable],bgal_purification_fractions[Fraction])</f>
        <v>1</v>
      </c>
      <c r="D244">
        <v>0.97399999999999998</v>
      </c>
      <c r="E244" t="str">
        <f>_xlfn.XLOOKUP(bgal_kin_purification[[#This Row],[Attribute]],bgal_purification_fractions[Variable],bgal_purification_fractions[Dilution])</f>
        <v>100</v>
      </c>
      <c r="F244">
        <f>MAX(bgal_kin_purification[[#This Row],[Dilution]]*bgal_kin_purification[[#This Row],[Value]], 0)</f>
        <v>97.399999999999991</v>
      </c>
    </row>
    <row r="245" spans="1:6" x14ac:dyDescent="0.2">
      <c r="A245" s="20">
        <v>4.2013888888888891E-3</v>
      </c>
      <c r="B245" t="s">
        <v>4</v>
      </c>
      <c r="C245">
        <f>_xlfn.XLOOKUP(bgal_kin_purification[[#This Row],[Attribute]],bgal_purification_fractions[Variable],bgal_purification_fractions[Fraction])</f>
        <v>3</v>
      </c>
      <c r="D245">
        <v>3.0000000000000001E-3</v>
      </c>
      <c r="E245" t="str">
        <f>_xlfn.XLOOKUP(bgal_kin_purification[[#This Row],[Attribute]],bgal_purification_fractions[Variable],bgal_purification_fractions[Dilution])</f>
        <v>100</v>
      </c>
      <c r="F245">
        <f>MAX(bgal_kin_purification[[#This Row],[Dilution]]*bgal_kin_purification[[#This Row],[Value]], 0)</f>
        <v>0.3</v>
      </c>
    </row>
    <row r="246" spans="1:6" x14ac:dyDescent="0.2">
      <c r="A246" s="20">
        <v>4.2013888888888891E-3</v>
      </c>
      <c r="B246" t="s">
        <v>5</v>
      </c>
      <c r="C246">
        <f>_xlfn.XLOOKUP(bgal_kin_purification[[#This Row],[Attribute]],bgal_purification_fractions[Variable],bgal_purification_fractions[Fraction])</f>
        <v>3</v>
      </c>
      <c r="D246">
        <v>0</v>
      </c>
      <c r="E246" t="str">
        <f>_xlfn.XLOOKUP(bgal_kin_purification[[#This Row],[Attribute]],bgal_purification_fractions[Variable],bgal_purification_fractions[Dilution])</f>
        <v>100</v>
      </c>
      <c r="F246">
        <f>MAX(bgal_kin_purification[[#This Row],[Dilution]]*bgal_kin_purification[[#This Row],[Value]], 0)</f>
        <v>0</v>
      </c>
    </row>
    <row r="247" spans="1:6" x14ac:dyDescent="0.2">
      <c r="A247" s="20">
        <v>4.2013888888888891E-3</v>
      </c>
      <c r="B247" t="s">
        <v>6</v>
      </c>
      <c r="C247">
        <f>_xlfn.XLOOKUP(bgal_kin_purification[[#This Row],[Attribute]],bgal_purification_fractions[Variable],bgal_purification_fractions[Fraction])</f>
        <v>3</v>
      </c>
      <c r="D247">
        <v>0</v>
      </c>
      <c r="E247" t="str">
        <f>_xlfn.XLOOKUP(bgal_kin_purification[[#This Row],[Attribute]],bgal_purification_fractions[Variable],bgal_purification_fractions[Dilution])</f>
        <v>100</v>
      </c>
      <c r="F247">
        <f>MAX(bgal_kin_purification[[#This Row],[Dilution]]*bgal_kin_purification[[#This Row],[Value]], 0)</f>
        <v>0</v>
      </c>
    </row>
    <row r="248" spans="1:6" x14ac:dyDescent="0.2">
      <c r="A248" s="20">
        <v>4.2013888888888891E-3</v>
      </c>
      <c r="B248" t="s">
        <v>13</v>
      </c>
      <c r="C248">
        <f>_xlfn.XLOOKUP(bgal_kin_purification[[#This Row],[Attribute]],bgal_purification_fractions[Variable],bgal_purification_fractions[Fraction])</f>
        <v>1</v>
      </c>
      <c r="D248">
        <v>0.121</v>
      </c>
      <c r="E248" t="str">
        <f>_xlfn.XLOOKUP(bgal_kin_purification[[#This Row],[Attribute]],bgal_purification_fractions[Variable],bgal_purification_fractions[Dilution])</f>
        <v>1000</v>
      </c>
      <c r="F248">
        <f>MAX(bgal_kin_purification[[#This Row],[Dilution]]*bgal_kin_purification[[#This Row],[Value]], 0)</f>
        <v>121</v>
      </c>
    </row>
    <row r="249" spans="1:6" x14ac:dyDescent="0.2">
      <c r="A249" s="20">
        <v>4.2013888888888891E-3</v>
      </c>
      <c r="B249" t="s">
        <v>14</v>
      </c>
      <c r="C249">
        <f>_xlfn.XLOOKUP(bgal_kin_purification[[#This Row],[Attribute]],bgal_purification_fractions[Variable],bgal_purification_fractions[Fraction])</f>
        <v>1</v>
      </c>
      <c r="D249">
        <v>0.12</v>
      </c>
      <c r="E249" t="str">
        <f>_xlfn.XLOOKUP(bgal_kin_purification[[#This Row],[Attribute]],bgal_purification_fractions[Variable],bgal_purification_fractions[Dilution])</f>
        <v>1000</v>
      </c>
      <c r="F249">
        <f>MAX(bgal_kin_purification[[#This Row],[Dilution]]*bgal_kin_purification[[#This Row],[Value]], 0)</f>
        <v>120</v>
      </c>
    </row>
    <row r="250" spans="1:6" x14ac:dyDescent="0.2">
      <c r="A250" s="20">
        <v>4.2013888888888891E-3</v>
      </c>
      <c r="B250" t="s">
        <v>15</v>
      </c>
      <c r="C250">
        <f>_xlfn.XLOOKUP(bgal_kin_purification[[#This Row],[Attribute]],bgal_purification_fractions[Variable],bgal_purification_fractions[Fraction])</f>
        <v>1</v>
      </c>
      <c r="D250">
        <v>0.121</v>
      </c>
      <c r="E250" t="str">
        <f>_xlfn.XLOOKUP(bgal_kin_purification[[#This Row],[Attribute]],bgal_purification_fractions[Variable],bgal_purification_fractions[Dilution])</f>
        <v>1000</v>
      </c>
      <c r="F250">
        <f>MAX(bgal_kin_purification[[#This Row],[Dilution]]*bgal_kin_purification[[#This Row],[Value]], 0)</f>
        <v>121</v>
      </c>
    </row>
    <row r="251" spans="1:6" x14ac:dyDescent="0.2">
      <c r="A251" s="20">
        <v>4.2013888888888891E-3</v>
      </c>
      <c r="B251" t="s">
        <v>16</v>
      </c>
      <c r="C251">
        <f>_xlfn.XLOOKUP(bgal_kin_purification[[#This Row],[Attribute]],bgal_purification_fractions[Variable],bgal_purification_fractions[Fraction])</f>
        <v>3</v>
      </c>
      <c r="D251">
        <v>1E-3</v>
      </c>
      <c r="E251" t="str">
        <f>_xlfn.XLOOKUP(bgal_kin_purification[[#This Row],[Attribute]],bgal_purification_fractions[Variable],bgal_purification_fractions[Dilution])</f>
        <v>1000</v>
      </c>
      <c r="F251">
        <f>MAX(bgal_kin_purification[[#This Row],[Dilution]]*bgal_kin_purification[[#This Row],[Value]], 0)</f>
        <v>1</v>
      </c>
    </row>
    <row r="252" spans="1:6" x14ac:dyDescent="0.2">
      <c r="A252" s="20">
        <v>4.2013888888888891E-3</v>
      </c>
      <c r="B252" t="s">
        <v>17</v>
      </c>
      <c r="C252">
        <f>_xlfn.XLOOKUP(bgal_kin_purification[[#This Row],[Attribute]],bgal_purification_fractions[Variable],bgal_purification_fractions[Fraction])</f>
        <v>3</v>
      </c>
      <c r="D252">
        <v>1E-3</v>
      </c>
      <c r="E252" t="str">
        <f>_xlfn.XLOOKUP(bgal_kin_purification[[#This Row],[Attribute]],bgal_purification_fractions[Variable],bgal_purification_fractions[Dilution])</f>
        <v>1000</v>
      </c>
      <c r="F252">
        <f>MAX(bgal_kin_purification[[#This Row],[Dilution]]*bgal_kin_purification[[#This Row],[Value]], 0)</f>
        <v>1</v>
      </c>
    </row>
    <row r="253" spans="1:6" x14ac:dyDescent="0.2">
      <c r="A253" s="20">
        <v>4.2013888888888891E-3</v>
      </c>
      <c r="B253" t="s">
        <v>18</v>
      </c>
      <c r="C253">
        <f>_xlfn.XLOOKUP(bgal_kin_purification[[#This Row],[Attribute]],bgal_purification_fractions[Variable],bgal_purification_fractions[Fraction])</f>
        <v>3</v>
      </c>
      <c r="D253">
        <v>0</v>
      </c>
      <c r="E253" t="str">
        <f>_xlfn.XLOOKUP(bgal_kin_purification[[#This Row],[Attribute]],bgal_purification_fractions[Variable],bgal_purification_fractions[Dilution])</f>
        <v>1000</v>
      </c>
      <c r="F253">
        <f>MAX(bgal_kin_purification[[#This Row],[Dilution]]*bgal_kin_purification[[#This Row],[Value]], 0)</f>
        <v>0</v>
      </c>
    </row>
    <row r="254" spans="1:6" x14ac:dyDescent="0.2">
      <c r="A254" s="20">
        <v>4.2013888888888891E-3</v>
      </c>
      <c r="B254" t="s">
        <v>38</v>
      </c>
      <c r="C254">
        <f>_xlfn.XLOOKUP(bgal_kin_purification[[#This Row],[Attribute]],bgal_purification_fractions[Variable],bgal_purification_fractions[Fraction])</f>
        <v>2</v>
      </c>
      <c r="D254">
        <v>3.2879999999999998</v>
      </c>
      <c r="E254" t="str">
        <f>_xlfn.XLOOKUP(bgal_kin_purification[[#This Row],[Attribute]],bgal_purification_fractions[Variable],bgal_purification_fractions[Dilution])</f>
        <v>10</v>
      </c>
      <c r="F254">
        <f>MAX(bgal_kin_purification[[#This Row],[Dilution]]*bgal_kin_purification[[#This Row],[Value]], 0)</f>
        <v>32.879999999999995</v>
      </c>
    </row>
    <row r="255" spans="1:6" x14ac:dyDescent="0.2">
      <c r="A255" s="20">
        <v>4.2013888888888891E-3</v>
      </c>
      <c r="B255" t="s">
        <v>39</v>
      </c>
      <c r="C255">
        <f>_xlfn.XLOOKUP(bgal_kin_purification[[#This Row],[Attribute]],bgal_purification_fractions[Variable],bgal_purification_fractions[Fraction])</f>
        <v>2</v>
      </c>
      <c r="D255">
        <v>3.5910000000000002</v>
      </c>
      <c r="E255" t="str">
        <f>_xlfn.XLOOKUP(bgal_kin_purification[[#This Row],[Attribute]],bgal_purification_fractions[Variable],bgal_purification_fractions[Dilution])</f>
        <v>10</v>
      </c>
      <c r="F255">
        <f>MAX(bgal_kin_purification[[#This Row],[Dilution]]*bgal_kin_purification[[#This Row],[Value]], 0)</f>
        <v>35.910000000000004</v>
      </c>
    </row>
    <row r="256" spans="1:6" x14ac:dyDescent="0.2">
      <c r="A256" s="20">
        <v>4.2013888888888891E-3</v>
      </c>
      <c r="B256" t="s">
        <v>34</v>
      </c>
      <c r="C256">
        <f>_xlfn.XLOOKUP(bgal_kin_purification[[#This Row],[Attribute]],bgal_purification_fractions[Variable],bgal_purification_fractions[Fraction])</f>
        <v>2</v>
      </c>
      <c r="D256">
        <v>3.53</v>
      </c>
      <c r="E256" t="str">
        <f>_xlfn.XLOOKUP(bgal_kin_purification[[#This Row],[Attribute]],bgal_purification_fractions[Variable],bgal_purification_fractions[Dilution])</f>
        <v>10</v>
      </c>
      <c r="F256">
        <f>MAX(bgal_kin_purification[[#This Row],[Dilution]]*bgal_kin_purification[[#This Row],[Value]], 0)</f>
        <v>35.299999999999997</v>
      </c>
    </row>
    <row r="257" spans="1:6" x14ac:dyDescent="0.2">
      <c r="A257" s="20">
        <v>4.2013888888888891E-3</v>
      </c>
      <c r="B257" t="s">
        <v>40</v>
      </c>
      <c r="C257">
        <f>_xlfn.XLOOKUP(bgal_kin_purification[[#This Row],[Attribute]],bgal_purification_fractions[Variable],bgal_purification_fractions[Fraction])</f>
        <v>4</v>
      </c>
      <c r="D257">
        <v>5.0000000000000001E-3</v>
      </c>
      <c r="E257" t="str">
        <f>_xlfn.XLOOKUP(bgal_kin_purification[[#This Row],[Attribute]],bgal_purification_fractions[Variable],bgal_purification_fractions[Dilution])</f>
        <v>10</v>
      </c>
      <c r="F257">
        <f>MAX(bgal_kin_purification[[#This Row],[Dilution]]*bgal_kin_purification[[#This Row],[Value]], 0)</f>
        <v>0.05</v>
      </c>
    </row>
    <row r="258" spans="1:6" x14ac:dyDescent="0.2">
      <c r="A258" s="20">
        <v>4.2013888888888891E-3</v>
      </c>
      <c r="B258" t="s">
        <v>41</v>
      </c>
      <c r="C258">
        <f>_xlfn.XLOOKUP(bgal_kin_purification[[#This Row],[Attribute]],bgal_purification_fractions[Variable],bgal_purification_fractions[Fraction])</f>
        <v>4</v>
      </c>
      <c r="D258">
        <v>2E-3</v>
      </c>
      <c r="E258" t="str">
        <f>_xlfn.XLOOKUP(bgal_kin_purification[[#This Row],[Attribute]],bgal_purification_fractions[Variable],bgal_purification_fractions[Dilution])</f>
        <v>10</v>
      </c>
      <c r="F258">
        <f>MAX(bgal_kin_purification[[#This Row],[Dilution]]*bgal_kin_purification[[#This Row],[Value]], 0)</f>
        <v>0.02</v>
      </c>
    </row>
    <row r="259" spans="1:6" x14ac:dyDescent="0.2">
      <c r="A259" s="20">
        <v>4.2013888888888891E-3</v>
      </c>
      <c r="B259" t="s">
        <v>42</v>
      </c>
      <c r="C259">
        <f>_xlfn.XLOOKUP(bgal_kin_purification[[#This Row],[Attribute]],bgal_purification_fractions[Variable],bgal_purification_fractions[Fraction])</f>
        <v>4</v>
      </c>
      <c r="D259">
        <v>2E-3</v>
      </c>
      <c r="E259" t="str">
        <f>_xlfn.XLOOKUP(bgal_kin_purification[[#This Row],[Attribute]],bgal_purification_fractions[Variable],bgal_purification_fractions[Dilution])</f>
        <v>10</v>
      </c>
      <c r="F259">
        <f>MAX(bgal_kin_purification[[#This Row],[Dilution]]*bgal_kin_purification[[#This Row],[Value]], 0)</f>
        <v>0.02</v>
      </c>
    </row>
    <row r="260" spans="1:6" x14ac:dyDescent="0.2">
      <c r="A260" s="20">
        <v>4.2013888888888891E-3</v>
      </c>
      <c r="B260" t="s">
        <v>56</v>
      </c>
      <c r="C260">
        <f>_xlfn.XLOOKUP(bgal_kin_purification[[#This Row],[Attribute]],bgal_purification_fractions[Variable],bgal_purification_fractions[Fraction])</f>
        <v>2</v>
      </c>
      <c r="D260">
        <v>0.499</v>
      </c>
      <c r="E260" t="str">
        <f>_xlfn.XLOOKUP(bgal_kin_purification[[#This Row],[Attribute]],bgal_purification_fractions[Variable],bgal_purification_fractions[Dilution])</f>
        <v>100</v>
      </c>
      <c r="F260">
        <f>MAX(bgal_kin_purification[[#This Row],[Dilution]]*bgal_kin_purification[[#This Row],[Value]], 0)</f>
        <v>49.9</v>
      </c>
    </row>
    <row r="261" spans="1:6" x14ac:dyDescent="0.2">
      <c r="A261" s="20">
        <v>4.2013888888888891E-3</v>
      </c>
      <c r="B261" t="s">
        <v>57</v>
      </c>
      <c r="C261">
        <f>_xlfn.XLOOKUP(bgal_kin_purification[[#This Row],[Attribute]],bgal_purification_fractions[Variable],bgal_purification_fractions[Fraction])</f>
        <v>2</v>
      </c>
      <c r="D261">
        <v>0.49099999999999999</v>
      </c>
      <c r="E261" t="str">
        <f>_xlfn.XLOOKUP(bgal_kin_purification[[#This Row],[Attribute]],bgal_purification_fractions[Variable],bgal_purification_fractions[Dilution])</f>
        <v>100</v>
      </c>
      <c r="F261">
        <f>MAX(bgal_kin_purification[[#This Row],[Dilution]]*bgal_kin_purification[[#This Row],[Value]], 0)</f>
        <v>49.1</v>
      </c>
    </row>
    <row r="262" spans="1:6" x14ac:dyDescent="0.2">
      <c r="A262" s="20">
        <v>4.2013888888888891E-3</v>
      </c>
      <c r="B262" t="s">
        <v>58</v>
      </c>
      <c r="C262">
        <f>_xlfn.XLOOKUP(bgal_kin_purification[[#This Row],[Attribute]],bgal_purification_fractions[Variable],bgal_purification_fractions[Fraction])</f>
        <v>2</v>
      </c>
      <c r="D262">
        <v>0.48</v>
      </c>
      <c r="E262" t="str">
        <f>_xlfn.XLOOKUP(bgal_kin_purification[[#This Row],[Attribute]],bgal_purification_fractions[Variable],bgal_purification_fractions[Dilution])</f>
        <v>100</v>
      </c>
      <c r="F262">
        <f>MAX(bgal_kin_purification[[#This Row],[Dilution]]*bgal_kin_purification[[#This Row],[Value]], 0)</f>
        <v>48</v>
      </c>
    </row>
    <row r="263" spans="1:6" x14ac:dyDescent="0.2">
      <c r="A263" s="20">
        <v>4.2013888888888891E-3</v>
      </c>
      <c r="B263" t="s">
        <v>59</v>
      </c>
      <c r="C263">
        <f>_xlfn.XLOOKUP(bgal_kin_purification[[#This Row],[Attribute]],bgal_purification_fractions[Variable],bgal_purification_fractions[Fraction])</f>
        <v>4</v>
      </c>
      <c r="D263">
        <v>2E-3</v>
      </c>
      <c r="E263" t="str">
        <f>_xlfn.XLOOKUP(bgal_kin_purification[[#This Row],[Attribute]],bgal_purification_fractions[Variable],bgal_purification_fractions[Dilution])</f>
        <v>100</v>
      </c>
      <c r="F263">
        <f>MAX(bgal_kin_purification[[#This Row],[Dilution]]*bgal_kin_purification[[#This Row],[Value]], 0)</f>
        <v>0.2</v>
      </c>
    </row>
    <row r="264" spans="1:6" x14ac:dyDescent="0.2">
      <c r="A264" s="20">
        <v>4.2013888888888891E-3</v>
      </c>
      <c r="B264" t="s">
        <v>60</v>
      </c>
      <c r="C264">
        <f>_xlfn.XLOOKUP(bgal_kin_purification[[#This Row],[Attribute]],bgal_purification_fractions[Variable],bgal_purification_fractions[Fraction])</f>
        <v>4</v>
      </c>
      <c r="D264">
        <v>-1E-3</v>
      </c>
      <c r="E264" t="str">
        <f>_xlfn.XLOOKUP(bgal_kin_purification[[#This Row],[Attribute]],bgal_purification_fractions[Variable],bgal_purification_fractions[Dilution])</f>
        <v>100</v>
      </c>
      <c r="F264">
        <f>MAX(bgal_kin_purification[[#This Row],[Dilution]]*bgal_kin_purification[[#This Row],[Value]], 0)</f>
        <v>0</v>
      </c>
    </row>
    <row r="265" spans="1:6" x14ac:dyDescent="0.2">
      <c r="A265" s="20">
        <v>4.2013888888888891E-3</v>
      </c>
      <c r="B265" t="s">
        <v>61</v>
      </c>
      <c r="C265">
        <f>_xlfn.XLOOKUP(bgal_kin_purification[[#This Row],[Attribute]],bgal_purification_fractions[Variable],bgal_purification_fractions[Fraction])</f>
        <v>4</v>
      </c>
      <c r="D265">
        <v>1E-3</v>
      </c>
      <c r="E265" t="str">
        <f>_xlfn.XLOOKUP(bgal_kin_purification[[#This Row],[Attribute]],bgal_purification_fractions[Variable],bgal_purification_fractions[Dilution])</f>
        <v>100</v>
      </c>
      <c r="F265">
        <f>MAX(bgal_kin_purification[[#This Row],[Dilution]]*bgal_kin_purification[[#This Row],[Value]], 0)</f>
        <v>0.1</v>
      </c>
    </row>
    <row r="266" spans="1:6" x14ac:dyDescent="0.2">
      <c r="A266" s="20">
        <v>4.2013888888888891E-3</v>
      </c>
      <c r="B266" t="s">
        <v>64</v>
      </c>
      <c r="C266">
        <f>_xlfn.XLOOKUP(bgal_kin_purification[[#This Row],[Attribute]],bgal_purification_fractions[Variable],bgal_purification_fractions[Fraction])</f>
        <v>2</v>
      </c>
      <c r="D266">
        <v>0.06</v>
      </c>
      <c r="E266" t="str">
        <f>_xlfn.XLOOKUP(bgal_kin_purification[[#This Row],[Attribute]],bgal_purification_fractions[Variable],bgal_purification_fractions[Dilution])</f>
        <v>1000</v>
      </c>
      <c r="F266">
        <f>MAX(bgal_kin_purification[[#This Row],[Dilution]]*bgal_kin_purification[[#This Row],[Value]], 0)</f>
        <v>60</v>
      </c>
    </row>
    <row r="267" spans="1:6" x14ac:dyDescent="0.2">
      <c r="A267" s="20">
        <v>4.2013888888888891E-3</v>
      </c>
      <c r="B267" t="s">
        <v>65</v>
      </c>
      <c r="C267">
        <f>_xlfn.XLOOKUP(bgal_kin_purification[[#This Row],[Attribute]],bgal_purification_fractions[Variable],bgal_purification_fractions[Fraction])</f>
        <v>2</v>
      </c>
      <c r="D267">
        <v>0.06</v>
      </c>
      <c r="E267" t="str">
        <f>_xlfn.XLOOKUP(bgal_kin_purification[[#This Row],[Attribute]],bgal_purification_fractions[Variable],bgal_purification_fractions[Dilution])</f>
        <v>1000</v>
      </c>
      <c r="F267">
        <f>MAX(bgal_kin_purification[[#This Row],[Dilution]]*bgal_kin_purification[[#This Row],[Value]], 0)</f>
        <v>60</v>
      </c>
    </row>
    <row r="268" spans="1:6" x14ac:dyDescent="0.2">
      <c r="A268" s="20">
        <v>4.2013888888888891E-3</v>
      </c>
      <c r="B268" t="s">
        <v>66</v>
      </c>
      <c r="C268">
        <f>_xlfn.XLOOKUP(bgal_kin_purification[[#This Row],[Attribute]],bgal_purification_fractions[Variable],bgal_purification_fractions[Fraction])</f>
        <v>2</v>
      </c>
      <c r="D268">
        <v>5.8000000000000003E-2</v>
      </c>
      <c r="E268" t="str">
        <f>_xlfn.XLOOKUP(bgal_kin_purification[[#This Row],[Attribute]],bgal_purification_fractions[Variable],bgal_purification_fractions[Dilution])</f>
        <v>1000</v>
      </c>
      <c r="F268">
        <f>MAX(bgal_kin_purification[[#This Row],[Dilution]]*bgal_kin_purification[[#This Row],[Value]], 0)</f>
        <v>58</v>
      </c>
    </row>
    <row r="269" spans="1:6" x14ac:dyDescent="0.2">
      <c r="A269" s="20">
        <v>4.2013888888888891E-3</v>
      </c>
      <c r="B269" t="s">
        <v>67</v>
      </c>
      <c r="C269">
        <f>_xlfn.XLOOKUP(bgal_kin_purification[[#This Row],[Attribute]],bgal_purification_fractions[Variable],bgal_purification_fractions[Fraction])</f>
        <v>4</v>
      </c>
      <c r="D269">
        <v>1E-3</v>
      </c>
      <c r="E269" t="str">
        <f>_xlfn.XLOOKUP(bgal_kin_purification[[#This Row],[Attribute]],bgal_purification_fractions[Variable],bgal_purification_fractions[Dilution])</f>
        <v>1000</v>
      </c>
      <c r="F269">
        <f>MAX(bgal_kin_purification[[#This Row],[Dilution]]*bgal_kin_purification[[#This Row],[Value]], 0)</f>
        <v>1</v>
      </c>
    </row>
    <row r="270" spans="1:6" x14ac:dyDescent="0.2">
      <c r="A270" s="20">
        <v>4.2013888888888891E-3</v>
      </c>
      <c r="B270" t="s">
        <v>68</v>
      </c>
      <c r="C270">
        <f>_xlfn.XLOOKUP(bgal_kin_purification[[#This Row],[Attribute]],bgal_purification_fractions[Variable],bgal_purification_fractions[Fraction])</f>
        <v>4</v>
      </c>
      <c r="D270">
        <v>0</v>
      </c>
      <c r="E270" t="str">
        <f>_xlfn.XLOOKUP(bgal_kin_purification[[#This Row],[Attribute]],bgal_purification_fractions[Variable],bgal_purification_fractions[Dilution])</f>
        <v>1000</v>
      </c>
      <c r="F270">
        <f>MAX(bgal_kin_purification[[#This Row],[Dilution]]*bgal_kin_purification[[#This Row],[Value]], 0)</f>
        <v>0</v>
      </c>
    </row>
    <row r="271" spans="1:6" x14ac:dyDescent="0.2">
      <c r="A271" s="20">
        <v>4.2013888888888891E-3</v>
      </c>
      <c r="B271" t="s">
        <v>69</v>
      </c>
      <c r="C271">
        <f>_xlfn.XLOOKUP(bgal_kin_purification[[#This Row],[Attribute]],bgal_purification_fractions[Variable],bgal_purification_fractions[Fraction])</f>
        <v>4</v>
      </c>
      <c r="D271">
        <v>0</v>
      </c>
      <c r="E271" t="str">
        <f>_xlfn.XLOOKUP(bgal_kin_purification[[#This Row],[Attribute]],bgal_purification_fractions[Variable],bgal_purification_fractions[Dilution])</f>
        <v>1000</v>
      </c>
      <c r="F271">
        <f>MAX(bgal_kin_purification[[#This Row],[Dilution]]*bgal_kin_purification[[#This Row],[Value]], 0)</f>
        <v>0</v>
      </c>
    </row>
    <row r="272" spans="1:6" hidden="1" x14ac:dyDescent="0.2">
      <c r="A272" s="20">
        <v>4.2013888888888891E-3</v>
      </c>
      <c r="B272" t="s">
        <v>73</v>
      </c>
      <c r="C272" t="e">
        <f>_xlfn.XLOOKUP(bgal_kin_purification[[#This Row],[Attribute]],bgal_purification_fractions[Variable],bgal_purification_fractions[Fraction])</f>
        <v>#N/A</v>
      </c>
      <c r="D272">
        <v>1E-3</v>
      </c>
      <c r="E272" t="e">
        <f>_xlfn.XLOOKUP(bgal_kin_purification[[#This Row],[Attribute]],bgal_purification_fractions[Variable],bgal_purification_fractions[Dilution])</f>
        <v>#N/A</v>
      </c>
      <c r="F272" t="e">
        <f>MAX(bgal_kin_purification[[#This Row],[Dilution]]*bgal_kin_purification[[#This Row],[Value]], 0)</f>
        <v>#N/A</v>
      </c>
    </row>
    <row r="273" spans="1:6" hidden="1" x14ac:dyDescent="0.2">
      <c r="A273" s="20">
        <v>4.2013888888888891E-3</v>
      </c>
      <c r="B273" t="s">
        <v>74</v>
      </c>
      <c r="C273" t="e">
        <f>_xlfn.XLOOKUP(bgal_kin_purification[[#This Row],[Attribute]],bgal_purification_fractions[Variable],bgal_purification_fractions[Fraction])</f>
        <v>#N/A</v>
      </c>
      <c r="D273">
        <v>0</v>
      </c>
      <c r="E273" t="e">
        <f>_xlfn.XLOOKUP(bgal_kin_purification[[#This Row],[Attribute]],bgal_purification_fractions[Variable],bgal_purification_fractions[Dilution])</f>
        <v>#N/A</v>
      </c>
      <c r="F273" t="e">
        <f>MAX(bgal_kin_purification[[#This Row],[Dilution]]*bgal_kin_purification[[#This Row],[Value]], 0)</f>
        <v>#N/A</v>
      </c>
    </row>
    <row r="274" spans="1:6" hidden="1" x14ac:dyDescent="0.2">
      <c r="A274" s="20">
        <v>4.2013888888888891E-3</v>
      </c>
      <c r="B274" t="s">
        <v>75</v>
      </c>
      <c r="C274" t="e">
        <f>_xlfn.XLOOKUP(bgal_kin_purification[[#This Row],[Attribute]],bgal_purification_fractions[Variable],bgal_purification_fractions[Fraction])</f>
        <v>#N/A</v>
      </c>
      <c r="D274">
        <v>0</v>
      </c>
      <c r="E274" t="e">
        <f>_xlfn.XLOOKUP(bgal_kin_purification[[#This Row],[Attribute]],bgal_purification_fractions[Variable],bgal_purification_fractions[Dilution])</f>
        <v>#N/A</v>
      </c>
      <c r="F274" t="e">
        <f>MAX(bgal_kin_purification[[#This Row],[Dilution]]*bgal_kin_purification[[#This Row],[Value]], 0)</f>
        <v>#N/A</v>
      </c>
    </row>
    <row r="275" spans="1:6" x14ac:dyDescent="0.2">
      <c r="A275" s="20">
        <v>4.8958333333333336E-3</v>
      </c>
      <c r="B275" t="s">
        <v>193</v>
      </c>
      <c r="C275">
        <f>_xlfn.XLOOKUP(bgal_kin_purification[[#This Row],[Attribute]],bgal_purification_fractions[Variable],bgal_purification_fractions[Fraction])</f>
        <v>1</v>
      </c>
      <c r="E275" t="str">
        <f>_xlfn.XLOOKUP(bgal_kin_purification[[#This Row],[Attribute]],bgal_purification_fractions[Variable],bgal_purification_fractions[Dilution])</f>
        <v>10</v>
      </c>
      <c r="F275">
        <f>MAX(bgal_kin_purification[[#This Row],[Dilution]]*bgal_kin_purification[[#This Row],[Value]], 0)</f>
        <v>0</v>
      </c>
    </row>
    <row r="276" spans="1:6" x14ac:dyDescent="0.2">
      <c r="A276" s="20">
        <v>4.8958333333333336E-3</v>
      </c>
      <c r="B276" t="s">
        <v>194</v>
      </c>
      <c r="C276">
        <f>_xlfn.XLOOKUP(bgal_kin_purification[[#This Row],[Attribute]],bgal_purification_fractions[Variable],bgal_purification_fractions[Fraction])</f>
        <v>1</v>
      </c>
      <c r="E276" t="str">
        <f>_xlfn.XLOOKUP(bgal_kin_purification[[#This Row],[Attribute]],bgal_purification_fractions[Variable],bgal_purification_fractions[Dilution])</f>
        <v>10</v>
      </c>
      <c r="F276">
        <f>MAX(bgal_kin_purification[[#This Row],[Dilution]]*bgal_kin_purification[[#This Row],[Value]], 0)</f>
        <v>0</v>
      </c>
    </row>
    <row r="277" spans="1:6" x14ac:dyDescent="0.2">
      <c r="A277" s="20">
        <v>4.8958333333333336E-3</v>
      </c>
      <c r="B277" t="s">
        <v>195</v>
      </c>
      <c r="C277">
        <f>_xlfn.XLOOKUP(bgal_kin_purification[[#This Row],[Attribute]],bgal_purification_fractions[Variable],bgal_purification_fractions[Fraction])</f>
        <v>1</v>
      </c>
      <c r="E277" t="str">
        <f>_xlfn.XLOOKUP(bgal_kin_purification[[#This Row],[Attribute]],bgal_purification_fractions[Variable],bgal_purification_fractions[Dilution])</f>
        <v>10</v>
      </c>
      <c r="F277">
        <f>MAX(bgal_kin_purification[[#This Row],[Dilution]]*bgal_kin_purification[[#This Row],[Value]], 0)</f>
        <v>0</v>
      </c>
    </row>
    <row r="278" spans="1:6" x14ac:dyDescent="0.2">
      <c r="A278" s="20">
        <v>4.8958333333333336E-3</v>
      </c>
      <c r="B278" t="s">
        <v>50</v>
      </c>
      <c r="C278">
        <f>_xlfn.XLOOKUP(bgal_kin_purification[[#This Row],[Attribute]],bgal_purification_fractions[Variable],bgal_purification_fractions[Fraction])</f>
        <v>3</v>
      </c>
      <c r="D278">
        <v>6.0000000000000001E-3</v>
      </c>
      <c r="E278" t="str">
        <f>_xlfn.XLOOKUP(bgal_kin_purification[[#This Row],[Attribute]],bgal_purification_fractions[Variable],bgal_purification_fractions[Dilution])</f>
        <v>10</v>
      </c>
      <c r="F278">
        <f>MAX(bgal_kin_purification[[#This Row],[Dilution]]*bgal_kin_purification[[#This Row],[Value]], 0)</f>
        <v>0.06</v>
      </c>
    </row>
    <row r="279" spans="1:6" x14ac:dyDescent="0.2">
      <c r="A279" s="20">
        <v>4.8958333333333336E-3</v>
      </c>
      <c r="B279" t="s">
        <v>51</v>
      </c>
      <c r="C279">
        <f>_xlfn.XLOOKUP(bgal_kin_purification[[#This Row],[Attribute]],bgal_purification_fractions[Variable],bgal_purification_fractions[Fraction])</f>
        <v>3</v>
      </c>
      <c r="D279">
        <v>2E-3</v>
      </c>
      <c r="E279" t="str">
        <f>_xlfn.XLOOKUP(bgal_kin_purification[[#This Row],[Attribute]],bgal_purification_fractions[Variable],bgal_purification_fractions[Dilution])</f>
        <v>10</v>
      </c>
      <c r="F279">
        <f>MAX(bgal_kin_purification[[#This Row],[Dilution]]*bgal_kin_purification[[#This Row],[Value]], 0)</f>
        <v>0.02</v>
      </c>
    </row>
    <row r="280" spans="1:6" x14ac:dyDescent="0.2">
      <c r="A280" s="20">
        <v>4.8958333333333336E-3</v>
      </c>
      <c r="B280" t="s">
        <v>52</v>
      </c>
      <c r="C280">
        <f>_xlfn.XLOOKUP(bgal_kin_purification[[#This Row],[Attribute]],bgal_purification_fractions[Variable],bgal_purification_fractions[Fraction])</f>
        <v>3</v>
      </c>
      <c r="D280">
        <v>2E-3</v>
      </c>
      <c r="E280" t="str">
        <f>_xlfn.XLOOKUP(bgal_kin_purification[[#This Row],[Attribute]],bgal_purification_fractions[Variable],bgal_purification_fractions[Dilution])</f>
        <v>10</v>
      </c>
      <c r="F280">
        <f>MAX(bgal_kin_purification[[#This Row],[Dilution]]*bgal_kin_purification[[#This Row],[Value]], 0)</f>
        <v>0.02</v>
      </c>
    </row>
    <row r="281" spans="1:6" x14ac:dyDescent="0.2">
      <c r="A281" s="20">
        <v>4.8958333333333336E-3</v>
      </c>
      <c r="B281" t="s">
        <v>1</v>
      </c>
      <c r="C281">
        <f>_xlfn.XLOOKUP(bgal_kin_purification[[#This Row],[Attribute]],bgal_purification_fractions[Variable],bgal_purification_fractions[Fraction])</f>
        <v>1</v>
      </c>
      <c r="D281">
        <v>1.1060000000000001</v>
      </c>
      <c r="E281" t="str">
        <f>_xlfn.XLOOKUP(bgal_kin_purification[[#This Row],[Attribute]],bgal_purification_fractions[Variable],bgal_purification_fractions[Dilution])</f>
        <v>100</v>
      </c>
      <c r="F281">
        <f>MAX(bgal_kin_purification[[#This Row],[Dilution]]*bgal_kin_purification[[#This Row],[Value]], 0)</f>
        <v>110.60000000000001</v>
      </c>
    </row>
    <row r="282" spans="1:6" x14ac:dyDescent="0.2">
      <c r="A282" s="20">
        <v>4.8958333333333336E-3</v>
      </c>
      <c r="B282" t="s">
        <v>2</v>
      </c>
      <c r="C282">
        <f>_xlfn.XLOOKUP(bgal_kin_purification[[#This Row],[Attribute]],bgal_purification_fractions[Variable],bgal_purification_fractions[Fraction])</f>
        <v>1</v>
      </c>
      <c r="D282">
        <v>1.095</v>
      </c>
      <c r="E282" t="str">
        <f>_xlfn.XLOOKUP(bgal_kin_purification[[#This Row],[Attribute]],bgal_purification_fractions[Variable],bgal_purification_fractions[Dilution])</f>
        <v>100</v>
      </c>
      <c r="F282">
        <f>MAX(bgal_kin_purification[[#This Row],[Dilution]]*bgal_kin_purification[[#This Row],[Value]], 0)</f>
        <v>109.5</v>
      </c>
    </row>
    <row r="283" spans="1:6" x14ac:dyDescent="0.2">
      <c r="A283" s="20">
        <v>4.8958333333333336E-3</v>
      </c>
      <c r="B283" t="s">
        <v>3</v>
      </c>
      <c r="C283">
        <f>_xlfn.XLOOKUP(bgal_kin_purification[[#This Row],[Attribute]],bgal_purification_fractions[Variable],bgal_purification_fractions[Fraction])</f>
        <v>1</v>
      </c>
      <c r="D283">
        <v>1.0680000000000001</v>
      </c>
      <c r="E283" t="str">
        <f>_xlfn.XLOOKUP(bgal_kin_purification[[#This Row],[Attribute]],bgal_purification_fractions[Variable],bgal_purification_fractions[Dilution])</f>
        <v>100</v>
      </c>
      <c r="F283">
        <f>MAX(bgal_kin_purification[[#This Row],[Dilution]]*bgal_kin_purification[[#This Row],[Value]], 0)</f>
        <v>106.80000000000001</v>
      </c>
    </row>
    <row r="284" spans="1:6" x14ac:dyDescent="0.2">
      <c r="A284" s="20">
        <v>4.8958333333333336E-3</v>
      </c>
      <c r="B284" t="s">
        <v>4</v>
      </c>
      <c r="C284">
        <f>_xlfn.XLOOKUP(bgal_kin_purification[[#This Row],[Attribute]],bgal_purification_fractions[Variable],bgal_purification_fractions[Fraction])</f>
        <v>3</v>
      </c>
      <c r="D284">
        <v>3.0000000000000001E-3</v>
      </c>
      <c r="E284" t="str">
        <f>_xlfn.XLOOKUP(bgal_kin_purification[[#This Row],[Attribute]],bgal_purification_fractions[Variable],bgal_purification_fractions[Dilution])</f>
        <v>100</v>
      </c>
      <c r="F284">
        <f>MAX(bgal_kin_purification[[#This Row],[Dilution]]*bgal_kin_purification[[#This Row],[Value]], 0)</f>
        <v>0.3</v>
      </c>
    </row>
    <row r="285" spans="1:6" x14ac:dyDescent="0.2">
      <c r="A285" s="20">
        <v>4.8958333333333336E-3</v>
      </c>
      <c r="B285" t="s">
        <v>5</v>
      </c>
      <c r="C285">
        <f>_xlfn.XLOOKUP(bgal_kin_purification[[#This Row],[Attribute]],bgal_purification_fractions[Variable],bgal_purification_fractions[Fraction])</f>
        <v>3</v>
      </c>
      <c r="D285">
        <v>0</v>
      </c>
      <c r="E285" t="str">
        <f>_xlfn.XLOOKUP(bgal_kin_purification[[#This Row],[Attribute]],bgal_purification_fractions[Variable],bgal_purification_fractions[Dilution])</f>
        <v>100</v>
      </c>
      <c r="F285">
        <f>MAX(bgal_kin_purification[[#This Row],[Dilution]]*bgal_kin_purification[[#This Row],[Value]], 0)</f>
        <v>0</v>
      </c>
    </row>
    <row r="286" spans="1:6" x14ac:dyDescent="0.2">
      <c r="A286" s="20">
        <v>4.8958333333333336E-3</v>
      </c>
      <c r="B286" t="s">
        <v>6</v>
      </c>
      <c r="C286">
        <f>_xlfn.XLOOKUP(bgal_kin_purification[[#This Row],[Attribute]],bgal_purification_fractions[Variable],bgal_purification_fractions[Fraction])</f>
        <v>3</v>
      </c>
      <c r="D286">
        <v>1E-3</v>
      </c>
      <c r="E286" t="str">
        <f>_xlfn.XLOOKUP(bgal_kin_purification[[#This Row],[Attribute]],bgal_purification_fractions[Variable],bgal_purification_fractions[Dilution])</f>
        <v>100</v>
      </c>
      <c r="F286">
        <f>MAX(bgal_kin_purification[[#This Row],[Dilution]]*bgal_kin_purification[[#This Row],[Value]], 0)</f>
        <v>0.1</v>
      </c>
    </row>
    <row r="287" spans="1:6" x14ac:dyDescent="0.2">
      <c r="A287" s="20">
        <v>4.8958333333333336E-3</v>
      </c>
      <c r="B287" t="s">
        <v>13</v>
      </c>
      <c r="C287">
        <f>_xlfn.XLOOKUP(bgal_kin_purification[[#This Row],[Attribute]],bgal_purification_fractions[Variable],bgal_purification_fractions[Fraction])</f>
        <v>1</v>
      </c>
      <c r="D287">
        <v>0.13400000000000001</v>
      </c>
      <c r="E287" t="str">
        <f>_xlfn.XLOOKUP(bgal_kin_purification[[#This Row],[Attribute]],bgal_purification_fractions[Variable],bgal_purification_fractions[Dilution])</f>
        <v>1000</v>
      </c>
      <c r="F287">
        <f>MAX(bgal_kin_purification[[#This Row],[Dilution]]*bgal_kin_purification[[#This Row],[Value]], 0)</f>
        <v>134</v>
      </c>
    </row>
    <row r="288" spans="1:6" x14ac:dyDescent="0.2">
      <c r="A288" s="20">
        <v>4.8958333333333336E-3</v>
      </c>
      <c r="B288" t="s">
        <v>14</v>
      </c>
      <c r="C288">
        <f>_xlfn.XLOOKUP(bgal_kin_purification[[#This Row],[Attribute]],bgal_purification_fractions[Variable],bgal_purification_fractions[Fraction])</f>
        <v>1</v>
      </c>
      <c r="D288">
        <v>0.13400000000000001</v>
      </c>
      <c r="E288" t="str">
        <f>_xlfn.XLOOKUP(bgal_kin_purification[[#This Row],[Attribute]],bgal_purification_fractions[Variable],bgal_purification_fractions[Dilution])</f>
        <v>1000</v>
      </c>
      <c r="F288">
        <f>MAX(bgal_kin_purification[[#This Row],[Dilution]]*bgal_kin_purification[[#This Row],[Value]], 0)</f>
        <v>134</v>
      </c>
    </row>
    <row r="289" spans="1:6" x14ac:dyDescent="0.2">
      <c r="A289" s="20">
        <v>4.8958333333333336E-3</v>
      </c>
      <c r="B289" t="s">
        <v>15</v>
      </c>
      <c r="C289">
        <f>_xlfn.XLOOKUP(bgal_kin_purification[[#This Row],[Attribute]],bgal_purification_fractions[Variable],bgal_purification_fractions[Fraction])</f>
        <v>1</v>
      </c>
      <c r="D289">
        <v>0.13400000000000001</v>
      </c>
      <c r="E289" t="str">
        <f>_xlfn.XLOOKUP(bgal_kin_purification[[#This Row],[Attribute]],bgal_purification_fractions[Variable],bgal_purification_fractions[Dilution])</f>
        <v>1000</v>
      </c>
      <c r="F289">
        <f>MAX(bgal_kin_purification[[#This Row],[Dilution]]*bgal_kin_purification[[#This Row],[Value]], 0)</f>
        <v>134</v>
      </c>
    </row>
    <row r="290" spans="1:6" x14ac:dyDescent="0.2">
      <c r="A290" s="20">
        <v>4.8958333333333336E-3</v>
      </c>
      <c r="B290" t="s">
        <v>16</v>
      </c>
      <c r="C290">
        <f>_xlfn.XLOOKUP(bgal_kin_purification[[#This Row],[Attribute]],bgal_purification_fractions[Variable],bgal_purification_fractions[Fraction])</f>
        <v>3</v>
      </c>
      <c r="D290">
        <v>2E-3</v>
      </c>
      <c r="E290" t="str">
        <f>_xlfn.XLOOKUP(bgal_kin_purification[[#This Row],[Attribute]],bgal_purification_fractions[Variable],bgal_purification_fractions[Dilution])</f>
        <v>1000</v>
      </c>
      <c r="F290">
        <f>MAX(bgal_kin_purification[[#This Row],[Dilution]]*bgal_kin_purification[[#This Row],[Value]], 0)</f>
        <v>2</v>
      </c>
    </row>
    <row r="291" spans="1:6" x14ac:dyDescent="0.2">
      <c r="A291" s="20">
        <v>4.8958333333333336E-3</v>
      </c>
      <c r="B291" t="s">
        <v>17</v>
      </c>
      <c r="C291">
        <f>_xlfn.XLOOKUP(bgal_kin_purification[[#This Row],[Attribute]],bgal_purification_fractions[Variable],bgal_purification_fractions[Fraction])</f>
        <v>3</v>
      </c>
      <c r="D291">
        <v>1E-3</v>
      </c>
      <c r="E291" t="str">
        <f>_xlfn.XLOOKUP(bgal_kin_purification[[#This Row],[Attribute]],bgal_purification_fractions[Variable],bgal_purification_fractions[Dilution])</f>
        <v>1000</v>
      </c>
      <c r="F291">
        <f>MAX(bgal_kin_purification[[#This Row],[Dilution]]*bgal_kin_purification[[#This Row],[Value]], 0)</f>
        <v>1</v>
      </c>
    </row>
    <row r="292" spans="1:6" x14ac:dyDescent="0.2">
      <c r="A292" s="20">
        <v>4.8958333333333336E-3</v>
      </c>
      <c r="B292" t="s">
        <v>18</v>
      </c>
      <c r="C292">
        <f>_xlfn.XLOOKUP(bgal_kin_purification[[#This Row],[Attribute]],bgal_purification_fractions[Variable],bgal_purification_fractions[Fraction])</f>
        <v>3</v>
      </c>
      <c r="D292">
        <v>0</v>
      </c>
      <c r="E292" t="str">
        <f>_xlfn.XLOOKUP(bgal_kin_purification[[#This Row],[Attribute]],bgal_purification_fractions[Variable],bgal_purification_fractions[Dilution])</f>
        <v>1000</v>
      </c>
      <c r="F292">
        <f>MAX(bgal_kin_purification[[#This Row],[Dilution]]*bgal_kin_purification[[#This Row],[Value]], 0)</f>
        <v>0</v>
      </c>
    </row>
    <row r="293" spans="1:6" x14ac:dyDescent="0.2">
      <c r="A293" s="20">
        <v>4.8958333333333336E-3</v>
      </c>
      <c r="B293" t="s">
        <v>38</v>
      </c>
      <c r="C293">
        <f>_xlfn.XLOOKUP(bgal_kin_purification[[#This Row],[Attribute]],bgal_purification_fractions[Variable],bgal_purification_fractions[Fraction])</f>
        <v>2</v>
      </c>
      <c r="D293">
        <v>3.4710000000000001</v>
      </c>
      <c r="E293" t="str">
        <f>_xlfn.XLOOKUP(bgal_kin_purification[[#This Row],[Attribute]],bgal_purification_fractions[Variable],bgal_purification_fractions[Dilution])</f>
        <v>10</v>
      </c>
      <c r="F293">
        <f>MAX(bgal_kin_purification[[#This Row],[Dilution]]*bgal_kin_purification[[#This Row],[Value]], 0)</f>
        <v>34.71</v>
      </c>
    </row>
    <row r="294" spans="1:6" x14ac:dyDescent="0.2">
      <c r="A294" s="20">
        <v>4.8958333333333336E-3</v>
      </c>
      <c r="B294" t="s">
        <v>39</v>
      </c>
      <c r="C294">
        <f>_xlfn.XLOOKUP(bgal_kin_purification[[#This Row],[Attribute]],bgal_purification_fractions[Variable],bgal_purification_fractions[Fraction])</f>
        <v>2</v>
      </c>
      <c r="D294">
        <v>3.74</v>
      </c>
      <c r="E294" t="str">
        <f>_xlfn.XLOOKUP(bgal_kin_purification[[#This Row],[Attribute]],bgal_purification_fractions[Variable],bgal_purification_fractions[Dilution])</f>
        <v>10</v>
      </c>
      <c r="F294">
        <f>MAX(bgal_kin_purification[[#This Row],[Dilution]]*bgal_kin_purification[[#This Row],[Value]], 0)</f>
        <v>37.400000000000006</v>
      </c>
    </row>
    <row r="295" spans="1:6" x14ac:dyDescent="0.2">
      <c r="A295" s="20">
        <v>4.8958333333333336E-3</v>
      </c>
      <c r="B295" t="s">
        <v>34</v>
      </c>
      <c r="C295">
        <f>_xlfn.XLOOKUP(bgal_kin_purification[[#This Row],[Attribute]],bgal_purification_fractions[Variable],bgal_purification_fractions[Fraction])</f>
        <v>2</v>
      </c>
      <c r="D295">
        <v>3.7029999999999998</v>
      </c>
      <c r="E295" t="str">
        <f>_xlfn.XLOOKUP(bgal_kin_purification[[#This Row],[Attribute]],bgal_purification_fractions[Variable],bgal_purification_fractions[Dilution])</f>
        <v>10</v>
      </c>
      <c r="F295">
        <f>MAX(bgal_kin_purification[[#This Row],[Dilution]]*bgal_kin_purification[[#This Row],[Value]], 0)</f>
        <v>37.03</v>
      </c>
    </row>
    <row r="296" spans="1:6" x14ac:dyDescent="0.2">
      <c r="A296" s="20">
        <v>4.8958333333333336E-3</v>
      </c>
      <c r="B296" t="s">
        <v>40</v>
      </c>
      <c r="C296">
        <f>_xlfn.XLOOKUP(bgal_kin_purification[[#This Row],[Attribute]],bgal_purification_fractions[Variable],bgal_purification_fractions[Fraction])</f>
        <v>4</v>
      </c>
      <c r="D296">
        <v>6.0000000000000001E-3</v>
      </c>
      <c r="E296" t="str">
        <f>_xlfn.XLOOKUP(bgal_kin_purification[[#This Row],[Attribute]],bgal_purification_fractions[Variable],bgal_purification_fractions[Dilution])</f>
        <v>10</v>
      </c>
      <c r="F296">
        <f>MAX(bgal_kin_purification[[#This Row],[Dilution]]*bgal_kin_purification[[#This Row],[Value]], 0)</f>
        <v>0.06</v>
      </c>
    </row>
    <row r="297" spans="1:6" x14ac:dyDescent="0.2">
      <c r="A297" s="20">
        <v>4.8958333333333336E-3</v>
      </c>
      <c r="B297" t="s">
        <v>41</v>
      </c>
      <c r="C297">
        <f>_xlfn.XLOOKUP(bgal_kin_purification[[#This Row],[Attribute]],bgal_purification_fractions[Variable],bgal_purification_fractions[Fraction])</f>
        <v>4</v>
      </c>
      <c r="D297">
        <v>2E-3</v>
      </c>
      <c r="E297" t="str">
        <f>_xlfn.XLOOKUP(bgal_kin_purification[[#This Row],[Attribute]],bgal_purification_fractions[Variable],bgal_purification_fractions[Dilution])</f>
        <v>10</v>
      </c>
      <c r="F297">
        <f>MAX(bgal_kin_purification[[#This Row],[Dilution]]*bgal_kin_purification[[#This Row],[Value]], 0)</f>
        <v>0.02</v>
      </c>
    </row>
    <row r="298" spans="1:6" x14ac:dyDescent="0.2">
      <c r="A298" s="20">
        <v>4.8958333333333336E-3</v>
      </c>
      <c r="B298" t="s">
        <v>42</v>
      </c>
      <c r="C298">
        <f>_xlfn.XLOOKUP(bgal_kin_purification[[#This Row],[Attribute]],bgal_purification_fractions[Variable],bgal_purification_fractions[Fraction])</f>
        <v>4</v>
      </c>
      <c r="D298">
        <v>2E-3</v>
      </c>
      <c r="E298" t="str">
        <f>_xlfn.XLOOKUP(bgal_kin_purification[[#This Row],[Attribute]],bgal_purification_fractions[Variable],bgal_purification_fractions[Dilution])</f>
        <v>10</v>
      </c>
      <c r="F298">
        <f>MAX(bgal_kin_purification[[#This Row],[Dilution]]*bgal_kin_purification[[#This Row],[Value]], 0)</f>
        <v>0.02</v>
      </c>
    </row>
    <row r="299" spans="1:6" x14ac:dyDescent="0.2">
      <c r="A299" s="20">
        <v>4.8958333333333336E-3</v>
      </c>
      <c r="B299" t="s">
        <v>56</v>
      </c>
      <c r="C299">
        <f>_xlfn.XLOOKUP(bgal_kin_purification[[#This Row],[Attribute]],bgal_purification_fractions[Variable],bgal_purification_fractions[Fraction])</f>
        <v>2</v>
      </c>
      <c r="D299">
        <v>0.54700000000000004</v>
      </c>
      <c r="E299" t="str">
        <f>_xlfn.XLOOKUP(bgal_kin_purification[[#This Row],[Attribute]],bgal_purification_fractions[Variable],bgal_purification_fractions[Dilution])</f>
        <v>100</v>
      </c>
      <c r="F299">
        <f>MAX(bgal_kin_purification[[#This Row],[Dilution]]*bgal_kin_purification[[#This Row],[Value]], 0)</f>
        <v>54.7</v>
      </c>
    </row>
    <row r="300" spans="1:6" x14ac:dyDescent="0.2">
      <c r="A300" s="20">
        <v>4.8958333333333336E-3</v>
      </c>
      <c r="B300" t="s">
        <v>57</v>
      </c>
      <c r="C300">
        <f>_xlfn.XLOOKUP(bgal_kin_purification[[#This Row],[Attribute]],bgal_purification_fractions[Variable],bgal_purification_fractions[Fraction])</f>
        <v>2</v>
      </c>
      <c r="D300">
        <v>0.53900000000000003</v>
      </c>
      <c r="E300" t="str">
        <f>_xlfn.XLOOKUP(bgal_kin_purification[[#This Row],[Attribute]],bgal_purification_fractions[Variable],bgal_purification_fractions[Dilution])</f>
        <v>100</v>
      </c>
      <c r="F300">
        <f>MAX(bgal_kin_purification[[#This Row],[Dilution]]*bgal_kin_purification[[#This Row],[Value]], 0)</f>
        <v>53.900000000000006</v>
      </c>
    </row>
    <row r="301" spans="1:6" x14ac:dyDescent="0.2">
      <c r="A301" s="20">
        <v>4.8958333333333336E-3</v>
      </c>
      <c r="B301" t="s">
        <v>58</v>
      </c>
      <c r="C301">
        <f>_xlfn.XLOOKUP(bgal_kin_purification[[#This Row],[Attribute]],bgal_purification_fractions[Variable],bgal_purification_fractions[Fraction])</f>
        <v>2</v>
      </c>
      <c r="D301">
        <v>0.52700000000000002</v>
      </c>
      <c r="E301" t="str">
        <f>_xlfn.XLOOKUP(bgal_kin_purification[[#This Row],[Attribute]],bgal_purification_fractions[Variable],bgal_purification_fractions[Dilution])</f>
        <v>100</v>
      </c>
      <c r="F301">
        <f>MAX(bgal_kin_purification[[#This Row],[Dilution]]*bgal_kin_purification[[#This Row],[Value]], 0)</f>
        <v>52.7</v>
      </c>
    </row>
    <row r="302" spans="1:6" x14ac:dyDescent="0.2">
      <c r="A302" s="20">
        <v>4.8958333333333336E-3</v>
      </c>
      <c r="B302" t="s">
        <v>59</v>
      </c>
      <c r="C302">
        <f>_xlfn.XLOOKUP(bgal_kin_purification[[#This Row],[Attribute]],bgal_purification_fractions[Variable],bgal_purification_fractions[Fraction])</f>
        <v>4</v>
      </c>
      <c r="D302">
        <v>2E-3</v>
      </c>
      <c r="E302" t="str">
        <f>_xlfn.XLOOKUP(bgal_kin_purification[[#This Row],[Attribute]],bgal_purification_fractions[Variable],bgal_purification_fractions[Dilution])</f>
        <v>100</v>
      </c>
      <c r="F302">
        <f>MAX(bgal_kin_purification[[#This Row],[Dilution]]*bgal_kin_purification[[#This Row],[Value]], 0)</f>
        <v>0.2</v>
      </c>
    </row>
    <row r="303" spans="1:6" x14ac:dyDescent="0.2">
      <c r="A303" s="20">
        <v>4.8958333333333336E-3</v>
      </c>
      <c r="B303" t="s">
        <v>60</v>
      </c>
      <c r="C303">
        <f>_xlfn.XLOOKUP(bgal_kin_purification[[#This Row],[Attribute]],bgal_purification_fractions[Variable],bgal_purification_fractions[Fraction])</f>
        <v>4</v>
      </c>
      <c r="D303">
        <v>-1E-3</v>
      </c>
      <c r="E303" t="str">
        <f>_xlfn.XLOOKUP(bgal_kin_purification[[#This Row],[Attribute]],bgal_purification_fractions[Variable],bgal_purification_fractions[Dilution])</f>
        <v>100</v>
      </c>
      <c r="F303">
        <f>MAX(bgal_kin_purification[[#This Row],[Dilution]]*bgal_kin_purification[[#This Row],[Value]], 0)</f>
        <v>0</v>
      </c>
    </row>
    <row r="304" spans="1:6" x14ac:dyDescent="0.2">
      <c r="A304" s="20">
        <v>4.8958333333333336E-3</v>
      </c>
      <c r="B304" t="s">
        <v>61</v>
      </c>
      <c r="C304">
        <f>_xlfn.XLOOKUP(bgal_kin_purification[[#This Row],[Attribute]],bgal_purification_fractions[Variable],bgal_purification_fractions[Fraction])</f>
        <v>4</v>
      </c>
      <c r="D304">
        <v>1E-3</v>
      </c>
      <c r="E304" t="str">
        <f>_xlfn.XLOOKUP(bgal_kin_purification[[#This Row],[Attribute]],bgal_purification_fractions[Variable],bgal_purification_fractions[Dilution])</f>
        <v>100</v>
      </c>
      <c r="F304">
        <f>MAX(bgal_kin_purification[[#This Row],[Dilution]]*bgal_kin_purification[[#This Row],[Value]], 0)</f>
        <v>0.1</v>
      </c>
    </row>
    <row r="305" spans="1:6" x14ac:dyDescent="0.2">
      <c r="A305" s="20">
        <v>4.8958333333333336E-3</v>
      </c>
      <c r="B305" t="s">
        <v>64</v>
      </c>
      <c r="C305">
        <f>_xlfn.XLOOKUP(bgal_kin_purification[[#This Row],[Attribute]],bgal_purification_fractions[Variable],bgal_purification_fractions[Fraction])</f>
        <v>2</v>
      </c>
      <c r="D305">
        <v>6.6000000000000003E-2</v>
      </c>
      <c r="E305" t="str">
        <f>_xlfn.XLOOKUP(bgal_kin_purification[[#This Row],[Attribute]],bgal_purification_fractions[Variable],bgal_purification_fractions[Dilution])</f>
        <v>1000</v>
      </c>
      <c r="F305">
        <f>MAX(bgal_kin_purification[[#This Row],[Dilution]]*bgal_kin_purification[[#This Row],[Value]], 0)</f>
        <v>66</v>
      </c>
    </row>
    <row r="306" spans="1:6" x14ac:dyDescent="0.2">
      <c r="A306" s="20">
        <v>4.8958333333333336E-3</v>
      </c>
      <c r="B306" t="s">
        <v>65</v>
      </c>
      <c r="C306">
        <f>_xlfn.XLOOKUP(bgal_kin_purification[[#This Row],[Attribute]],bgal_purification_fractions[Variable],bgal_purification_fractions[Fraction])</f>
        <v>2</v>
      </c>
      <c r="D306">
        <v>6.6000000000000003E-2</v>
      </c>
      <c r="E306" t="str">
        <f>_xlfn.XLOOKUP(bgal_kin_purification[[#This Row],[Attribute]],bgal_purification_fractions[Variable],bgal_purification_fractions[Dilution])</f>
        <v>1000</v>
      </c>
      <c r="F306">
        <f>MAX(bgal_kin_purification[[#This Row],[Dilution]]*bgal_kin_purification[[#This Row],[Value]], 0)</f>
        <v>66</v>
      </c>
    </row>
    <row r="307" spans="1:6" x14ac:dyDescent="0.2">
      <c r="A307" s="20">
        <v>4.8958333333333336E-3</v>
      </c>
      <c r="B307" t="s">
        <v>66</v>
      </c>
      <c r="C307">
        <f>_xlfn.XLOOKUP(bgal_kin_purification[[#This Row],[Attribute]],bgal_purification_fractions[Variable],bgal_purification_fractions[Fraction])</f>
        <v>2</v>
      </c>
      <c r="D307">
        <v>6.4000000000000001E-2</v>
      </c>
      <c r="E307" t="str">
        <f>_xlfn.XLOOKUP(bgal_kin_purification[[#This Row],[Attribute]],bgal_purification_fractions[Variable],bgal_purification_fractions[Dilution])</f>
        <v>1000</v>
      </c>
      <c r="F307">
        <f>MAX(bgal_kin_purification[[#This Row],[Dilution]]*bgal_kin_purification[[#This Row],[Value]], 0)</f>
        <v>64</v>
      </c>
    </row>
    <row r="308" spans="1:6" x14ac:dyDescent="0.2">
      <c r="A308" s="20">
        <v>4.8958333333333336E-3</v>
      </c>
      <c r="B308" t="s">
        <v>67</v>
      </c>
      <c r="C308">
        <f>_xlfn.XLOOKUP(bgal_kin_purification[[#This Row],[Attribute]],bgal_purification_fractions[Variable],bgal_purification_fractions[Fraction])</f>
        <v>4</v>
      </c>
      <c r="D308">
        <v>1E-3</v>
      </c>
      <c r="E308" t="str">
        <f>_xlfn.XLOOKUP(bgal_kin_purification[[#This Row],[Attribute]],bgal_purification_fractions[Variable],bgal_purification_fractions[Dilution])</f>
        <v>1000</v>
      </c>
      <c r="F308">
        <f>MAX(bgal_kin_purification[[#This Row],[Dilution]]*bgal_kin_purification[[#This Row],[Value]], 0)</f>
        <v>1</v>
      </c>
    </row>
    <row r="309" spans="1:6" x14ac:dyDescent="0.2">
      <c r="A309" s="20">
        <v>4.8958333333333336E-3</v>
      </c>
      <c r="B309" t="s">
        <v>68</v>
      </c>
      <c r="C309">
        <f>_xlfn.XLOOKUP(bgal_kin_purification[[#This Row],[Attribute]],bgal_purification_fractions[Variable],bgal_purification_fractions[Fraction])</f>
        <v>4</v>
      </c>
      <c r="D309">
        <v>0</v>
      </c>
      <c r="E309" t="str">
        <f>_xlfn.XLOOKUP(bgal_kin_purification[[#This Row],[Attribute]],bgal_purification_fractions[Variable],bgal_purification_fractions[Dilution])</f>
        <v>1000</v>
      </c>
      <c r="F309">
        <f>MAX(bgal_kin_purification[[#This Row],[Dilution]]*bgal_kin_purification[[#This Row],[Value]], 0)</f>
        <v>0</v>
      </c>
    </row>
    <row r="310" spans="1:6" x14ac:dyDescent="0.2">
      <c r="A310" s="20">
        <v>4.8958333333333336E-3</v>
      </c>
      <c r="B310" t="s">
        <v>69</v>
      </c>
      <c r="C310">
        <f>_xlfn.XLOOKUP(bgal_kin_purification[[#This Row],[Attribute]],bgal_purification_fractions[Variable],bgal_purification_fractions[Fraction])</f>
        <v>4</v>
      </c>
      <c r="D310">
        <v>0</v>
      </c>
      <c r="E310" t="str">
        <f>_xlfn.XLOOKUP(bgal_kin_purification[[#This Row],[Attribute]],bgal_purification_fractions[Variable],bgal_purification_fractions[Dilution])</f>
        <v>1000</v>
      </c>
      <c r="F310">
        <f>MAX(bgal_kin_purification[[#This Row],[Dilution]]*bgal_kin_purification[[#This Row],[Value]], 0)</f>
        <v>0</v>
      </c>
    </row>
    <row r="311" spans="1:6" hidden="1" x14ac:dyDescent="0.2">
      <c r="A311" s="20">
        <v>4.8958333333333336E-3</v>
      </c>
      <c r="B311" t="s">
        <v>73</v>
      </c>
      <c r="C311" t="e">
        <f>_xlfn.XLOOKUP(bgal_kin_purification[[#This Row],[Attribute]],bgal_purification_fractions[Variable],bgal_purification_fractions[Fraction])</f>
        <v>#N/A</v>
      </c>
      <c r="D311">
        <v>1E-3</v>
      </c>
      <c r="E311" t="e">
        <f>_xlfn.XLOOKUP(bgal_kin_purification[[#This Row],[Attribute]],bgal_purification_fractions[Variable],bgal_purification_fractions[Dilution])</f>
        <v>#N/A</v>
      </c>
      <c r="F311" t="e">
        <f>MAX(bgal_kin_purification[[#This Row],[Dilution]]*bgal_kin_purification[[#This Row],[Value]], 0)</f>
        <v>#N/A</v>
      </c>
    </row>
    <row r="312" spans="1:6" hidden="1" x14ac:dyDescent="0.2">
      <c r="A312" s="20">
        <v>4.8958333333333336E-3</v>
      </c>
      <c r="B312" t="s">
        <v>74</v>
      </c>
      <c r="C312" t="e">
        <f>_xlfn.XLOOKUP(bgal_kin_purification[[#This Row],[Attribute]],bgal_purification_fractions[Variable],bgal_purification_fractions[Fraction])</f>
        <v>#N/A</v>
      </c>
      <c r="D312">
        <v>-1E-3</v>
      </c>
      <c r="E312" t="e">
        <f>_xlfn.XLOOKUP(bgal_kin_purification[[#This Row],[Attribute]],bgal_purification_fractions[Variable],bgal_purification_fractions[Dilution])</f>
        <v>#N/A</v>
      </c>
      <c r="F312" t="e">
        <f>MAX(bgal_kin_purification[[#This Row],[Dilution]]*bgal_kin_purification[[#This Row],[Value]], 0)</f>
        <v>#N/A</v>
      </c>
    </row>
    <row r="313" spans="1:6" hidden="1" x14ac:dyDescent="0.2">
      <c r="A313" s="20">
        <v>4.8958333333333336E-3</v>
      </c>
      <c r="B313" t="s">
        <v>75</v>
      </c>
      <c r="C313" t="e">
        <f>_xlfn.XLOOKUP(bgal_kin_purification[[#This Row],[Attribute]],bgal_purification_fractions[Variable],bgal_purification_fractions[Fraction])</f>
        <v>#N/A</v>
      </c>
      <c r="D313">
        <v>0</v>
      </c>
      <c r="E313" t="e">
        <f>_xlfn.XLOOKUP(bgal_kin_purification[[#This Row],[Attribute]],bgal_purification_fractions[Variable],bgal_purification_fractions[Dilution])</f>
        <v>#N/A</v>
      </c>
      <c r="F313" t="e">
        <f>MAX(bgal_kin_purification[[#This Row],[Dilution]]*bgal_kin_purification[[#This Row],[Value]], 0)</f>
        <v>#N/A</v>
      </c>
    </row>
    <row r="314" spans="1:6" x14ac:dyDescent="0.2">
      <c r="A314" s="20">
        <v>5.5902777777777773E-3</v>
      </c>
      <c r="B314" t="s">
        <v>193</v>
      </c>
      <c r="C314">
        <f>_xlfn.XLOOKUP(bgal_kin_purification[[#This Row],[Attribute]],bgal_purification_fractions[Variable],bgal_purification_fractions[Fraction])</f>
        <v>1</v>
      </c>
      <c r="E314" t="str">
        <f>_xlfn.XLOOKUP(bgal_kin_purification[[#This Row],[Attribute]],bgal_purification_fractions[Variable],bgal_purification_fractions[Dilution])</f>
        <v>10</v>
      </c>
      <c r="F314">
        <f>MAX(bgal_kin_purification[[#This Row],[Dilution]]*bgal_kin_purification[[#This Row],[Value]], 0)</f>
        <v>0</v>
      </c>
    </row>
    <row r="315" spans="1:6" x14ac:dyDescent="0.2">
      <c r="A315" s="20">
        <v>5.5902777777777773E-3</v>
      </c>
      <c r="B315" t="s">
        <v>194</v>
      </c>
      <c r="C315">
        <f>_xlfn.XLOOKUP(bgal_kin_purification[[#This Row],[Attribute]],bgal_purification_fractions[Variable],bgal_purification_fractions[Fraction])</f>
        <v>1</v>
      </c>
      <c r="E315" t="str">
        <f>_xlfn.XLOOKUP(bgal_kin_purification[[#This Row],[Attribute]],bgal_purification_fractions[Variable],bgal_purification_fractions[Dilution])</f>
        <v>10</v>
      </c>
      <c r="F315">
        <f>MAX(bgal_kin_purification[[#This Row],[Dilution]]*bgal_kin_purification[[#This Row],[Value]], 0)</f>
        <v>0</v>
      </c>
    </row>
    <row r="316" spans="1:6" x14ac:dyDescent="0.2">
      <c r="A316" s="20">
        <v>5.5902777777777773E-3</v>
      </c>
      <c r="B316" t="s">
        <v>195</v>
      </c>
      <c r="C316">
        <f>_xlfn.XLOOKUP(bgal_kin_purification[[#This Row],[Attribute]],bgal_purification_fractions[Variable],bgal_purification_fractions[Fraction])</f>
        <v>1</v>
      </c>
      <c r="E316" t="str">
        <f>_xlfn.XLOOKUP(bgal_kin_purification[[#This Row],[Attribute]],bgal_purification_fractions[Variable],bgal_purification_fractions[Dilution])</f>
        <v>10</v>
      </c>
      <c r="F316">
        <f>MAX(bgal_kin_purification[[#This Row],[Dilution]]*bgal_kin_purification[[#This Row],[Value]], 0)</f>
        <v>0</v>
      </c>
    </row>
    <row r="317" spans="1:6" x14ac:dyDescent="0.2">
      <c r="A317" s="20">
        <v>5.5902777777777773E-3</v>
      </c>
      <c r="B317" t="s">
        <v>50</v>
      </c>
      <c r="C317">
        <f>_xlfn.XLOOKUP(bgal_kin_purification[[#This Row],[Attribute]],bgal_purification_fractions[Variable],bgal_purification_fractions[Fraction])</f>
        <v>3</v>
      </c>
      <c r="D317">
        <v>7.0000000000000001E-3</v>
      </c>
      <c r="E317" t="str">
        <f>_xlfn.XLOOKUP(bgal_kin_purification[[#This Row],[Attribute]],bgal_purification_fractions[Variable],bgal_purification_fractions[Dilution])</f>
        <v>10</v>
      </c>
      <c r="F317">
        <f>MAX(bgal_kin_purification[[#This Row],[Dilution]]*bgal_kin_purification[[#This Row],[Value]], 0)</f>
        <v>7.0000000000000007E-2</v>
      </c>
    </row>
    <row r="318" spans="1:6" x14ac:dyDescent="0.2">
      <c r="A318" s="20">
        <v>5.5902777777777773E-3</v>
      </c>
      <c r="B318" t="s">
        <v>51</v>
      </c>
      <c r="C318">
        <f>_xlfn.XLOOKUP(bgal_kin_purification[[#This Row],[Attribute]],bgal_purification_fractions[Variable],bgal_purification_fractions[Fraction])</f>
        <v>3</v>
      </c>
      <c r="D318">
        <v>3.0000000000000001E-3</v>
      </c>
      <c r="E318" t="str">
        <f>_xlfn.XLOOKUP(bgal_kin_purification[[#This Row],[Attribute]],bgal_purification_fractions[Variable],bgal_purification_fractions[Dilution])</f>
        <v>10</v>
      </c>
      <c r="F318">
        <f>MAX(bgal_kin_purification[[#This Row],[Dilution]]*bgal_kin_purification[[#This Row],[Value]], 0)</f>
        <v>0.03</v>
      </c>
    </row>
    <row r="319" spans="1:6" x14ac:dyDescent="0.2">
      <c r="A319" s="20">
        <v>5.5902777777777773E-3</v>
      </c>
      <c r="B319" t="s">
        <v>52</v>
      </c>
      <c r="C319">
        <f>_xlfn.XLOOKUP(bgal_kin_purification[[#This Row],[Attribute]],bgal_purification_fractions[Variable],bgal_purification_fractions[Fraction])</f>
        <v>3</v>
      </c>
      <c r="D319">
        <v>2E-3</v>
      </c>
      <c r="E319" t="str">
        <f>_xlfn.XLOOKUP(bgal_kin_purification[[#This Row],[Attribute]],bgal_purification_fractions[Variable],bgal_purification_fractions[Dilution])</f>
        <v>10</v>
      </c>
      <c r="F319">
        <f>MAX(bgal_kin_purification[[#This Row],[Dilution]]*bgal_kin_purification[[#This Row],[Value]], 0)</f>
        <v>0.02</v>
      </c>
    </row>
    <row r="320" spans="1:6" x14ac:dyDescent="0.2">
      <c r="A320" s="20">
        <v>5.5902777777777773E-3</v>
      </c>
      <c r="B320" t="s">
        <v>1</v>
      </c>
      <c r="C320">
        <f>_xlfn.XLOOKUP(bgal_kin_purification[[#This Row],[Attribute]],bgal_purification_fractions[Variable],bgal_purification_fractions[Fraction])</f>
        <v>1</v>
      </c>
      <c r="D320">
        <v>1.1970000000000001</v>
      </c>
      <c r="E320" t="str">
        <f>_xlfn.XLOOKUP(bgal_kin_purification[[#This Row],[Attribute]],bgal_purification_fractions[Variable],bgal_purification_fractions[Dilution])</f>
        <v>100</v>
      </c>
      <c r="F320">
        <f>MAX(bgal_kin_purification[[#This Row],[Dilution]]*bgal_kin_purification[[#This Row],[Value]], 0)</f>
        <v>119.7</v>
      </c>
    </row>
    <row r="321" spans="1:6" x14ac:dyDescent="0.2">
      <c r="A321" s="20">
        <v>5.5902777777777773E-3</v>
      </c>
      <c r="B321" t="s">
        <v>2</v>
      </c>
      <c r="C321">
        <f>_xlfn.XLOOKUP(bgal_kin_purification[[#This Row],[Attribute]],bgal_purification_fractions[Variable],bgal_purification_fractions[Fraction])</f>
        <v>1</v>
      </c>
      <c r="D321">
        <v>1.177</v>
      </c>
      <c r="E321" t="str">
        <f>_xlfn.XLOOKUP(bgal_kin_purification[[#This Row],[Attribute]],bgal_purification_fractions[Variable],bgal_purification_fractions[Dilution])</f>
        <v>100</v>
      </c>
      <c r="F321">
        <f>MAX(bgal_kin_purification[[#This Row],[Dilution]]*bgal_kin_purification[[#This Row],[Value]], 0)</f>
        <v>117.7</v>
      </c>
    </row>
    <row r="322" spans="1:6" x14ac:dyDescent="0.2">
      <c r="A322" s="20">
        <v>5.5902777777777773E-3</v>
      </c>
      <c r="B322" t="s">
        <v>3</v>
      </c>
      <c r="C322">
        <f>_xlfn.XLOOKUP(bgal_kin_purification[[#This Row],[Attribute]],bgal_purification_fractions[Variable],bgal_purification_fractions[Fraction])</f>
        <v>1</v>
      </c>
      <c r="D322">
        <v>1.1559999999999999</v>
      </c>
      <c r="E322" t="str">
        <f>_xlfn.XLOOKUP(bgal_kin_purification[[#This Row],[Attribute]],bgal_purification_fractions[Variable],bgal_purification_fractions[Dilution])</f>
        <v>100</v>
      </c>
      <c r="F322">
        <f>MAX(bgal_kin_purification[[#This Row],[Dilution]]*bgal_kin_purification[[#This Row],[Value]], 0)</f>
        <v>115.6</v>
      </c>
    </row>
    <row r="323" spans="1:6" x14ac:dyDescent="0.2">
      <c r="A323" s="20">
        <v>5.5902777777777773E-3</v>
      </c>
      <c r="B323" t="s">
        <v>4</v>
      </c>
      <c r="C323">
        <f>_xlfn.XLOOKUP(bgal_kin_purification[[#This Row],[Attribute]],bgal_purification_fractions[Variable],bgal_purification_fractions[Fraction])</f>
        <v>3</v>
      </c>
      <c r="D323">
        <v>4.0000000000000001E-3</v>
      </c>
      <c r="E323" t="str">
        <f>_xlfn.XLOOKUP(bgal_kin_purification[[#This Row],[Attribute]],bgal_purification_fractions[Variable],bgal_purification_fractions[Dilution])</f>
        <v>100</v>
      </c>
      <c r="F323">
        <f>MAX(bgal_kin_purification[[#This Row],[Dilution]]*bgal_kin_purification[[#This Row],[Value]], 0)</f>
        <v>0.4</v>
      </c>
    </row>
    <row r="324" spans="1:6" x14ac:dyDescent="0.2">
      <c r="A324" s="20">
        <v>5.5902777777777773E-3</v>
      </c>
      <c r="B324" t="s">
        <v>5</v>
      </c>
      <c r="C324">
        <f>_xlfn.XLOOKUP(bgal_kin_purification[[#This Row],[Attribute]],bgal_purification_fractions[Variable],bgal_purification_fractions[Fraction])</f>
        <v>3</v>
      </c>
      <c r="D324">
        <v>0</v>
      </c>
      <c r="E324" t="str">
        <f>_xlfn.XLOOKUP(bgal_kin_purification[[#This Row],[Attribute]],bgal_purification_fractions[Variable],bgal_purification_fractions[Dilution])</f>
        <v>100</v>
      </c>
      <c r="F324">
        <f>MAX(bgal_kin_purification[[#This Row],[Dilution]]*bgal_kin_purification[[#This Row],[Value]], 0)</f>
        <v>0</v>
      </c>
    </row>
    <row r="325" spans="1:6" x14ac:dyDescent="0.2">
      <c r="A325" s="20">
        <v>5.5902777777777773E-3</v>
      </c>
      <c r="B325" t="s">
        <v>6</v>
      </c>
      <c r="C325">
        <f>_xlfn.XLOOKUP(bgal_kin_purification[[#This Row],[Attribute]],bgal_purification_fractions[Variable],bgal_purification_fractions[Fraction])</f>
        <v>3</v>
      </c>
      <c r="D325">
        <v>1E-3</v>
      </c>
      <c r="E325" t="str">
        <f>_xlfn.XLOOKUP(bgal_kin_purification[[#This Row],[Attribute]],bgal_purification_fractions[Variable],bgal_purification_fractions[Dilution])</f>
        <v>100</v>
      </c>
      <c r="F325">
        <f>MAX(bgal_kin_purification[[#This Row],[Dilution]]*bgal_kin_purification[[#This Row],[Value]], 0)</f>
        <v>0.1</v>
      </c>
    </row>
    <row r="326" spans="1:6" x14ac:dyDescent="0.2">
      <c r="A326" s="20">
        <v>5.5902777777777773E-3</v>
      </c>
      <c r="B326" t="s">
        <v>13</v>
      </c>
      <c r="C326">
        <f>_xlfn.XLOOKUP(bgal_kin_purification[[#This Row],[Attribute]],bgal_purification_fractions[Variable],bgal_purification_fractions[Fraction])</f>
        <v>1</v>
      </c>
      <c r="D326">
        <v>0.14699999999999999</v>
      </c>
      <c r="E326" t="str">
        <f>_xlfn.XLOOKUP(bgal_kin_purification[[#This Row],[Attribute]],bgal_purification_fractions[Variable],bgal_purification_fractions[Dilution])</f>
        <v>1000</v>
      </c>
      <c r="F326">
        <f>MAX(bgal_kin_purification[[#This Row],[Dilution]]*bgal_kin_purification[[#This Row],[Value]], 0)</f>
        <v>147</v>
      </c>
    </row>
    <row r="327" spans="1:6" x14ac:dyDescent="0.2">
      <c r="A327" s="20">
        <v>5.5902777777777773E-3</v>
      </c>
      <c r="B327" t="s">
        <v>14</v>
      </c>
      <c r="C327">
        <f>_xlfn.XLOOKUP(bgal_kin_purification[[#This Row],[Attribute]],bgal_purification_fractions[Variable],bgal_purification_fractions[Fraction])</f>
        <v>1</v>
      </c>
      <c r="D327">
        <v>0.14599999999999999</v>
      </c>
      <c r="E327" t="str">
        <f>_xlfn.XLOOKUP(bgal_kin_purification[[#This Row],[Attribute]],bgal_purification_fractions[Variable],bgal_purification_fractions[Dilution])</f>
        <v>1000</v>
      </c>
      <c r="F327">
        <f>MAX(bgal_kin_purification[[#This Row],[Dilution]]*bgal_kin_purification[[#This Row],[Value]], 0)</f>
        <v>146</v>
      </c>
    </row>
    <row r="328" spans="1:6" x14ac:dyDescent="0.2">
      <c r="A328" s="20">
        <v>5.5902777777777773E-3</v>
      </c>
      <c r="B328" t="s">
        <v>15</v>
      </c>
      <c r="C328">
        <f>_xlfn.XLOOKUP(bgal_kin_purification[[#This Row],[Attribute]],bgal_purification_fractions[Variable],bgal_purification_fractions[Fraction])</f>
        <v>1</v>
      </c>
      <c r="D328">
        <v>0.14599999999999999</v>
      </c>
      <c r="E328" t="str">
        <f>_xlfn.XLOOKUP(bgal_kin_purification[[#This Row],[Attribute]],bgal_purification_fractions[Variable],bgal_purification_fractions[Dilution])</f>
        <v>1000</v>
      </c>
      <c r="F328">
        <f>MAX(bgal_kin_purification[[#This Row],[Dilution]]*bgal_kin_purification[[#This Row],[Value]], 0)</f>
        <v>146</v>
      </c>
    </row>
    <row r="329" spans="1:6" x14ac:dyDescent="0.2">
      <c r="A329" s="20">
        <v>5.5902777777777773E-3</v>
      </c>
      <c r="B329" t="s">
        <v>16</v>
      </c>
      <c r="C329">
        <f>_xlfn.XLOOKUP(bgal_kin_purification[[#This Row],[Attribute]],bgal_purification_fractions[Variable],bgal_purification_fractions[Fraction])</f>
        <v>3</v>
      </c>
      <c r="D329">
        <v>2E-3</v>
      </c>
      <c r="E329" t="str">
        <f>_xlfn.XLOOKUP(bgal_kin_purification[[#This Row],[Attribute]],bgal_purification_fractions[Variable],bgal_purification_fractions[Dilution])</f>
        <v>1000</v>
      </c>
      <c r="F329">
        <f>MAX(bgal_kin_purification[[#This Row],[Dilution]]*bgal_kin_purification[[#This Row],[Value]], 0)</f>
        <v>2</v>
      </c>
    </row>
    <row r="330" spans="1:6" x14ac:dyDescent="0.2">
      <c r="A330" s="20">
        <v>5.5902777777777773E-3</v>
      </c>
      <c r="B330" t="s">
        <v>17</v>
      </c>
      <c r="C330">
        <f>_xlfn.XLOOKUP(bgal_kin_purification[[#This Row],[Attribute]],bgal_purification_fractions[Variable],bgal_purification_fractions[Fraction])</f>
        <v>3</v>
      </c>
      <c r="D330">
        <v>1E-3</v>
      </c>
      <c r="E330" t="str">
        <f>_xlfn.XLOOKUP(bgal_kin_purification[[#This Row],[Attribute]],bgal_purification_fractions[Variable],bgal_purification_fractions[Dilution])</f>
        <v>1000</v>
      </c>
      <c r="F330">
        <f>MAX(bgal_kin_purification[[#This Row],[Dilution]]*bgal_kin_purification[[#This Row],[Value]], 0)</f>
        <v>1</v>
      </c>
    </row>
    <row r="331" spans="1:6" x14ac:dyDescent="0.2">
      <c r="A331" s="20">
        <v>5.5902777777777773E-3</v>
      </c>
      <c r="B331" t="s">
        <v>18</v>
      </c>
      <c r="C331">
        <f>_xlfn.XLOOKUP(bgal_kin_purification[[#This Row],[Attribute]],bgal_purification_fractions[Variable],bgal_purification_fractions[Fraction])</f>
        <v>3</v>
      </c>
      <c r="D331">
        <v>0</v>
      </c>
      <c r="E331" t="str">
        <f>_xlfn.XLOOKUP(bgal_kin_purification[[#This Row],[Attribute]],bgal_purification_fractions[Variable],bgal_purification_fractions[Dilution])</f>
        <v>1000</v>
      </c>
      <c r="F331">
        <f>MAX(bgal_kin_purification[[#This Row],[Dilution]]*bgal_kin_purification[[#This Row],[Value]], 0)</f>
        <v>0</v>
      </c>
    </row>
    <row r="332" spans="1:6" x14ac:dyDescent="0.2">
      <c r="A332" s="20">
        <v>5.5902777777777773E-3</v>
      </c>
      <c r="B332" t="s">
        <v>38</v>
      </c>
      <c r="C332">
        <f>_xlfn.XLOOKUP(bgal_kin_purification[[#This Row],[Attribute]],bgal_purification_fractions[Variable],bgal_purification_fractions[Fraction])</f>
        <v>2</v>
      </c>
      <c r="D332">
        <v>3.6070000000000002</v>
      </c>
      <c r="E332" t="str">
        <f>_xlfn.XLOOKUP(bgal_kin_purification[[#This Row],[Attribute]],bgal_purification_fractions[Variable],bgal_purification_fractions[Dilution])</f>
        <v>10</v>
      </c>
      <c r="F332">
        <f>MAX(bgal_kin_purification[[#This Row],[Dilution]]*bgal_kin_purification[[#This Row],[Value]], 0)</f>
        <v>36.07</v>
      </c>
    </row>
    <row r="333" spans="1:6" x14ac:dyDescent="0.2">
      <c r="A333" s="20">
        <v>5.5902777777777773E-3</v>
      </c>
      <c r="B333" t="s">
        <v>39</v>
      </c>
      <c r="C333">
        <f>_xlfn.XLOOKUP(bgal_kin_purification[[#This Row],[Attribute]],bgal_purification_fractions[Variable],bgal_purification_fractions[Fraction])</f>
        <v>2</v>
      </c>
      <c r="D333">
        <v>3.863</v>
      </c>
      <c r="E333" t="str">
        <f>_xlfn.XLOOKUP(bgal_kin_purification[[#This Row],[Attribute]],bgal_purification_fractions[Variable],bgal_purification_fractions[Dilution])</f>
        <v>10</v>
      </c>
      <c r="F333">
        <f>MAX(bgal_kin_purification[[#This Row],[Dilution]]*bgal_kin_purification[[#This Row],[Value]], 0)</f>
        <v>38.630000000000003</v>
      </c>
    </row>
    <row r="334" spans="1:6" x14ac:dyDescent="0.2">
      <c r="A334" s="20">
        <v>5.5902777777777773E-3</v>
      </c>
      <c r="B334" t="s">
        <v>34</v>
      </c>
      <c r="C334">
        <f>_xlfn.XLOOKUP(bgal_kin_purification[[#This Row],[Attribute]],bgal_purification_fractions[Variable],bgal_purification_fractions[Fraction])</f>
        <v>2</v>
      </c>
      <c r="D334">
        <v>3.8130000000000002</v>
      </c>
      <c r="E334" t="str">
        <f>_xlfn.XLOOKUP(bgal_kin_purification[[#This Row],[Attribute]],bgal_purification_fractions[Variable],bgal_purification_fractions[Dilution])</f>
        <v>10</v>
      </c>
      <c r="F334">
        <f>MAX(bgal_kin_purification[[#This Row],[Dilution]]*bgal_kin_purification[[#This Row],[Value]], 0)</f>
        <v>38.130000000000003</v>
      </c>
    </row>
    <row r="335" spans="1:6" x14ac:dyDescent="0.2">
      <c r="A335" s="20">
        <v>5.5902777777777773E-3</v>
      </c>
      <c r="B335" t="s">
        <v>40</v>
      </c>
      <c r="C335">
        <f>_xlfn.XLOOKUP(bgal_kin_purification[[#This Row],[Attribute]],bgal_purification_fractions[Variable],bgal_purification_fractions[Fraction])</f>
        <v>4</v>
      </c>
      <c r="D335">
        <v>1.2999999999999999E-2</v>
      </c>
      <c r="E335" t="str">
        <f>_xlfn.XLOOKUP(bgal_kin_purification[[#This Row],[Attribute]],bgal_purification_fractions[Variable],bgal_purification_fractions[Dilution])</f>
        <v>10</v>
      </c>
      <c r="F335">
        <f>MAX(bgal_kin_purification[[#This Row],[Dilution]]*bgal_kin_purification[[#This Row],[Value]], 0)</f>
        <v>0.13</v>
      </c>
    </row>
    <row r="336" spans="1:6" x14ac:dyDescent="0.2">
      <c r="A336" s="20">
        <v>5.5902777777777773E-3</v>
      </c>
      <c r="B336" t="s">
        <v>41</v>
      </c>
      <c r="C336">
        <f>_xlfn.XLOOKUP(bgal_kin_purification[[#This Row],[Attribute]],bgal_purification_fractions[Variable],bgal_purification_fractions[Fraction])</f>
        <v>4</v>
      </c>
      <c r="D336">
        <v>2E-3</v>
      </c>
      <c r="E336" t="str">
        <f>_xlfn.XLOOKUP(bgal_kin_purification[[#This Row],[Attribute]],bgal_purification_fractions[Variable],bgal_purification_fractions[Dilution])</f>
        <v>10</v>
      </c>
      <c r="F336">
        <f>MAX(bgal_kin_purification[[#This Row],[Dilution]]*bgal_kin_purification[[#This Row],[Value]], 0)</f>
        <v>0.02</v>
      </c>
    </row>
    <row r="337" spans="1:6" x14ac:dyDescent="0.2">
      <c r="A337" s="20">
        <v>5.5902777777777773E-3</v>
      </c>
      <c r="B337" t="s">
        <v>42</v>
      </c>
      <c r="C337">
        <f>_xlfn.XLOOKUP(bgal_kin_purification[[#This Row],[Attribute]],bgal_purification_fractions[Variable],bgal_purification_fractions[Fraction])</f>
        <v>4</v>
      </c>
      <c r="D337">
        <v>2E-3</v>
      </c>
      <c r="E337" t="str">
        <f>_xlfn.XLOOKUP(bgal_kin_purification[[#This Row],[Attribute]],bgal_purification_fractions[Variable],bgal_purification_fractions[Dilution])</f>
        <v>10</v>
      </c>
      <c r="F337">
        <f>MAX(bgal_kin_purification[[#This Row],[Dilution]]*bgal_kin_purification[[#This Row],[Value]], 0)</f>
        <v>0.02</v>
      </c>
    </row>
    <row r="338" spans="1:6" x14ac:dyDescent="0.2">
      <c r="A338" s="20">
        <v>5.5902777777777773E-3</v>
      </c>
      <c r="B338" t="s">
        <v>56</v>
      </c>
      <c r="C338">
        <f>_xlfn.XLOOKUP(bgal_kin_purification[[#This Row],[Attribute]],bgal_purification_fractions[Variable],bgal_purification_fractions[Fraction])</f>
        <v>2</v>
      </c>
      <c r="D338">
        <v>0.59599999999999997</v>
      </c>
      <c r="E338" t="str">
        <f>_xlfn.XLOOKUP(bgal_kin_purification[[#This Row],[Attribute]],bgal_purification_fractions[Variable],bgal_purification_fractions[Dilution])</f>
        <v>100</v>
      </c>
      <c r="F338">
        <f>MAX(bgal_kin_purification[[#This Row],[Dilution]]*bgal_kin_purification[[#This Row],[Value]], 0)</f>
        <v>59.599999999999994</v>
      </c>
    </row>
    <row r="339" spans="1:6" x14ac:dyDescent="0.2">
      <c r="A339" s="20">
        <v>5.5902777777777773E-3</v>
      </c>
      <c r="B339" t="s">
        <v>57</v>
      </c>
      <c r="C339">
        <f>_xlfn.XLOOKUP(bgal_kin_purification[[#This Row],[Attribute]],bgal_purification_fractions[Variable],bgal_purification_fractions[Fraction])</f>
        <v>2</v>
      </c>
      <c r="D339">
        <v>0.58599999999999997</v>
      </c>
      <c r="E339" t="str">
        <f>_xlfn.XLOOKUP(bgal_kin_purification[[#This Row],[Attribute]],bgal_purification_fractions[Variable],bgal_purification_fractions[Dilution])</f>
        <v>100</v>
      </c>
      <c r="F339">
        <f>MAX(bgal_kin_purification[[#This Row],[Dilution]]*bgal_kin_purification[[#This Row],[Value]], 0)</f>
        <v>58.599999999999994</v>
      </c>
    </row>
    <row r="340" spans="1:6" x14ac:dyDescent="0.2">
      <c r="A340" s="20">
        <v>5.5902777777777773E-3</v>
      </c>
      <c r="B340" t="s">
        <v>58</v>
      </c>
      <c r="C340">
        <f>_xlfn.XLOOKUP(bgal_kin_purification[[#This Row],[Attribute]],bgal_purification_fractions[Variable],bgal_purification_fractions[Fraction])</f>
        <v>2</v>
      </c>
      <c r="D340">
        <v>0.57399999999999995</v>
      </c>
      <c r="E340" t="str">
        <f>_xlfn.XLOOKUP(bgal_kin_purification[[#This Row],[Attribute]],bgal_purification_fractions[Variable],bgal_purification_fractions[Dilution])</f>
        <v>100</v>
      </c>
      <c r="F340">
        <f>MAX(bgal_kin_purification[[#This Row],[Dilution]]*bgal_kin_purification[[#This Row],[Value]], 0)</f>
        <v>57.4</v>
      </c>
    </row>
    <row r="341" spans="1:6" x14ac:dyDescent="0.2">
      <c r="A341" s="20">
        <v>5.5902777777777773E-3</v>
      </c>
      <c r="B341" t="s">
        <v>59</v>
      </c>
      <c r="C341">
        <f>_xlfn.XLOOKUP(bgal_kin_purification[[#This Row],[Attribute]],bgal_purification_fractions[Variable],bgal_purification_fractions[Fraction])</f>
        <v>4</v>
      </c>
      <c r="D341">
        <v>3.0000000000000001E-3</v>
      </c>
      <c r="E341" t="str">
        <f>_xlfn.XLOOKUP(bgal_kin_purification[[#This Row],[Attribute]],bgal_purification_fractions[Variable],bgal_purification_fractions[Dilution])</f>
        <v>100</v>
      </c>
      <c r="F341">
        <f>MAX(bgal_kin_purification[[#This Row],[Dilution]]*bgal_kin_purification[[#This Row],[Value]], 0)</f>
        <v>0.3</v>
      </c>
    </row>
    <row r="342" spans="1:6" x14ac:dyDescent="0.2">
      <c r="A342" s="20">
        <v>5.5902777777777773E-3</v>
      </c>
      <c r="B342" t="s">
        <v>60</v>
      </c>
      <c r="C342">
        <f>_xlfn.XLOOKUP(bgal_kin_purification[[#This Row],[Attribute]],bgal_purification_fractions[Variable],bgal_purification_fractions[Fraction])</f>
        <v>4</v>
      </c>
      <c r="D342">
        <v>-1E-3</v>
      </c>
      <c r="E342" t="str">
        <f>_xlfn.XLOOKUP(bgal_kin_purification[[#This Row],[Attribute]],bgal_purification_fractions[Variable],bgal_purification_fractions[Dilution])</f>
        <v>100</v>
      </c>
      <c r="F342">
        <f>MAX(bgal_kin_purification[[#This Row],[Dilution]]*bgal_kin_purification[[#This Row],[Value]], 0)</f>
        <v>0</v>
      </c>
    </row>
    <row r="343" spans="1:6" x14ac:dyDescent="0.2">
      <c r="A343" s="20">
        <v>5.5902777777777773E-3</v>
      </c>
      <c r="B343" t="s">
        <v>61</v>
      </c>
      <c r="C343">
        <f>_xlfn.XLOOKUP(bgal_kin_purification[[#This Row],[Attribute]],bgal_purification_fractions[Variable],bgal_purification_fractions[Fraction])</f>
        <v>4</v>
      </c>
      <c r="D343">
        <v>1E-3</v>
      </c>
      <c r="E343" t="str">
        <f>_xlfn.XLOOKUP(bgal_kin_purification[[#This Row],[Attribute]],bgal_purification_fractions[Variable],bgal_purification_fractions[Dilution])</f>
        <v>100</v>
      </c>
      <c r="F343">
        <f>MAX(bgal_kin_purification[[#This Row],[Dilution]]*bgal_kin_purification[[#This Row],[Value]], 0)</f>
        <v>0.1</v>
      </c>
    </row>
    <row r="344" spans="1:6" x14ac:dyDescent="0.2">
      <c r="A344" s="20">
        <v>5.5902777777777773E-3</v>
      </c>
      <c r="B344" t="s">
        <v>64</v>
      </c>
      <c r="C344">
        <f>_xlfn.XLOOKUP(bgal_kin_purification[[#This Row],[Attribute]],bgal_purification_fractions[Variable],bgal_purification_fractions[Fraction])</f>
        <v>2</v>
      </c>
      <c r="D344">
        <v>7.3999999999999996E-2</v>
      </c>
      <c r="E344" t="str">
        <f>_xlfn.XLOOKUP(bgal_kin_purification[[#This Row],[Attribute]],bgal_purification_fractions[Variable],bgal_purification_fractions[Dilution])</f>
        <v>1000</v>
      </c>
      <c r="F344">
        <f>MAX(bgal_kin_purification[[#This Row],[Dilution]]*bgal_kin_purification[[#This Row],[Value]], 0)</f>
        <v>74</v>
      </c>
    </row>
    <row r="345" spans="1:6" x14ac:dyDescent="0.2">
      <c r="A345" s="20">
        <v>5.5902777777777773E-3</v>
      </c>
      <c r="B345" t="s">
        <v>65</v>
      </c>
      <c r="C345">
        <f>_xlfn.XLOOKUP(bgal_kin_purification[[#This Row],[Attribute]],bgal_purification_fractions[Variable],bgal_purification_fractions[Fraction])</f>
        <v>2</v>
      </c>
      <c r="D345">
        <v>7.3999999999999996E-2</v>
      </c>
      <c r="E345" t="str">
        <f>_xlfn.XLOOKUP(bgal_kin_purification[[#This Row],[Attribute]],bgal_purification_fractions[Variable],bgal_purification_fractions[Dilution])</f>
        <v>1000</v>
      </c>
      <c r="F345">
        <f>MAX(bgal_kin_purification[[#This Row],[Dilution]]*bgal_kin_purification[[#This Row],[Value]], 0)</f>
        <v>74</v>
      </c>
    </row>
    <row r="346" spans="1:6" x14ac:dyDescent="0.2">
      <c r="A346" s="20">
        <v>5.5902777777777773E-3</v>
      </c>
      <c r="B346" t="s">
        <v>66</v>
      </c>
      <c r="C346">
        <f>_xlfn.XLOOKUP(bgal_kin_purification[[#This Row],[Attribute]],bgal_purification_fractions[Variable],bgal_purification_fractions[Fraction])</f>
        <v>2</v>
      </c>
      <c r="D346">
        <v>7.0999999999999994E-2</v>
      </c>
      <c r="E346" t="str">
        <f>_xlfn.XLOOKUP(bgal_kin_purification[[#This Row],[Attribute]],bgal_purification_fractions[Variable],bgal_purification_fractions[Dilution])</f>
        <v>1000</v>
      </c>
      <c r="F346">
        <f>MAX(bgal_kin_purification[[#This Row],[Dilution]]*bgal_kin_purification[[#This Row],[Value]], 0)</f>
        <v>71</v>
      </c>
    </row>
    <row r="347" spans="1:6" x14ac:dyDescent="0.2">
      <c r="A347" s="20">
        <v>5.5902777777777773E-3</v>
      </c>
      <c r="B347" t="s">
        <v>67</v>
      </c>
      <c r="C347">
        <f>_xlfn.XLOOKUP(bgal_kin_purification[[#This Row],[Attribute]],bgal_purification_fractions[Variable],bgal_purification_fractions[Fraction])</f>
        <v>4</v>
      </c>
      <c r="D347">
        <v>2E-3</v>
      </c>
      <c r="E347" t="str">
        <f>_xlfn.XLOOKUP(bgal_kin_purification[[#This Row],[Attribute]],bgal_purification_fractions[Variable],bgal_purification_fractions[Dilution])</f>
        <v>1000</v>
      </c>
      <c r="F347">
        <f>MAX(bgal_kin_purification[[#This Row],[Dilution]]*bgal_kin_purification[[#This Row],[Value]], 0)</f>
        <v>2</v>
      </c>
    </row>
    <row r="348" spans="1:6" x14ac:dyDescent="0.2">
      <c r="A348" s="20">
        <v>5.5902777777777773E-3</v>
      </c>
      <c r="B348" t="s">
        <v>68</v>
      </c>
      <c r="C348">
        <f>_xlfn.XLOOKUP(bgal_kin_purification[[#This Row],[Attribute]],bgal_purification_fractions[Variable],bgal_purification_fractions[Fraction])</f>
        <v>4</v>
      </c>
      <c r="D348">
        <v>0</v>
      </c>
      <c r="E348" t="str">
        <f>_xlfn.XLOOKUP(bgal_kin_purification[[#This Row],[Attribute]],bgal_purification_fractions[Variable],bgal_purification_fractions[Dilution])</f>
        <v>1000</v>
      </c>
      <c r="F348">
        <f>MAX(bgal_kin_purification[[#This Row],[Dilution]]*bgal_kin_purification[[#This Row],[Value]], 0)</f>
        <v>0</v>
      </c>
    </row>
    <row r="349" spans="1:6" x14ac:dyDescent="0.2">
      <c r="A349" s="20">
        <v>5.5902777777777773E-3</v>
      </c>
      <c r="B349" t="s">
        <v>69</v>
      </c>
      <c r="C349">
        <f>_xlfn.XLOOKUP(bgal_kin_purification[[#This Row],[Attribute]],bgal_purification_fractions[Variable],bgal_purification_fractions[Fraction])</f>
        <v>4</v>
      </c>
      <c r="D349">
        <v>0</v>
      </c>
      <c r="E349" t="str">
        <f>_xlfn.XLOOKUP(bgal_kin_purification[[#This Row],[Attribute]],bgal_purification_fractions[Variable],bgal_purification_fractions[Dilution])</f>
        <v>1000</v>
      </c>
      <c r="F349">
        <f>MAX(bgal_kin_purification[[#This Row],[Dilution]]*bgal_kin_purification[[#This Row],[Value]], 0)</f>
        <v>0</v>
      </c>
    </row>
    <row r="350" spans="1:6" hidden="1" x14ac:dyDescent="0.2">
      <c r="A350" s="20">
        <v>5.5902777777777773E-3</v>
      </c>
      <c r="B350" t="s">
        <v>73</v>
      </c>
      <c r="C350" t="e">
        <f>_xlfn.XLOOKUP(bgal_kin_purification[[#This Row],[Attribute]],bgal_purification_fractions[Variable],bgal_purification_fractions[Fraction])</f>
        <v>#N/A</v>
      </c>
      <c r="D350">
        <v>1E-3</v>
      </c>
      <c r="E350" t="e">
        <f>_xlfn.XLOOKUP(bgal_kin_purification[[#This Row],[Attribute]],bgal_purification_fractions[Variable],bgal_purification_fractions[Dilution])</f>
        <v>#N/A</v>
      </c>
      <c r="F350" t="e">
        <f>MAX(bgal_kin_purification[[#This Row],[Dilution]]*bgal_kin_purification[[#This Row],[Value]], 0)</f>
        <v>#N/A</v>
      </c>
    </row>
    <row r="351" spans="1:6" hidden="1" x14ac:dyDescent="0.2">
      <c r="A351" s="20">
        <v>5.5902777777777773E-3</v>
      </c>
      <c r="B351" t="s">
        <v>74</v>
      </c>
      <c r="C351" t="e">
        <f>_xlfn.XLOOKUP(bgal_kin_purification[[#This Row],[Attribute]],bgal_purification_fractions[Variable],bgal_purification_fractions[Fraction])</f>
        <v>#N/A</v>
      </c>
      <c r="D351">
        <v>-1E-3</v>
      </c>
      <c r="E351" t="e">
        <f>_xlfn.XLOOKUP(bgal_kin_purification[[#This Row],[Attribute]],bgal_purification_fractions[Variable],bgal_purification_fractions[Dilution])</f>
        <v>#N/A</v>
      </c>
      <c r="F351" t="e">
        <f>MAX(bgal_kin_purification[[#This Row],[Dilution]]*bgal_kin_purification[[#This Row],[Value]], 0)</f>
        <v>#N/A</v>
      </c>
    </row>
    <row r="352" spans="1:6" hidden="1" x14ac:dyDescent="0.2">
      <c r="A352" s="20">
        <v>5.5902777777777773E-3</v>
      </c>
      <c r="B352" t="s">
        <v>75</v>
      </c>
      <c r="C352" t="e">
        <f>_xlfn.XLOOKUP(bgal_kin_purification[[#This Row],[Attribute]],bgal_purification_fractions[Variable],bgal_purification_fractions[Fraction])</f>
        <v>#N/A</v>
      </c>
      <c r="D352">
        <v>0</v>
      </c>
      <c r="E352" t="e">
        <f>_xlfn.XLOOKUP(bgal_kin_purification[[#This Row],[Attribute]],bgal_purification_fractions[Variable],bgal_purification_fractions[Dilution])</f>
        <v>#N/A</v>
      </c>
      <c r="F352" t="e">
        <f>MAX(bgal_kin_purification[[#This Row],[Dilution]]*bgal_kin_purification[[#This Row],[Value]], 0)</f>
        <v>#N/A</v>
      </c>
    </row>
    <row r="353" spans="1:6" x14ac:dyDescent="0.2">
      <c r="A353" s="20">
        <v>6.2847222222222219E-3</v>
      </c>
      <c r="B353" t="s">
        <v>193</v>
      </c>
      <c r="C353">
        <f>_xlfn.XLOOKUP(bgal_kin_purification[[#This Row],[Attribute]],bgal_purification_fractions[Variable],bgal_purification_fractions[Fraction])</f>
        <v>1</v>
      </c>
      <c r="E353" t="str">
        <f>_xlfn.XLOOKUP(bgal_kin_purification[[#This Row],[Attribute]],bgal_purification_fractions[Variable],bgal_purification_fractions[Dilution])</f>
        <v>10</v>
      </c>
      <c r="F353">
        <f>MAX(bgal_kin_purification[[#This Row],[Dilution]]*bgal_kin_purification[[#This Row],[Value]], 0)</f>
        <v>0</v>
      </c>
    </row>
    <row r="354" spans="1:6" x14ac:dyDescent="0.2">
      <c r="A354" s="20">
        <v>6.2847222222222219E-3</v>
      </c>
      <c r="B354" t="s">
        <v>194</v>
      </c>
      <c r="C354">
        <f>_xlfn.XLOOKUP(bgal_kin_purification[[#This Row],[Attribute]],bgal_purification_fractions[Variable],bgal_purification_fractions[Fraction])</f>
        <v>1</v>
      </c>
      <c r="E354" t="str">
        <f>_xlfn.XLOOKUP(bgal_kin_purification[[#This Row],[Attribute]],bgal_purification_fractions[Variable],bgal_purification_fractions[Dilution])</f>
        <v>10</v>
      </c>
      <c r="F354">
        <f>MAX(bgal_kin_purification[[#This Row],[Dilution]]*bgal_kin_purification[[#This Row],[Value]], 0)</f>
        <v>0</v>
      </c>
    </row>
    <row r="355" spans="1:6" x14ac:dyDescent="0.2">
      <c r="A355" s="20">
        <v>6.2847222222222219E-3</v>
      </c>
      <c r="B355" t="s">
        <v>195</v>
      </c>
      <c r="C355">
        <f>_xlfn.XLOOKUP(bgal_kin_purification[[#This Row],[Attribute]],bgal_purification_fractions[Variable],bgal_purification_fractions[Fraction])</f>
        <v>1</v>
      </c>
      <c r="E355" t="str">
        <f>_xlfn.XLOOKUP(bgal_kin_purification[[#This Row],[Attribute]],bgal_purification_fractions[Variable],bgal_purification_fractions[Dilution])</f>
        <v>10</v>
      </c>
      <c r="F355">
        <f>MAX(bgal_kin_purification[[#This Row],[Dilution]]*bgal_kin_purification[[#This Row],[Value]], 0)</f>
        <v>0</v>
      </c>
    </row>
    <row r="356" spans="1:6" x14ac:dyDescent="0.2">
      <c r="A356" s="20">
        <v>6.2847222222222219E-3</v>
      </c>
      <c r="B356" t="s">
        <v>50</v>
      </c>
      <c r="C356">
        <f>_xlfn.XLOOKUP(bgal_kin_purification[[#This Row],[Attribute]],bgal_purification_fractions[Variable],bgal_purification_fractions[Fraction])</f>
        <v>3</v>
      </c>
      <c r="D356">
        <v>8.0000000000000002E-3</v>
      </c>
      <c r="E356" t="str">
        <f>_xlfn.XLOOKUP(bgal_kin_purification[[#This Row],[Attribute]],bgal_purification_fractions[Variable],bgal_purification_fractions[Dilution])</f>
        <v>10</v>
      </c>
      <c r="F356">
        <f>MAX(bgal_kin_purification[[#This Row],[Dilution]]*bgal_kin_purification[[#This Row],[Value]], 0)</f>
        <v>0.08</v>
      </c>
    </row>
    <row r="357" spans="1:6" x14ac:dyDescent="0.2">
      <c r="A357" s="20">
        <v>6.2847222222222219E-3</v>
      </c>
      <c r="B357" t="s">
        <v>51</v>
      </c>
      <c r="C357">
        <f>_xlfn.XLOOKUP(bgal_kin_purification[[#This Row],[Attribute]],bgal_purification_fractions[Variable],bgal_purification_fractions[Fraction])</f>
        <v>3</v>
      </c>
      <c r="D357">
        <v>2E-3</v>
      </c>
      <c r="E357" t="str">
        <f>_xlfn.XLOOKUP(bgal_kin_purification[[#This Row],[Attribute]],bgal_purification_fractions[Variable],bgal_purification_fractions[Dilution])</f>
        <v>10</v>
      </c>
      <c r="F357">
        <f>MAX(bgal_kin_purification[[#This Row],[Dilution]]*bgal_kin_purification[[#This Row],[Value]], 0)</f>
        <v>0.02</v>
      </c>
    </row>
    <row r="358" spans="1:6" x14ac:dyDescent="0.2">
      <c r="A358" s="20">
        <v>6.2847222222222219E-3</v>
      </c>
      <c r="B358" t="s">
        <v>52</v>
      </c>
      <c r="C358">
        <f>_xlfn.XLOOKUP(bgal_kin_purification[[#This Row],[Attribute]],bgal_purification_fractions[Variable],bgal_purification_fractions[Fraction])</f>
        <v>3</v>
      </c>
      <c r="D358">
        <v>2E-3</v>
      </c>
      <c r="E358" t="str">
        <f>_xlfn.XLOOKUP(bgal_kin_purification[[#This Row],[Attribute]],bgal_purification_fractions[Variable],bgal_purification_fractions[Dilution])</f>
        <v>10</v>
      </c>
      <c r="F358">
        <f>MAX(bgal_kin_purification[[#This Row],[Dilution]]*bgal_kin_purification[[#This Row],[Value]], 0)</f>
        <v>0.02</v>
      </c>
    </row>
    <row r="359" spans="1:6" x14ac:dyDescent="0.2">
      <c r="A359" s="20">
        <v>6.2847222222222219E-3</v>
      </c>
      <c r="B359" t="s">
        <v>1</v>
      </c>
      <c r="C359">
        <f>_xlfn.XLOOKUP(bgal_kin_purification[[#This Row],[Attribute]],bgal_purification_fractions[Variable],bgal_purification_fractions[Fraction])</f>
        <v>1</v>
      </c>
      <c r="D359">
        <v>1.286</v>
      </c>
      <c r="E359" t="str">
        <f>_xlfn.XLOOKUP(bgal_kin_purification[[#This Row],[Attribute]],bgal_purification_fractions[Variable],bgal_purification_fractions[Dilution])</f>
        <v>100</v>
      </c>
      <c r="F359">
        <f>MAX(bgal_kin_purification[[#This Row],[Dilution]]*bgal_kin_purification[[#This Row],[Value]], 0)</f>
        <v>128.6</v>
      </c>
    </row>
    <row r="360" spans="1:6" x14ac:dyDescent="0.2">
      <c r="A360" s="20">
        <v>6.2847222222222219E-3</v>
      </c>
      <c r="B360" t="s">
        <v>2</v>
      </c>
      <c r="C360">
        <f>_xlfn.XLOOKUP(bgal_kin_purification[[#This Row],[Attribute]],bgal_purification_fractions[Variable],bgal_purification_fractions[Fraction])</f>
        <v>1</v>
      </c>
      <c r="D360">
        <v>1.2609999999999999</v>
      </c>
      <c r="E360" t="str">
        <f>_xlfn.XLOOKUP(bgal_kin_purification[[#This Row],[Attribute]],bgal_purification_fractions[Variable],bgal_purification_fractions[Dilution])</f>
        <v>100</v>
      </c>
      <c r="F360">
        <f>MAX(bgal_kin_purification[[#This Row],[Dilution]]*bgal_kin_purification[[#This Row],[Value]], 0)</f>
        <v>126.1</v>
      </c>
    </row>
    <row r="361" spans="1:6" x14ac:dyDescent="0.2">
      <c r="A361" s="20">
        <v>6.2847222222222219E-3</v>
      </c>
      <c r="B361" t="s">
        <v>3</v>
      </c>
      <c r="C361">
        <f>_xlfn.XLOOKUP(bgal_kin_purification[[#This Row],[Attribute]],bgal_purification_fractions[Variable],bgal_purification_fractions[Fraction])</f>
        <v>1</v>
      </c>
      <c r="D361">
        <v>1.2450000000000001</v>
      </c>
      <c r="E361" t="str">
        <f>_xlfn.XLOOKUP(bgal_kin_purification[[#This Row],[Attribute]],bgal_purification_fractions[Variable],bgal_purification_fractions[Dilution])</f>
        <v>100</v>
      </c>
      <c r="F361">
        <f>MAX(bgal_kin_purification[[#This Row],[Dilution]]*bgal_kin_purification[[#This Row],[Value]], 0)</f>
        <v>124.50000000000001</v>
      </c>
    </row>
    <row r="362" spans="1:6" x14ac:dyDescent="0.2">
      <c r="A362" s="20">
        <v>6.2847222222222219E-3</v>
      </c>
      <c r="B362" t="s">
        <v>4</v>
      </c>
      <c r="C362">
        <f>_xlfn.XLOOKUP(bgal_kin_purification[[#This Row],[Attribute]],bgal_purification_fractions[Variable],bgal_purification_fractions[Fraction])</f>
        <v>3</v>
      </c>
      <c r="D362">
        <v>5.0000000000000001E-3</v>
      </c>
      <c r="E362" t="str">
        <f>_xlfn.XLOOKUP(bgal_kin_purification[[#This Row],[Attribute]],bgal_purification_fractions[Variable],bgal_purification_fractions[Dilution])</f>
        <v>100</v>
      </c>
      <c r="F362">
        <f>MAX(bgal_kin_purification[[#This Row],[Dilution]]*bgal_kin_purification[[#This Row],[Value]], 0)</f>
        <v>0.5</v>
      </c>
    </row>
    <row r="363" spans="1:6" x14ac:dyDescent="0.2">
      <c r="A363" s="20">
        <v>6.2847222222222219E-3</v>
      </c>
      <c r="B363" t="s">
        <v>5</v>
      </c>
      <c r="C363">
        <f>_xlfn.XLOOKUP(bgal_kin_purification[[#This Row],[Attribute]],bgal_purification_fractions[Variable],bgal_purification_fractions[Fraction])</f>
        <v>3</v>
      </c>
      <c r="D363">
        <v>1E-3</v>
      </c>
      <c r="E363" t="str">
        <f>_xlfn.XLOOKUP(bgal_kin_purification[[#This Row],[Attribute]],bgal_purification_fractions[Variable],bgal_purification_fractions[Dilution])</f>
        <v>100</v>
      </c>
      <c r="F363">
        <f>MAX(bgal_kin_purification[[#This Row],[Dilution]]*bgal_kin_purification[[#This Row],[Value]], 0)</f>
        <v>0.1</v>
      </c>
    </row>
    <row r="364" spans="1:6" x14ac:dyDescent="0.2">
      <c r="A364" s="20">
        <v>6.2847222222222219E-3</v>
      </c>
      <c r="B364" t="s">
        <v>6</v>
      </c>
      <c r="C364">
        <f>_xlfn.XLOOKUP(bgal_kin_purification[[#This Row],[Attribute]],bgal_purification_fractions[Variable],bgal_purification_fractions[Fraction])</f>
        <v>3</v>
      </c>
      <c r="D364">
        <v>1E-3</v>
      </c>
      <c r="E364" t="str">
        <f>_xlfn.XLOOKUP(bgal_kin_purification[[#This Row],[Attribute]],bgal_purification_fractions[Variable],bgal_purification_fractions[Dilution])</f>
        <v>100</v>
      </c>
      <c r="F364">
        <f>MAX(bgal_kin_purification[[#This Row],[Dilution]]*bgal_kin_purification[[#This Row],[Value]], 0)</f>
        <v>0.1</v>
      </c>
    </row>
    <row r="365" spans="1:6" x14ac:dyDescent="0.2">
      <c r="A365" s="20">
        <v>6.2847222222222219E-3</v>
      </c>
      <c r="B365" t="s">
        <v>13</v>
      </c>
      <c r="C365">
        <f>_xlfn.XLOOKUP(bgal_kin_purification[[#This Row],[Attribute]],bgal_purification_fractions[Variable],bgal_purification_fractions[Fraction])</f>
        <v>1</v>
      </c>
      <c r="D365">
        <v>0.159</v>
      </c>
      <c r="E365" t="str">
        <f>_xlfn.XLOOKUP(bgal_kin_purification[[#This Row],[Attribute]],bgal_purification_fractions[Variable],bgal_purification_fractions[Dilution])</f>
        <v>1000</v>
      </c>
      <c r="F365">
        <f>MAX(bgal_kin_purification[[#This Row],[Dilution]]*bgal_kin_purification[[#This Row],[Value]], 0)</f>
        <v>159</v>
      </c>
    </row>
    <row r="366" spans="1:6" x14ac:dyDescent="0.2">
      <c r="A366" s="20">
        <v>6.2847222222222219E-3</v>
      </c>
      <c r="B366" t="s">
        <v>14</v>
      </c>
      <c r="C366">
        <f>_xlfn.XLOOKUP(bgal_kin_purification[[#This Row],[Attribute]],bgal_purification_fractions[Variable],bgal_purification_fractions[Fraction])</f>
        <v>1</v>
      </c>
      <c r="D366">
        <v>0.159</v>
      </c>
      <c r="E366" t="str">
        <f>_xlfn.XLOOKUP(bgal_kin_purification[[#This Row],[Attribute]],bgal_purification_fractions[Variable],bgal_purification_fractions[Dilution])</f>
        <v>1000</v>
      </c>
      <c r="F366">
        <f>MAX(bgal_kin_purification[[#This Row],[Dilution]]*bgal_kin_purification[[#This Row],[Value]], 0)</f>
        <v>159</v>
      </c>
    </row>
    <row r="367" spans="1:6" x14ac:dyDescent="0.2">
      <c r="A367" s="20">
        <v>6.2847222222222219E-3</v>
      </c>
      <c r="B367" t="s">
        <v>15</v>
      </c>
      <c r="C367">
        <f>_xlfn.XLOOKUP(bgal_kin_purification[[#This Row],[Attribute]],bgal_purification_fractions[Variable],bgal_purification_fractions[Fraction])</f>
        <v>1</v>
      </c>
      <c r="D367">
        <v>0.16</v>
      </c>
      <c r="E367" t="str">
        <f>_xlfn.XLOOKUP(bgal_kin_purification[[#This Row],[Attribute]],bgal_purification_fractions[Variable],bgal_purification_fractions[Dilution])</f>
        <v>1000</v>
      </c>
      <c r="F367">
        <f>MAX(bgal_kin_purification[[#This Row],[Dilution]]*bgal_kin_purification[[#This Row],[Value]], 0)</f>
        <v>160</v>
      </c>
    </row>
    <row r="368" spans="1:6" x14ac:dyDescent="0.2">
      <c r="A368" s="20">
        <v>6.2847222222222219E-3</v>
      </c>
      <c r="B368" t="s">
        <v>16</v>
      </c>
      <c r="C368">
        <f>_xlfn.XLOOKUP(bgal_kin_purification[[#This Row],[Attribute]],bgal_purification_fractions[Variable],bgal_purification_fractions[Fraction])</f>
        <v>3</v>
      </c>
      <c r="D368">
        <v>2E-3</v>
      </c>
      <c r="E368" t="str">
        <f>_xlfn.XLOOKUP(bgal_kin_purification[[#This Row],[Attribute]],bgal_purification_fractions[Variable],bgal_purification_fractions[Dilution])</f>
        <v>1000</v>
      </c>
      <c r="F368">
        <f>MAX(bgal_kin_purification[[#This Row],[Dilution]]*bgal_kin_purification[[#This Row],[Value]], 0)</f>
        <v>2</v>
      </c>
    </row>
    <row r="369" spans="1:6" x14ac:dyDescent="0.2">
      <c r="A369" s="20">
        <v>6.2847222222222219E-3</v>
      </c>
      <c r="B369" t="s">
        <v>17</v>
      </c>
      <c r="C369">
        <f>_xlfn.XLOOKUP(bgal_kin_purification[[#This Row],[Attribute]],bgal_purification_fractions[Variable],bgal_purification_fractions[Fraction])</f>
        <v>3</v>
      </c>
      <c r="D369">
        <v>1E-3</v>
      </c>
      <c r="E369" t="str">
        <f>_xlfn.XLOOKUP(bgal_kin_purification[[#This Row],[Attribute]],bgal_purification_fractions[Variable],bgal_purification_fractions[Dilution])</f>
        <v>1000</v>
      </c>
      <c r="F369">
        <f>MAX(bgal_kin_purification[[#This Row],[Dilution]]*bgal_kin_purification[[#This Row],[Value]], 0)</f>
        <v>1</v>
      </c>
    </row>
    <row r="370" spans="1:6" x14ac:dyDescent="0.2">
      <c r="A370" s="20">
        <v>6.2847222222222219E-3</v>
      </c>
      <c r="B370" t="s">
        <v>18</v>
      </c>
      <c r="C370">
        <f>_xlfn.XLOOKUP(bgal_kin_purification[[#This Row],[Attribute]],bgal_purification_fractions[Variable],bgal_purification_fractions[Fraction])</f>
        <v>3</v>
      </c>
      <c r="D370">
        <v>0</v>
      </c>
      <c r="E370" t="str">
        <f>_xlfn.XLOOKUP(bgal_kin_purification[[#This Row],[Attribute]],bgal_purification_fractions[Variable],bgal_purification_fractions[Dilution])</f>
        <v>1000</v>
      </c>
      <c r="F370">
        <f>MAX(bgal_kin_purification[[#This Row],[Dilution]]*bgal_kin_purification[[#This Row],[Value]], 0)</f>
        <v>0</v>
      </c>
    </row>
    <row r="371" spans="1:6" x14ac:dyDescent="0.2">
      <c r="A371" s="20">
        <v>6.2847222222222219E-3</v>
      </c>
      <c r="B371" t="s">
        <v>38</v>
      </c>
      <c r="C371">
        <f>_xlfn.XLOOKUP(bgal_kin_purification[[#This Row],[Attribute]],bgal_purification_fractions[Variable],bgal_purification_fractions[Fraction])</f>
        <v>2</v>
      </c>
      <c r="D371">
        <v>3.7429999999999999</v>
      </c>
      <c r="E371" t="str">
        <f>_xlfn.XLOOKUP(bgal_kin_purification[[#This Row],[Attribute]],bgal_purification_fractions[Variable],bgal_purification_fractions[Dilution])</f>
        <v>10</v>
      </c>
      <c r="F371">
        <f>MAX(bgal_kin_purification[[#This Row],[Dilution]]*bgal_kin_purification[[#This Row],[Value]], 0)</f>
        <v>37.43</v>
      </c>
    </row>
    <row r="372" spans="1:6" x14ac:dyDescent="0.2">
      <c r="A372" s="20">
        <v>6.2847222222222219E-3</v>
      </c>
      <c r="B372" t="s">
        <v>39</v>
      </c>
      <c r="C372">
        <f>_xlfn.XLOOKUP(bgal_kin_purification[[#This Row],[Attribute]],bgal_purification_fractions[Variable],bgal_purification_fractions[Fraction])</f>
        <v>2</v>
      </c>
      <c r="E372" t="str">
        <f>_xlfn.XLOOKUP(bgal_kin_purification[[#This Row],[Attribute]],bgal_purification_fractions[Variable],bgal_purification_fractions[Dilution])</f>
        <v>10</v>
      </c>
      <c r="F372">
        <f>MAX(bgal_kin_purification[[#This Row],[Dilution]]*bgal_kin_purification[[#This Row],[Value]], 0)</f>
        <v>0</v>
      </c>
    </row>
    <row r="373" spans="1:6" x14ac:dyDescent="0.2">
      <c r="A373" s="20">
        <v>6.2847222222222219E-3</v>
      </c>
      <c r="B373" t="s">
        <v>34</v>
      </c>
      <c r="C373">
        <f>_xlfn.XLOOKUP(bgal_kin_purification[[#This Row],[Attribute]],bgal_purification_fractions[Variable],bgal_purification_fractions[Fraction])</f>
        <v>2</v>
      </c>
      <c r="E373" t="str">
        <f>_xlfn.XLOOKUP(bgal_kin_purification[[#This Row],[Attribute]],bgal_purification_fractions[Variable],bgal_purification_fractions[Dilution])</f>
        <v>10</v>
      </c>
      <c r="F373">
        <f>MAX(bgal_kin_purification[[#This Row],[Dilution]]*bgal_kin_purification[[#This Row],[Value]], 0)</f>
        <v>0</v>
      </c>
    </row>
    <row r="374" spans="1:6" x14ac:dyDescent="0.2">
      <c r="A374" s="20">
        <v>6.2847222222222219E-3</v>
      </c>
      <c r="B374" t="s">
        <v>40</v>
      </c>
      <c r="C374">
        <f>_xlfn.XLOOKUP(bgal_kin_purification[[#This Row],[Attribute]],bgal_purification_fractions[Variable],bgal_purification_fractions[Fraction])</f>
        <v>4</v>
      </c>
      <c r="D374">
        <v>1.2999999999999999E-2</v>
      </c>
      <c r="E374" t="str">
        <f>_xlfn.XLOOKUP(bgal_kin_purification[[#This Row],[Attribute]],bgal_purification_fractions[Variable],bgal_purification_fractions[Dilution])</f>
        <v>10</v>
      </c>
      <c r="F374">
        <f>MAX(bgal_kin_purification[[#This Row],[Dilution]]*bgal_kin_purification[[#This Row],[Value]], 0)</f>
        <v>0.13</v>
      </c>
    </row>
    <row r="375" spans="1:6" x14ac:dyDescent="0.2">
      <c r="A375" s="20">
        <v>6.2847222222222219E-3</v>
      </c>
      <c r="B375" t="s">
        <v>41</v>
      </c>
      <c r="C375">
        <f>_xlfn.XLOOKUP(bgal_kin_purification[[#This Row],[Attribute]],bgal_purification_fractions[Variable],bgal_purification_fractions[Fraction])</f>
        <v>4</v>
      </c>
      <c r="D375">
        <v>2E-3</v>
      </c>
      <c r="E375" t="str">
        <f>_xlfn.XLOOKUP(bgal_kin_purification[[#This Row],[Attribute]],bgal_purification_fractions[Variable],bgal_purification_fractions[Dilution])</f>
        <v>10</v>
      </c>
      <c r="F375">
        <f>MAX(bgal_kin_purification[[#This Row],[Dilution]]*bgal_kin_purification[[#This Row],[Value]], 0)</f>
        <v>0.02</v>
      </c>
    </row>
    <row r="376" spans="1:6" x14ac:dyDescent="0.2">
      <c r="A376" s="20">
        <v>6.2847222222222219E-3</v>
      </c>
      <c r="B376" t="s">
        <v>42</v>
      </c>
      <c r="C376">
        <f>_xlfn.XLOOKUP(bgal_kin_purification[[#This Row],[Attribute]],bgal_purification_fractions[Variable],bgal_purification_fractions[Fraction])</f>
        <v>4</v>
      </c>
      <c r="D376">
        <v>2E-3</v>
      </c>
      <c r="E376" t="str">
        <f>_xlfn.XLOOKUP(bgal_kin_purification[[#This Row],[Attribute]],bgal_purification_fractions[Variable],bgal_purification_fractions[Dilution])</f>
        <v>10</v>
      </c>
      <c r="F376">
        <f>MAX(bgal_kin_purification[[#This Row],[Dilution]]*bgal_kin_purification[[#This Row],[Value]], 0)</f>
        <v>0.02</v>
      </c>
    </row>
    <row r="377" spans="1:6" x14ac:dyDescent="0.2">
      <c r="A377" s="20">
        <v>6.2847222222222219E-3</v>
      </c>
      <c r="B377" t="s">
        <v>56</v>
      </c>
      <c r="C377">
        <f>_xlfn.XLOOKUP(bgal_kin_purification[[#This Row],[Attribute]],bgal_purification_fractions[Variable],bgal_purification_fractions[Fraction])</f>
        <v>2</v>
      </c>
      <c r="D377">
        <v>0.64500000000000002</v>
      </c>
      <c r="E377" t="str">
        <f>_xlfn.XLOOKUP(bgal_kin_purification[[#This Row],[Attribute]],bgal_purification_fractions[Variable],bgal_purification_fractions[Dilution])</f>
        <v>100</v>
      </c>
      <c r="F377">
        <f>MAX(bgal_kin_purification[[#This Row],[Dilution]]*bgal_kin_purification[[#This Row],[Value]], 0)</f>
        <v>64.5</v>
      </c>
    </row>
    <row r="378" spans="1:6" x14ac:dyDescent="0.2">
      <c r="A378" s="20">
        <v>6.2847222222222219E-3</v>
      </c>
      <c r="B378" t="s">
        <v>57</v>
      </c>
      <c r="C378">
        <f>_xlfn.XLOOKUP(bgal_kin_purification[[#This Row],[Attribute]],bgal_purification_fractions[Variable],bgal_purification_fractions[Fraction])</f>
        <v>2</v>
      </c>
      <c r="D378">
        <v>0.63400000000000001</v>
      </c>
      <c r="E378" t="str">
        <f>_xlfn.XLOOKUP(bgal_kin_purification[[#This Row],[Attribute]],bgal_purification_fractions[Variable],bgal_purification_fractions[Dilution])</f>
        <v>100</v>
      </c>
      <c r="F378">
        <f>MAX(bgal_kin_purification[[#This Row],[Dilution]]*bgal_kin_purification[[#This Row],[Value]], 0)</f>
        <v>63.4</v>
      </c>
    </row>
    <row r="379" spans="1:6" x14ac:dyDescent="0.2">
      <c r="A379" s="20">
        <v>6.2847222222222219E-3</v>
      </c>
      <c r="B379" t="s">
        <v>58</v>
      </c>
      <c r="C379">
        <f>_xlfn.XLOOKUP(bgal_kin_purification[[#This Row],[Attribute]],bgal_purification_fractions[Variable],bgal_purification_fractions[Fraction])</f>
        <v>2</v>
      </c>
      <c r="D379">
        <v>0.622</v>
      </c>
      <c r="E379" t="str">
        <f>_xlfn.XLOOKUP(bgal_kin_purification[[#This Row],[Attribute]],bgal_purification_fractions[Variable],bgal_purification_fractions[Dilution])</f>
        <v>100</v>
      </c>
      <c r="F379">
        <f>MAX(bgal_kin_purification[[#This Row],[Dilution]]*bgal_kin_purification[[#This Row],[Value]], 0)</f>
        <v>62.2</v>
      </c>
    </row>
    <row r="380" spans="1:6" x14ac:dyDescent="0.2">
      <c r="A380" s="20">
        <v>6.2847222222222219E-3</v>
      </c>
      <c r="B380" t="s">
        <v>59</v>
      </c>
      <c r="C380">
        <f>_xlfn.XLOOKUP(bgal_kin_purification[[#This Row],[Attribute]],bgal_purification_fractions[Variable],bgal_purification_fractions[Fraction])</f>
        <v>4</v>
      </c>
      <c r="D380">
        <v>3.0000000000000001E-3</v>
      </c>
      <c r="E380" t="str">
        <f>_xlfn.XLOOKUP(bgal_kin_purification[[#This Row],[Attribute]],bgal_purification_fractions[Variable],bgal_purification_fractions[Dilution])</f>
        <v>100</v>
      </c>
      <c r="F380">
        <f>MAX(bgal_kin_purification[[#This Row],[Dilution]]*bgal_kin_purification[[#This Row],[Value]], 0)</f>
        <v>0.3</v>
      </c>
    </row>
    <row r="381" spans="1:6" x14ac:dyDescent="0.2">
      <c r="A381" s="20">
        <v>6.2847222222222219E-3</v>
      </c>
      <c r="B381" t="s">
        <v>60</v>
      </c>
      <c r="C381">
        <f>_xlfn.XLOOKUP(bgal_kin_purification[[#This Row],[Attribute]],bgal_purification_fractions[Variable],bgal_purification_fractions[Fraction])</f>
        <v>4</v>
      </c>
      <c r="D381">
        <v>-1E-3</v>
      </c>
      <c r="E381" t="str">
        <f>_xlfn.XLOOKUP(bgal_kin_purification[[#This Row],[Attribute]],bgal_purification_fractions[Variable],bgal_purification_fractions[Dilution])</f>
        <v>100</v>
      </c>
      <c r="F381">
        <f>MAX(bgal_kin_purification[[#This Row],[Dilution]]*bgal_kin_purification[[#This Row],[Value]], 0)</f>
        <v>0</v>
      </c>
    </row>
    <row r="382" spans="1:6" x14ac:dyDescent="0.2">
      <c r="A382" s="20">
        <v>6.2847222222222219E-3</v>
      </c>
      <c r="B382" t="s">
        <v>61</v>
      </c>
      <c r="C382">
        <f>_xlfn.XLOOKUP(bgal_kin_purification[[#This Row],[Attribute]],bgal_purification_fractions[Variable],bgal_purification_fractions[Fraction])</f>
        <v>4</v>
      </c>
      <c r="D382">
        <v>1E-3</v>
      </c>
      <c r="E382" t="str">
        <f>_xlfn.XLOOKUP(bgal_kin_purification[[#This Row],[Attribute]],bgal_purification_fractions[Variable],bgal_purification_fractions[Dilution])</f>
        <v>100</v>
      </c>
      <c r="F382">
        <f>MAX(bgal_kin_purification[[#This Row],[Dilution]]*bgal_kin_purification[[#This Row],[Value]], 0)</f>
        <v>0.1</v>
      </c>
    </row>
    <row r="383" spans="1:6" x14ac:dyDescent="0.2">
      <c r="A383" s="20">
        <v>6.2847222222222219E-3</v>
      </c>
      <c r="B383" t="s">
        <v>64</v>
      </c>
      <c r="C383">
        <f>_xlfn.XLOOKUP(bgal_kin_purification[[#This Row],[Attribute]],bgal_purification_fractions[Variable],bgal_purification_fractions[Fraction])</f>
        <v>2</v>
      </c>
      <c r="D383">
        <v>7.8E-2</v>
      </c>
      <c r="E383" t="str">
        <f>_xlfn.XLOOKUP(bgal_kin_purification[[#This Row],[Attribute]],bgal_purification_fractions[Variable],bgal_purification_fractions[Dilution])</f>
        <v>1000</v>
      </c>
      <c r="F383">
        <f>MAX(bgal_kin_purification[[#This Row],[Dilution]]*bgal_kin_purification[[#This Row],[Value]], 0)</f>
        <v>78</v>
      </c>
    </row>
    <row r="384" spans="1:6" x14ac:dyDescent="0.2">
      <c r="A384" s="20">
        <v>6.2847222222222219E-3</v>
      </c>
      <c r="B384" t="s">
        <v>65</v>
      </c>
      <c r="C384">
        <f>_xlfn.XLOOKUP(bgal_kin_purification[[#This Row],[Attribute]],bgal_purification_fractions[Variable],bgal_purification_fractions[Fraction])</f>
        <v>2</v>
      </c>
      <c r="D384">
        <v>0.08</v>
      </c>
      <c r="E384" t="str">
        <f>_xlfn.XLOOKUP(bgal_kin_purification[[#This Row],[Attribute]],bgal_purification_fractions[Variable],bgal_purification_fractions[Dilution])</f>
        <v>1000</v>
      </c>
      <c r="F384">
        <f>MAX(bgal_kin_purification[[#This Row],[Dilution]]*bgal_kin_purification[[#This Row],[Value]], 0)</f>
        <v>80</v>
      </c>
    </row>
    <row r="385" spans="1:6" x14ac:dyDescent="0.2">
      <c r="A385" s="20">
        <v>6.2847222222222219E-3</v>
      </c>
      <c r="B385" t="s">
        <v>66</v>
      </c>
      <c r="C385">
        <f>_xlfn.XLOOKUP(bgal_kin_purification[[#This Row],[Attribute]],bgal_purification_fractions[Variable],bgal_purification_fractions[Fraction])</f>
        <v>2</v>
      </c>
      <c r="D385">
        <v>7.6999999999999999E-2</v>
      </c>
      <c r="E385" t="str">
        <f>_xlfn.XLOOKUP(bgal_kin_purification[[#This Row],[Attribute]],bgal_purification_fractions[Variable],bgal_purification_fractions[Dilution])</f>
        <v>1000</v>
      </c>
      <c r="F385">
        <f>MAX(bgal_kin_purification[[#This Row],[Dilution]]*bgal_kin_purification[[#This Row],[Value]], 0)</f>
        <v>77</v>
      </c>
    </row>
    <row r="386" spans="1:6" x14ac:dyDescent="0.2">
      <c r="A386" s="20">
        <v>6.2847222222222219E-3</v>
      </c>
      <c r="B386" t="s">
        <v>67</v>
      </c>
      <c r="C386">
        <f>_xlfn.XLOOKUP(bgal_kin_purification[[#This Row],[Attribute]],bgal_purification_fractions[Variable],bgal_purification_fractions[Fraction])</f>
        <v>4</v>
      </c>
      <c r="D386">
        <v>2E-3</v>
      </c>
      <c r="E386" t="str">
        <f>_xlfn.XLOOKUP(bgal_kin_purification[[#This Row],[Attribute]],bgal_purification_fractions[Variable],bgal_purification_fractions[Dilution])</f>
        <v>1000</v>
      </c>
      <c r="F386">
        <f>MAX(bgal_kin_purification[[#This Row],[Dilution]]*bgal_kin_purification[[#This Row],[Value]], 0)</f>
        <v>2</v>
      </c>
    </row>
    <row r="387" spans="1:6" x14ac:dyDescent="0.2">
      <c r="A387" s="20">
        <v>6.2847222222222219E-3</v>
      </c>
      <c r="B387" t="s">
        <v>68</v>
      </c>
      <c r="C387">
        <f>_xlfn.XLOOKUP(bgal_kin_purification[[#This Row],[Attribute]],bgal_purification_fractions[Variable],bgal_purification_fractions[Fraction])</f>
        <v>4</v>
      </c>
      <c r="D387">
        <v>0</v>
      </c>
      <c r="E387" t="str">
        <f>_xlfn.XLOOKUP(bgal_kin_purification[[#This Row],[Attribute]],bgal_purification_fractions[Variable],bgal_purification_fractions[Dilution])</f>
        <v>1000</v>
      </c>
      <c r="F387">
        <f>MAX(bgal_kin_purification[[#This Row],[Dilution]]*bgal_kin_purification[[#This Row],[Value]], 0)</f>
        <v>0</v>
      </c>
    </row>
    <row r="388" spans="1:6" x14ac:dyDescent="0.2">
      <c r="A388" s="20">
        <v>6.2847222222222219E-3</v>
      </c>
      <c r="B388" t="s">
        <v>69</v>
      </c>
      <c r="C388">
        <f>_xlfn.XLOOKUP(bgal_kin_purification[[#This Row],[Attribute]],bgal_purification_fractions[Variable],bgal_purification_fractions[Fraction])</f>
        <v>4</v>
      </c>
      <c r="D388">
        <v>-1E-3</v>
      </c>
      <c r="E388" t="str">
        <f>_xlfn.XLOOKUP(bgal_kin_purification[[#This Row],[Attribute]],bgal_purification_fractions[Variable],bgal_purification_fractions[Dilution])</f>
        <v>1000</v>
      </c>
      <c r="F388">
        <f>MAX(bgal_kin_purification[[#This Row],[Dilution]]*bgal_kin_purification[[#This Row],[Value]], 0)</f>
        <v>0</v>
      </c>
    </row>
    <row r="389" spans="1:6" hidden="1" x14ac:dyDescent="0.2">
      <c r="A389" s="20">
        <v>6.2847222222222219E-3</v>
      </c>
      <c r="B389" t="s">
        <v>73</v>
      </c>
      <c r="C389" t="e">
        <f>_xlfn.XLOOKUP(bgal_kin_purification[[#This Row],[Attribute]],bgal_purification_fractions[Variable],bgal_purification_fractions[Fraction])</f>
        <v>#N/A</v>
      </c>
      <c r="D389">
        <v>1E-3</v>
      </c>
      <c r="E389" t="e">
        <f>_xlfn.XLOOKUP(bgal_kin_purification[[#This Row],[Attribute]],bgal_purification_fractions[Variable],bgal_purification_fractions[Dilution])</f>
        <v>#N/A</v>
      </c>
      <c r="F389" t="e">
        <f>MAX(bgal_kin_purification[[#This Row],[Dilution]]*bgal_kin_purification[[#This Row],[Value]], 0)</f>
        <v>#N/A</v>
      </c>
    </row>
    <row r="390" spans="1:6" hidden="1" x14ac:dyDescent="0.2">
      <c r="A390" s="20">
        <v>6.2847222222222219E-3</v>
      </c>
      <c r="B390" t="s">
        <v>74</v>
      </c>
      <c r="C390" t="e">
        <f>_xlfn.XLOOKUP(bgal_kin_purification[[#This Row],[Attribute]],bgal_purification_fractions[Variable],bgal_purification_fractions[Fraction])</f>
        <v>#N/A</v>
      </c>
      <c r="D390">
        <v>-1E-3</v>
      </c>
      <c r="E390" t="e">
        <f>_xlfn.XLOOKUP(bgal_kin_purification[[#This Row],[Attribute]],bgal_purification_fractions[Variable],bgal_purification_fractions[Dilution])</f>
        <v>#N/A</v>
      </c>
      <c r="F390" t="e">
        <f>MAX(bgal_kin_purification[[#This Row],[Dilution]]*bgal_kin_purification[[#This Row],[Value]], 0)</f>
        <v>#N/A</v>
      </c>
    </row>
    <row r="391" spans="1:6" hidden="1" x14ac:dyDescent="0.2">
      <c r="A391" s="20">
        <v>6.2847222222222219E-3</v>
      </c>
      <c r="B391" t="s">
        <v>75</v>
      </c>
      <c r="C391" t="e">
        <f>_xlfn.XLOOKUP(bgal_kin_purification[[#This Row],[Attribute]],bgal_purification_fractions[Variable],bgal_purification_fractions[Fraction])</f>
        <v>#N/A</v>
      </c>
      <c r="D391">
        <v>-1E-3</v>
      </c>
      <c r="E391" t="e">
        <f>_xlfn.XLOOKUP(bgal_kin_purification[[#This Row],[Attribute]],bgal_purification_fractions[Variable],bgal_purification_fractions[Dilution])</f>
        <v>#N/A</v>
      </c>
      <c r="F391" t="e">
        <f>MAX(bgal_kin_purification[[#This Row],[Dilution]]*bgal_kin_purification[[#This Row],[Value]], 0)</f>
        <v>#N/A</v>
      </c>
    </row>
    <row r="392" spans="1:6" x14ac:dyDescent="0.2">
      <c r="A392" s="20">
        <v>6.9791666666666665E-3</v>
      </c>
      <c r="B392" t="s">
        <v>193</v>
      </c>
      <c r="C392">
        <f>_xlfn.XLOOKUP(bgal_kin_purification[[#This Row],[Attribute]],bgal_purification_fractions[Variable],bgal_purification_fractions[Fraction])</f>
        <v>1</v>
      </c>
      <c r="E392" t="str">
        <f>_xlfn.XLOOKUP(bgal_kin_purification[[#This Row],[Attribute]],bgal_purification_fractions[Variable],bgal_purification_fractions[Dilution])</f>
        <v>10</v>
      </c>
      <c r="F392">
        <f>MAX(bgal_kin_purification[[#This Row],[Dilution]]*bgal_kin_purification[[#This Row],[Value]], 0)</f>
        <v>0</v>
      </c>
    </row>
    <row r="393" spans="1:6" x14ac:dyDescent="0.2">
      <c r="A393" s="20">
        <v>6.9791666666666665E-3</v>
      </c>
      <c r="B393" t="s">
        <v>194</v>
      </c>
      <c r="C393">
        <f>_xlfn.XLOOKUP(bgal_kin_purification[[#This Row],[Attribute]],bgal_purification_fractions[Variable],bgal_purification_fractions[Fraction])</f>
        <v>1</v>
      </c>
      <c r="E393" t="str">
        <f>_xlfn.XLOOKUP(bgal_kin_purification[[#This Row],[Attribute]],bgal_purification_fractions[Variable],bgal_purification_fractions[Dilution])</f>
        <v>10</v>
      </c>
      <c r="F393">
        <f>MAX(bgal_kin_purification[[#This Row],[Dilution]]*bgal_kin_purification[[#This Row],[Value]], 0)</f>
        <v>0</v>
      </c>
    </row>
    <row r="394" spans="1:6" x14ac:dyDescent="0.2">
      <c r="A394" s="20">
        <v>6.9791666666666665E-3</v>
      </c>
      <c r="B394" t="s">
        <v>195</v>
      </c>
      <c r="C394">
        <f>_xlfn.XLOOKUP(bgal_kin_purification[[#This Row],[Attribute]],bgal_purification_fractions[Variable],bgal_purification_fractions[Fraction])</f>
        <v>1</v>
      </c>
      <c r="E394" t="str">
        <f>_xlfn.XLOOKUP(bgal_kin_purification[[#This Row],[Attribute]],bgal_purification_fractions[Variable],bgal_purification_fractions[Dilution])</f>
        <v>10</v>
      </c>
      <c r="F394">
        <f>MAX(bgal_kin_purification[[#This Row],[Dilution]]*bgal_kin_purification[[#This Row],[Value]], 0)</f>
        <v>0</v>
      </c>
    </row>
    <row r="395" spans="1:6" x14ac:dyDescent="0.2">
      <c r="A395" s="20">
        <v>6.9791666666666665E-3</v>
      </c>
      <c r="B395" t="s">
        <v>50</v>
      </c>
      <c r="C395">
        <f>_xlfn.XLOOKUP(bgal_kin_purification[[#This Row],[Attribute]],bgal_purification_fractions[Variable],bgal_purification_fractions[Fraction])</f>
        <v>3</v>
      </c>
      <c r="D395">
        <v>8.9999999999999993E-3</v>
      </c>
      <c r="E395" t="str">
        <f>_xlfn.XLOOKUP(bgal_kin_purification[[#This Row],[Attribute]],bgal_purification_fractions[Variable],bgal_purification_fractions[Dilution])</f>
        <v>10</v>
      </c>
      <c r="F395">
        <f>MAX(bgal_kin_purification[[#This Row],[Dilution]]*bgal_kin_purification[[#This Row],[Value]], 0)</f>
        <v>0.09</v>
      </c>
    </row>
    <row r="396" spans="1:6" x14ac:dyDescent="0.2">
      <c r="A396" s="20">
        <v>6.9791666666666665E-3</v>
      </c>
      <c r="B396" t="s">
        <v>51</v>
      </c>
      <c r="C396">
        <f>_xlfn.XLOOKUP(bgal_kin_purification[[#This Row],[Attribute]],bgal_purification_fractions[Variable],bgal_purification_fractions[Fraction])</f>
        <v>3</v>
      </c>
      <c r="D396">
        <v>3.0000000000000001E-3</v>
      </c>
      <c r="E396" t="str">
        <f>_xlfn.XLOOKUP(bgal_kin_purification[[#This Row],[Attribute]],bgal_purification_fractions[Variable],bgal_purification_fractions[Dilution])</f>
        <v>10</v>
      </c>
      <c r="F396">
        <f>MAX(bgal_kin_purification[[#This Row],[Dilution]]*bgal_kin_purification[[#This Row],[Value]], 0)</f>
        <v>0.03</v>
      </c>
    </row>
    <row r="397" spans="1:6" x14ac:dyDescent="0.2">
      <c r="A397" s="20">
        <v>6.9791666666666665E-3</v>
      </c>
      <c r="B397" t="s">
        <v>52</v>
      </c>
      <c r="C397">
        <f>_xlfn.XLOOKUP(bgal_kin_purification[[#This Row],[Attribute]],bgal_purification_fractions[Variable],bgal_purification_fractions[Fraction])</f>
        <v>3</v>
      </c>
      <c r="D397">
        <v>2E-3</v>
      </c>
      <c r="E397" t="str">
        <f>_xlfn.XLOOKUP(bgal_kin_purification[[#This Row],[Attribute]],bgal_purification_fractions[Variable],bgal_purification_fractions[Dilution])</f>
        <v>10</v>
      </c>
      <c r="F397">
        <f>MAX(bgal_kin_purification[[#This Row],[Dilution]]*bgal_kin_purification[[#This Row],[Value]], 0)</f>
        <v>0.02</v>
      </c>
    </row>
    <row r="398" spans="1:6" x14ac:dyDescent="0.2">
      <c r="A398" s="20">
        <v>6.9791666666666665E-3</v>
      </c>
      <c r="B398" t="s">
        <v>1</v>
      </c>
      <c r="C398">
        <f>_xlfn.XLOOKUP(bgal_kin_purification[[#This Row],[Attribute]],bgal_purification_fractions[Variable],bgal_purification_fractions[Fraction])</f>
        <v>1</v>
      </c>
      <c r="D398">
        <v>1.3740000000000001</v>
      </c>
      <c r="E398" t="str">
        <f>_xlfn.XLOOKUP(bgal_kin_purification[[#This Row],[Attribute]],bgal_purification_fractions[Variable],bgal_purification_fractions[Dilution])</f>
        <v>100</v>
      </c>
      <c r="F398">
        <f>MAX(bgal_kin_purification[[#This Row],[Dilution]]*bgal_kin_purification[[#This Row],[Value]], 0)</f>
        <v>137.4</v>
      </c>
    </row>
    <row r="399" spans="1:6" x14ac:dyDescent="0.2">
      <c r="A399" s="20">
        <v>6.9791666666666665E-3</v>
      </c>
      <c r="B399" t="s">
        <v>2</v>
      </c>
      <c r="C399">
        <f>_xlfn.XLOOKUP(bgal_kin_purification[[#This Row],[Attribute]],bgal_purification_fractions[Variable],bgal_purification_fractions[Fraction])</f>
        <v>1</v>
      </c>
      <c r="D399">
        <v>1.339</v>
      </c>
      <c r="E399" t="str">
        <f>_xlfn.XLOOKUP(bgal_kin_purification[[#This Row],[Attribute]],bgal_purification_fractions[Variable],bgal_purification_fractions[Dilution])</f>
        <v>100</v>
      </c>
      <c r="F399">
        <f>MAX(bgal_kin_purification[[#This Row],[Dilution]]*bgal_kin_purification[[#This Row],[Value]], 0)</f>
        <v>133.9</v>
      </c>
    </row>
    <row r="400" spans="1:6" x14ac:dyDescent="0.2">
      <c r="A400" s="20">
        <v>6.9791666666666665E-3</v>
      </c>
      <c r="B400" t="s">
        <v>3</v>
      </c>
      <c r="C400">
        <f>_xlfn.XLOOKUP(bgal_kin_purification[[#This Row],[Attribute]],bgal_purification_fractions[Variable],bgal_purification_fractions[Fraction])</f>
        <v>1</v>
      </c>
      <c r="D400">
        <v>1.3320000000000001</v>
      </c>
      <c r="E400" t="str">
        <f>_xlfn.XLOOKUP(bgal_kin_purification[[#This Row],[Attribute]],bgal_purification_fractions[Variable],bgal_purification_fractions[Dilution])</f>
        <v>100</v>
      </c>
      <c r="F400">
        <f>MAX(bgal_kin_purification[[#This Row],[Dilution]]*bgal_kin_purification[[#This Row],[Value]], 0)</f>
        <v>133.20000000000002</v>
      </c>
    </row>
    <row r="401" spans="1:6" x14ac:dyDescent="0.2">
      <c r="A401" s="20">
        <v>6.9791666666666665E-3</v>
      </c>
      <c r="B401" t="s">
        <v>4</v>
      </c>
      <c r="C401">
        <f>_xlfn.XLOOKUP(bgal_kin_purification[[#This Row],[Attribute]],bgal_purification_fractions[Variable],bgal_purification_fractions[Fraction])</f>
        <v>3</v>
      </c>
      <c r="D401">
        <v>6.0000000000000001E-3</v>
      </c>
      <c r="E401" t="str">
        <f>_xlfn.XLOOKUP(bgal_kin_purification[[#This Row],[Attribute]],bgal_purification_fractions[Variable],bgal_purification_fractions[Dilution])</f>
        <v>100</v>
      </c>
      <c r="F401">
        <f>MAX(bgal_kin_purification[[#This Row],[Dilution]]*bgal_kin_purification[[#This Row],[Value]], 0)</f>
        <v>0.6</v>
      </c>
    </row>
    <row r="402" spans="1:6" x14ac:dyDescent="0.2">
      <c r="A402" s="20">
        <v>6.9791666666666665E-3</v>
      </c>
      <c r="B402" t="s">
        <v>5</v>
      </c>
      <c r="C402">
        <f>_xlfn.XLOOKUP(bgal_kin_purification[[#This Row],[Attribute]],bgal_purification_fractions[Variable],bgal_purification_fractions[Fraction])</f>
        <v>3</v>
      </c>
      <c r="D402">
        <v>1E-3</v>
      </c>
      <c r="E402" t="str">
        <f>_xlfn.XLOOKUP(bgal_kin_purification[[#This Row],[Attribute]],bgal_purification_fractions[Variable],bgal_purification_fractions[Dilution])</f>
        <v>100</v>
      </c>
      <c r="F402">
        <f>MAX(bgal_kin_purification[[#This Row],[Dilution]]*bgal_kin_purification[[#This Row],[Value]], 0)</f>
        <v>0.1</v>
      </c>
    </row>
    <row r="403" spans="1:6" x14ac:dyDescent="0.2">
      <c r="A403" s="20">
        <v>6.9791666666666665E-3</v>
      </c>
      <c r="B403" t="s">
        <v>6</v>
      </c>
      <c r="C403">
        <f>_xlfn.XLOOKUP(bgal_kin_purification[[#This Row],[Attribute]],bgal_purification_fractions[Variable],bgal_purification_fractions[Fraction])</f>
        <v>3</v>
      </c>
      <c r="D403">
        <v>1E-3</v>
      </c>
      <c r="E403" t="str">
        <f>_xlfn.XLOOKUP(bgal_kin_purification[[#This Row],[Attribute]],bgal_purification_fractions[Variable],bgal_purification_fractions[Dilution])</f>
        <v>100</v>
      </c>
      <c r="F403">
        <f>MAX(bgal_kin_purification[[#This Row],[Dilution]]*bgal_kin_purification[[#This Row],[Value]], 0)</f>
        <v>0.1</v>
      </c>
    </row>
    <row r="404" spans="1:6" x14ac:dyDescent="0.2">
      <c r="A404" s="20">
        <v>6.9791666666666665E-3</v>
      </c>
      <c r="B404" t="s">
        <v>13</v>
      </c>
      <c r="C404">
        <f>_xlfn.XLOOKUP(bgal_kin_purification[[#This Row],[Attribute]],bgal_purification_fractions[Variable],bgal_purification_fractions[Fraction])</f>
        <v>1</v>
      </c>
      <c r="D404">
        <v>0.17199999999999999</v>
      </c>
      <c r="E404" t="str">
        <f>_xlfn.XLOOKUP(bgal_kin_purification[[#This Row],[Attribute]],bgal_purification_fractions[Variable],bgal_purification_fractions[Dilution])</f>
        <v>1000</v>
      </c>
      <c r="F404">
        <f>MAX(bgal_kin_purification[[#This Row],[Dilution]]*bgal_kin_purification[[#This Row],[Value]], 0)</f>
        <v>172</v>
      </c>
    </row>
    <row r="405" spans="1:6" x14ac:dyDescent="0.2">
      <c r="A405" s="20">
        <v>6.9791666666666665E-3</v>
      </c>
      <c r="B405" t="s">
        <v>14</v>
      </c>
      <c r="C405">
        <f>_xlfn.XLOOKUP(bgal_kin_purification[[#This Row],[Attribute]],bgal_purification_fractions[Variable],bgal_purification_fractions[Fraction])</f>
        <v>1</v>
      </c>
      <c r="D405">
        <v>0.17399999999999999</v>
      </c>
      <c r="E405" t="str">
        <f>_xlfn.XLOOKUP(bgal_kin_purification[[#This Row],[Attribute]],bgal_purification_fractions[Variable],bgal_purification_fractions[Dilution])</f>
        <v>1000</v>
      </c>
      <c r="F405">
        <f>MAX(bgal_kin_purification[[#This Row],[Dilution]]*bgal_kin_purification[[#This Row],[Value]], 0)</f>
        <v>174</v>
      </c>
    </row>
    <row r="406" spans="1:6" x14ac:dyDescent="0.2">
      <c r="A406" s="20">
        <v>6.9791666666666665E-3</v>
      </c>
      <c r="B406" t="s">
        <v>15</v>
      </c>
      <c r="C406">
        <f>_xlfn.XLOOKUP(bgal_kin_purification[[#This Row],[Attribute]],bgal_purification_fractions[Variable],bgal_purification_fractions[Fraction])</f>
        <v>1</v>
      </c>
      <c r="D406">
        <v>0.17399999999999999</v>
      </c>
      <c r="E406" t="str">
        <f>_xlfn.XLOOKUP(bgal_kin_purification[[#This Row],[Attribute]],bgal_purification_fractions[Variable],bgal_purification_fractions[Dilution])</f>
        <v>1000</v>
      </c>
      <c r="F406">
        <f>MAX(bgal_kin_purification[[#This Row],[Dilution]]*bgal_kin_purification[[#This Row],[Value]], 0)</f>
        <v>174</v>
      </c>
    </row>
    <row r="407" spans="1:6" x14ac:dyDescent="0.2">
      <c r="A407" s="20">
        <v>6.9791666666666665E-3</v>
      </c>
      <c r="B407" t="s">
        <v>16</v>
      </c>
      <c r="C407">
        <f>_xlfn.XLOOKUP(bgal_kin_purification[[#This Row],[Attribute]],bgal_purification_fractions[Variable],bgal_purification_fractions[Fraction])</f>
        <v>3</v>
      </c>
      <c r="D407">
        <v>3.0000000000000001E-3</v>
      </c>
      <c r="E407" t="str">
        <f>_xlfn.XLOOKUP(bgal_kin_purification[[#This Row],[Attribute]],bgal_purification_fractions[Variable],bgal_purification_fractions[Dilution])</f>
        <v>1000</v>
      </c>
      <c r="F407">
        <f>MAX(bgal_kin_purification[[#This Row],[Dilution]]*bgal_kin_purification[[#This Row],[Value]], 0)</f>
        <v>3</v>
      </c>
    </row>
    <row r="408" spans="1:6" x14ac:dyDescent="0.2">
      <c r="A408" s="20">
        <v>6.9791666666666665E-3</v>
      </c>
      <c r="B408" t="s">
        <v>17</v>
      </c>
      <c r="C408">
        <f>_xlfn.XLOOKUP(bgal_kin_purification[[#This Row],[Attribute]],bgal_purification_fractions[Variable],bgal_purification_fractions[Fraction])</f>
        <v>3</v>
      </c>
      <c r="D408">
        <v>1E-3</v>
      </c>
      <c r="E408" t="str">
        <f>_xlfn.XLOOKUP(bgal_kin_purification[[#This Row],[Attribute]],bgal_purification_fractions[Variable],bgal_purification_fractions[Dilution])</f>
        <v>1000</v>
      </c>
      <c r="F408">
        <f>MAX(bgal_kin_purification[[#This Row],[Dilution]]*bgal_kin_purification[[#This Row],[Value]], 0)</f>
        <v>1</v>
      </c>
    </row>
    <row r="409" spans="1:6" x14ac:dyDescent="0.2">
      <c r="A409" s="20">
        <v>6.9791666666666665E-3</v>
      </c>
      <c r="B409" t="s">
        <v>18</v>
      </c>
      <c r="C409">
        <f>_xlfn.XLOOKUP(bgal_kin_purification[[#This Row],[Attribute]],bgal_purification_fractions[Variable],bgal_purification_fractions[Fraction])</f>
        <v>3</v>
      </c>
      <c r="D409">
        <v>0</v>
      </c>
      <c r="E409" t="str">
        <f>_xlfn.XLOOKUP(bgal_kin_purification[[#This Row],[Attribute]],bgal_purification_fractions[Variable],bgal_purification_fractions[Dilution])</f>
        <v>1000</v>
      </c>
      <c r="F409">
        <f>MAX(bgal_kin_purification[[#This Row],[Dilution]]*bgal_kin_purification[[#This Row],[Value]], 0)</f>
        <v>0</v>
      </c>
    </row>
    <row r="410" spans="1:6" x14ac:dyDescent="0.2">
      <c r="A410" s="20">
        <v>6.9791666666666665E-3</v>
      </c>
      <c r="B410" t="s">
        <v>38</v>
      </c>
      <c r="C410">
        <f>_xlfn.XLOOKUP(bgal_kin_purification[[#This Row],[Attribute]],bgal_purification_fractions[Variable],bgal_purification_fractions[Fraction])</f>
        <v>2</v>
      </c>
      <c r="D410">
        <v>3.8479999999999999</v>
      </c>
      <c r="E410" t="str">
        <f>_xlfn.XLOOKUP(bgal_kin_purification[[#This Row],[Attribute]],bgal_purification_fractions[Variable],bgal_purification_fractions[Dilution])</f>
        <v>10</v>
      </c>
      <c r="F410">
        <f>MAX(bgal_kin_purification[[#This Row],[Dilution]]*bgal_kin_purification[[#This Row],[Value]], 0)</f>
        <v>38.479999999999997</v>
      </c>
    </row>
    <row r="411" spans="1:6" x14ac:dyDescent="0.2">
      <c r="A411" s="20">
        <v>6.9791666666666665E-3</v>
      </c>
      <c r="B411" t="s">
        <v>39</v>
      </c>
      <c r="C411">
        <f>_xlfn.XLOOKUP(bgal_kin_purification[[#This Row],[Attribute]],bgal_purification_fractions[Variable],bgal_purification_fractions[Fraction])</f>
        <v>2</v>
      </c>
      <c r="E411" t="str">
        <f>_xlfn.XLOOKUP(bgal_kin_purification[[#This Row],[Attribute]],bgal_purification_fractions[Variable],bgal_purification_fractions[Dilution])</f>
        <v>10</v>
      </c>
      <c r="F411">
        <f>MAX(bgal_kin_purification[[#This Row],[Dilution]]*bgal_kin_purification[[#This Row],[Value]], 0)</f>
        <v>0</v>
      </c>
    </row>
    <row r="412" spans="1:6" x14ac:dyDescent="0.2">
      <c r="A412" s="20">
        <v>6.9791666666666665E-3</v>
      </c>
      <c r="B412" t="s">
        <v>34</v>
      </c>
      <c r="C412">
        <f>_xlfn.XLOOKUP(bgal_kin_purification[[#This Row],[Attribute]],bgal_purification_fractions[Variable],bgal_purification_fractions[Fraction])</f>
        <v>2</v>
      </c>
      <c r="E412" t="str">
        <f>_xlfn.XLOOKUP(bgal_kin_purification[[#This Row],[Attribute]],bgal_purification_fractions[Variable],bgal_purification_fractions[Dilution])</f>
        <v>10</v>
      </c>
      <c r="F412">
        <f>MAX(bgal_kin_purification[[#This Row],[Dilution]]*bgal_kin_purification[[#This Row],[Value]], 0)</f>
        <v>0</v>
      </c>
    </row>
    <row r="413" spans="1:6" x14ac:dyDescent="0.2">
      <c r="A413" s="20">
        <v>6.9791666666666665E-3</v>
      </c>
      <c r="B413" t="s">
        <v>40</v>
      </c>
      <c r="C413">
        <f>_xlfn.XLOOKUP(bgal_kin_purification[[#This Row],[Attribute]],bgal_purification_fractions[Variable],bgal_purification_fractions[Fraction])</f>
        <v>4</v>
      </c>
      <c r="D413">
        <v>8.9999999999999993E-3</v>
      </c>
      <c r="E413" t="str">
        <f>_xlfn.XLOOKUP(bgal_kin_purification[[#This Row],[Attribute]],bgal_purification_fractions[Variable],bgal_purification_fractions[Dilution])</f>
        <v>10</v>
      </c>
      <c r="F413">
        <f>MAX(bgal_kin_purification[[#This Row],[Dilution]]*bgal_kin_purification[[#This Row],[Value]], 0)</f>
        <v>0.09</v>
      </c>
    </row>
    <row r="414" spans="1:6" x14ac:dyDescent="0.2">
      <c r="A414" s="20">
        <v>6.9791666666666665E-3</v>
      </c>
      <c r="B414" t="s">
        <v>41</v>
      </c>
      <c r="C414">
        <f>_xlfn.XLOOKUP(bgal_kin_purification[[#This Row],[Attribute]],bgal_purification_fractions[Variable],bgal_purification_fractions[Fraction])</f>
        <v>4</v>
      </c>
      <c r="D414">
        <v>2E-3</v>
      </c>
      <c r="E414" t="str">
        <f>_xlfn.XLOOKUP(bgal_kin_purification[[#This Row],[Attribute]],bgal_purification_fractions[Variable],bgal_purification_fractions[Dilution])</f>
        <v>10</v>
      </c>
      <c r="F414">
        <f>MAX(bgal_kin_purification[[#This Row],[Dilution]]*bgal_kin_purification[[#This Row],[Value]], 0)</f>
        <v>0.02</v>
      </c>
    </row>
    <row r="415" spans="1:6" x14ac:dyDescent="0.2">
      <c r="A415" s="20">
        <v>6.9791666666666665E-3</v>
      </c>
      <c r="B415" t="s">
        <v>42</v>
      </c>
      <c r="C415">
        <f>_xlfn.XLOOKUP(bgal_kin_purification[[#This Row],[Attribute]],bgal_purification_fractions[Variable],bgal_purification_fractions[Fraction])</f>
        <v>4</v>
      </c>
      <c r="D415">
        <v>2E-3</v>
      </c>
      <c r="E415" t="str">
        <f>_xlfn.XLOOKUP(bgal_kin_purification[[#This Row],[Attribute]],bgal_purification_fractions[Variable],bgal_purification_fractions[Dilution])</f>
        <v>10</v>
      </c>
      <c r="F415">
        <f>MAX(bgal_kin_purification[[#This Row],[Dilution]]*bgal_kin_purification[[#This Row],[Value]], 0)</f>
        <v>0.02</v>
      </c>
    </row>
    <row r="416" spans="1:6" x14ac:dyDescent="0.2">
      <c r="A416" s="20">
        <v>6.9791666666666665E-3</v>
      </c>
      <c r="B416" t="s">
        <v>56</v>
      </c>
      <c r="C416">
        <f>_xlfn.XLOOKUP(bgal_kin_purification[[#This Row],[Attribute]],bgal_purification_fractions[Variable],bgal_purification_fractions[Fraction])</f>
        <v>2</v>
      </c>
      <c r="D416">
        <v>0.69399999999999995</v>
      </c>
      <c r="E416" t="str">
        <f>_xlfn.XLOOKUP(bgal_kin_purification[[#This Row],[Attribute]],bgal_purification_fractions[Variable],bgal_purification_fractions[Dilution])</f>
        <v>100</v>
      </c>
      <c r="F416">
        <f>MAX(bgal_kin_purification[[#This Row],[Dilution]]*bgal_kin_purification[[#This Row],[Value]], 0)</f>
        <v>69.399999999999991</v>
      </c>
    </row>
    <row r="417" spans="1:6" x14ac:dyDescent="0.2">
      <c r="A417" s="20">
        <v>6.9791666666666665E-3</v>
      </c>
      <c r="B417" t="s">
        <v>57</v>
      </c>
      <c r="C417">
        <f>_xlfn.XLOOKUP(bgal_kin_purification[[#This Row],[Attribute]],bgal_purification_fractions[Variable],bgal_purification_fractions[Fraction])</f>
        <v>2</v>
      </c>
      <c r="D417">
        <v>0.68200000000000005</v>
      </c>
      <c r="E417" t="str">
        <f>_xlfn.XLOOKUP(bgal_kin_purification[[#This Row],[Attribute]],bgal_purification_fractions[Variable],bgal_purification_fractions[Dilution])</f>
        <v>100</v>
      </c>
      <c r="F417">
        <f>MAX(bgal_kin_purification[[#This Row],[Dilution]]*bgal_kin_purification[[#This Row],[Value]], 0)</f>
        <v>68.2</v>
      </c>
    </row>
    <row r="418" spans="1:6" x14ac:dyDescent="0.2">
      <c r="A418" s="20">
        <v>6.9791666666666665E-3</v>
      </c>
      <c r="B418" t="s">
        <v>58</v>
      </c>
      <c r="C418">
        <f>_xlfn.XLOOKUP(bgal_kin_purification[[#This Row],[Attribute]],bgal_purification_fractions[Variable],bgal_purification_fractions[Fraction])</f>
        <v>2</v>
      </c>
      <c r="D418">
        <v>0.66900000000000004</v>
      </c>
      <c r="E418" t="str">
        <f>_xlfn.XLOOKUP(bgal_kin_purification[[#This Row],[Attribute]],bgal_purification_fractions[Variable],bgal_purification_fractions[Dilution])</f>
        <v>100</v>
      </c>
      <c r="F418">
        <f>MAX(bgal_kin_purification[[#This Row],[Dilution]]*bgal_kin_purification[[#This Row],[Value]], 0)</f>
        <v>66.900000000000006</v>
      </c>
    </row>
    <row r="419" spans="1:6" x14ac:dyDescent="0.2">
      <c r="A419" s="20">
        <v>6.9791666666666665E-3</v>
      </c>
      <c r="B419" t="s">
        <v>59</v>
      </c>
      <c r="C419">
        <f>_xlfn.XLOOKUP(bgal_kin_purification[[#This Row],[Attribute]],bgal_purification_fractions[Variable],bgal_purification_fractions[Fraction])</f>
        <v>4</v>
      </c>
      <c r="D419">
        <v>3.0000000000000001E-3</v>
      </c>
      <c r="E419" t="str">
        <f>_xlfn.XLOOKUP(bgal_kin_purification[[#This Row],[Attribute]],bgal_purification_fractions[Variable],bgal_purification_fractions[Dilution])</f>
        <v>100</v>
      </c>
      <c r="F419">
        <f>MAX(bgal_kin_purification[[#This Row],[Dilution]]*bgal_kin_purification[[#This Row],[Value]], 0)</f>
        <v>0.3</v>
      </c>
    </row>
    <row r="420" spans="1:6" x14ac:dyDescent="0.2">
      <c r="A420" s="20">
        <v>6.9791666666666665E-3</v>
      </c>
      <c r="B420" t="s">
        <v>60</v>
      </c>
      <c r="C420">
        <f>_xlfn.XLOOKUP(bgal_kin_purification[[#This Row],[Attribute]],bgal_purification_fractions[Variable],bgal_purification_fractions[Fraction])</f>
        <v>4</v>
      </c>
      <c r="D420">
        <v>0</v>
      </c>
      <c r="E420" t="str">
        <f>_xlfn.XLOOKUP(bgal_kin_purification[[#This Row],[Attribute]],bgal_purification_fractions[Variable],bgal_purification_fractions[Dilution])</f>
        <v>100</v>
      </c>
      <c r="F420">
        <f>MAX(bgal_kin_purification[[#This Row],[Dilution]]*bgal_kin_purification[[#This Row],[Value]], 0)</f>
        <v>0</v>
      </c>
    </row>
    <row r="421" spans="1:6" x14ac:dyDescent="0.2">
      <c r="A421" s="20">
        <v>6.9791666666666665E-3</v>
      </c>
      <c r="B421" t="s">
        <v>61</v>
      </c>
      <c r="C421">
        <f>_xlfn.XLOOKUP(bgal_kin_purification[[#This Row],[Attribute]],bgal_purification_fractions[Variable],bgal_purification_fractions[Fraction])</f>
        <v>4</v>
      </c>
      <c r="D421">
        <v>1E-3</v>
      </c>
      <c r="E421" t="str">
        <f>_xlfn.XLOOKUP(bgal_kin_purification[[#This Row],[Attribute]],bgal_purification_fractions[Variable],bgal_purification_fractions[Dilution])</f>
        <v>100</v>
      </c>
      <c r="F421">
        <f>MAX(bgal_kin_purification[[#This Row],[Dilution]]*bgal_kin_purification[[#This Row],[Value]], 0)</f>
        <v>0.1</v>
      </c>
    </row>
    <row r="422" spans="1:6" x14ac:dyDescent="0.2">
      <c r="A422" s="20">
        <v>6.9791666666666665E-3</v>
      </c>
      <c r="B422" t="s">
        <v>64</v>
      </c>
      <c r="C422">
        <f>_xlfn.XLOOKUP(bgal_kin_purification[[#This Row],[Attribute]],bgal_purification_fractions[Variable],bgal_purification_fractions[Fraction])</f>
        <v>2</v>
      </c>
      <c r="D422">
        <v>8.6999999999999994E-2</v>
      </c>
      <c r="E422" t="str">
        <f>_xlfn.XLOOKUP(bgal_kin_purification[[#This Row],[Attribute]],bgal_purification_fractions[Variable],bgal_purification_fractions[Dilution])</f>
        <v>1000</v>
      </c>
      <c r="F422">
        <f>MAX(bgal_kin_purification[[#This Row],[Dilution]]*bgal_kin_purification[[#This Row],[Value]], 0)</f>
        <v>87</v>
      </c>
    </row>
    <row r="423" spans="1:6" x14ac:dyDescent="0.2">
      <c r="A423" s="20">
        <v>6.9791666666666665E-3</v>
      </c>
      <c r="B423" t="s">
        <v>65</v>
      </c>
      <c r="C423">
        <f>_xlfn.XLOOKUP(bgal_kin_purification[[#This Row],[Attribute]],bgal_purification_fractions[Variable],bgal_purification_fractions[Fraction])</f>
        <v>2</v>
      </c>
      <c r="D423">
        <v>8.5999999999999993E-2</v>
      </c>
      <c r="E423" t="str">
        <f>_xlfn.XLOOKUP(bgal_kin_purification[[#This Row],[Attribute]],bgal_purification_fractions[Variable],bgal_purification_fractions[Dilution])</f>
        <v>1000</v>
      </c>
      <c r="F423">
        <f>MAX(bgal_kin_purification[[#This Row],[Dilution]]*bgal_kin_purification[[#This Row],[Value]], 0)</f>
        <v>86</v>
      </c>
    </row>
    <row r="424" spans="1:6" x14ac:dyDescent="0.2">
      <c r="A424" s="20">
        <v>6.9791666666666665E-3</v>
      </c>
      <c r="B424" t="s">
        <v>66</v>
      </c>
      <c r="C424">
        <f>_xlfn.XLOOKUP(bgal_kin_purification[[#This Row],[Attribute]],bgal_purification_fractions[Variable],bgal_purification_fractions[Fraction])</f>
        <v>2</v>
      </c>
      <c r="D424">
        <v>8.3000000000000004E-2</v>
      </c>
      <c r="E424" t="str">
        <f>_xlfn.XLOOKUP(bgal_kin_purification[[#This Row],[Attribute]],bgal_purification_fractions[Variable],bgal_purification_fractions[Dilution])</f>
        <v>1000</v>
      </c>
      <c r="F424">
        <f>MAX(bgal_kin_purification[[#This Row],[Dilution]]*bgal_kin_purification[[#This Row],[Value]], 0)</f>
        <v>83</v>
      </c>
    </row>
    <row r="425" spans="1:6" x14ac:dyDescent="0.2">
      <c r="A425" s="20">
        <v>6.9791666666666665E-3</v>
      </c>
      <c r="B425" t="s">
        <v>67</v>
      </c>
      <c r="C425">
        <f>_xlfn.XLOOKUP(bgal_kin_purification[[#This Row],[Attribute]],bgal_purification_fractions[Variable],bgal_purification_fractions[Fraction])</f>
        <v>4</v>
      </c>
      <c r="D425">
        <v>2E-3</v>
      </c>
      <c r="E425" t="str">
        <f>_xlfn.XLOOKUP(bgal_kin_purification[[#This Row],[Attribute]],bgal_purification_fractions[Variable],bgal_purification_fractions[Dilution])</f>
        <v>1000</v>
      </c>
      <c r="F425">
        <f>MAX(bgal_kin_purification[[#This Row],[Dilution]]*bgal_kin_purification[[#This Row],[Value]], 0)</f>
        <v>2</v>
      </c>
    </row>
    <row r="426" spans="1:6" x14ac:dyDescent="0.2">
      <c r="A426" s="20">
        <v>6.9791666666666665E-3</v>
      </c>
      <c r="B426" t="s">
        <v>68</v>
      </c>
      <c r="C426">
        <f>_xlfn.XLOOKUP(bgal_kin_purification[[#This Row],[Attribute]],bgal_purification_fractions[Variable],bgal_purification_fractions[Fraction])</f>
        <v>4</v>
      </c>
      <c r="D426">
        <v>0</v>
      </c>
      <c r="E426" t="str">
        <f>_xlfn.XLOOKUP(bgal_kin_purification[[#This Row],[Attribute]],bgal_purification_fractions[Variable],bgal_purification_fractions[Dilution])</f>
        <v>1000</v>
      </c>
      <c r="F426">
        <f>MAX(bgal_kin_purification[[#This Row],[Dilution]]*bgal_kin_purification[[#This Row],[Value]], 0)</f>
        <v>0</v>
      </c>
    </row>
    <row r="427" spans="1:6" x14ac:dyDescent="0.2">
      <c r="A427" s="20">
        <v>6.9791666666666665E-3</v>
      </c>
      <c r="B427" t="s">
        <v>69</v>
      </c>
      <c r="C427">
        <f>_xlfn.XLOOKUP(bgal_kin_purification[[#This Row],[Attribute]],bgal_purification_fractions[Variable],bgal_purification_fractions[Fraction])</f>
        <v>4</v>
      </c>
      <c r="D427">
        <v>-1E-3</v>
      </c>
      <c r="E427" t="str">
        <f>_xlfn.XLOOKUP(bgal_kin_purification[[#This Row],[Attribute]],bgal_purification_fractions[Variable],bgal_purification_fractions[Dilution])</f>
        <v>1000</v>
      </c>
      <c r="F427">
        <f>MAX(bgal_kin_purification[[#This Row],[Dilution]]*bgal_kin_purification[[#This Row],[Value]], 0)</f>
        <v>0</v>
      </c>
    </row>
    <row r="428" spans="1:6" hidden="1" x14ac:dyDescent="0.2">
      <c r="A428" s="20">
        <v>6.9791666666666665E-3</v>
      </c>
      <c r="B428" t="s">
        <v>73</v>
      </c>
      <c r="C428" t="e">
        <f>_xlfn.XLOOKUP(bgal_kin_purification[[#This Row],[Attribute]],bgal_purification_fractions[Variable],bgal_purification_fractions[Fraction])</f>
        <v>#N/A</v>
      </c>
      <c r="D428">
        <v>1E-3</v>
      </c>
      <c r="E428" t="e">
        <f>_xlfn.XLOOKUP(bgal_kin_purification[[#This Row],[Attribute]],bgal_purification_fractions[Variable],bgal_purification_fractions[Dilution])</f>
        <v>#N/A</v>
      </c>
      <c r="F428" t="e">
        <f>MAX(bgal_kin_purification[[#This Row],[Dilution]]*bgal_kin_purification[[#This Row],[Value]], 0)</f>
        <v>#N/A</v>
      </c>
    </row>
    <row r="429" spans="1:6" hidden="1" x14ac:dyDescent="0.2">
      <c r="A429" s="20">
        <v>6.9791666666666665E-3</v>
      </c>
      <c r="B429" t="s">
        <v>74</v>
      </c>
      <c r="C429" t="e">
        <f>_xlfn.XLOOKUP(bgal_kin_purification[[#This Row],[Attribute]],bgal_purification_fractions[Variable],bgal_purification_fractions[Fraction])</f>
        <v>#N/A</v>
      </c>
      <c r="D429">
        <v>-1E-3</v>
      </c>
      <c r="E429" t="e">
        <f>_xlfn.XLOOKUP(bgal_kin_purification[[#This Row],[Attribute]],bgal_purification_fractions[Variable],bgal_purification_fractions[Dilution])</f>
        <v>#N/A</v>
      </c>
      <c r="F429" t="e">
        <f>MAX(bgal_kin_purification[[#This Row],[Dilution]]*bgal_kin_purification[[#This Row],[Value]], 0)</f>
        <v>#N/A</v>
      </c>
    </row>
    <row r="430" spans="1:6" hidden="1" x14ac:dyDescent="0.2">
      <c r="A430" s="20">
        <v>6.9791666666666665E-3</v>
      </c>
      <c r="B430" t="s">
        <v>75</v>
      </c>
      <c r="C430" t="e">
        <f>_xlfn.XLOOKUP(bgal_kin_purification[[#This Row],[Attribute]],bgal_purification_fractions[Variable],bgal_purification_fractions[Fraction])</f>
        <v>#N/A</v>
      </c>
      <c r="D430">
        <v>-1E-3</v>
      </c>
      <c r="E430" t="e">
        <f>_xlfn.XLOOKUP(bgal_kin_purification[[#This Row],[Attribute]],bgal_purification_fractions[Variable],bgal_purification_fractions[Dilution])</f>
        <v>#N/A</v>
      </c>
      <c r="F430" t="e">
        <f>MAX(bgal_kin_purification[[#This Row],[Dilution]]*bgal_kin_purification[[#This Row],[Value]], 0)</f>
        <v>#N/A</v>
      </c>
    </row>
    <row r="431" spans="1:6" x14ac:dyDescent="0.2">
      <c r="A431" s="20">
        <v>7.6736111111111111E-3</v>
      </c>
      <c r="B431" t="s">
        <v>193</v>
      </c>
      <c r="C431">
        <f>_xlfn.XLOOKUP(bgal_kin_purification[[#This Row],[Attribute]],bgal_purification_fractions[Variable],bgal_purification_fractions[Fraction])</f>
        <v>1</v>
      </c>
      <c r="E431" t="str">
        <f>_xlfn.XLOOKUP(bgal_kin_purification[[#This Row],[Attribute]],bgal_purification_fractions[Variable],bgal_purification_fractions[Dilution])</f>
        <v>10</v>
      </c>
      <c r="F431">
        <f>MAX(bgal_kin_purification[[#This Row],[Dilution]]*bgal_kin_purification[[#This Row],[Value]], 0)</f>
        <v>0</v>
      </c>
    </row>
    <row r="432" spans="1:6" x14ac:dyDescent="0.2">
      <c r="A432" s="20">
        <v>7.6736111111111111E-3</v>
      </c>
      <c r="B432" t="s">
        <v>194</v>
      </c>
      <c r="C432">
        <f>_xlfn.XLOOKUP(bgal_kin_purification[[#This Row],[Attribute]],bgal_purification_fractions[Variable],bgal_purification_fractions[Fraction])</f>
        <v>1</v>
      </c>
      <c r="E432" t="str">
        <f>_xlfn.XLOOKUP(bgal_kin_purification[[#This Row],[Attribute]],bgal_purification_fractions[Variable],bgal_purification_fractions[Dilution])</f>
        <v>10</v>
      </c>
      <c r="F432">
        <f>MAX(bgal_kin_purification[[#This Row],[Dilution]]*bgal_kin_purification[[#This Row],[Value]], 0)</f>
        <v>0</v>
      </c>
    </row>
    <row r="433" spans="1:6" x14ac:dyDescent="0.2">
      <c r="A433" s="20">
        <v>7.6736111111111111E-3</v>
      </c>
      <c r="B433" t="s">
        <v>195</v>
      </c>
      <c r="C433">
        <f>_xlfn.XLOOKUP(bgal_kin_purification[[#This Row],[Attribute]],bgal_purification_fractions[Variable],bgal_purification_fractions[Fraction])</f>
        <v>1</v>
      </c>
      <c r="E433" t="str">
        <f>_xlfn.XLOOKUP(bgal_kin_purification[[#This Row],[Attribute]],bgal_purification_fractions[Variable],bgal_purification_fractions[Dilution])</f>
        <v>10</v>
      </c>
      <c r="F433">
        <f>MAX(bgal_kin_purification[[#This Row],[Dilution]]*bgal_kin_purification[[#This Row],[Value]], 0)</f>
        <v>0</v>
      </c>
    </row>
    <row r="434" spans="1:6" x14ac:dyDescent="0.2">
      <c r="A434" s="20">
        <v>7.6736111111111111E-3</v>
      </c>
      <c r="B434" t="s">
        <v>50</v>
      </c>
      <c r="C434">
        <f>_xlfn.XLOOKUP(bgal_kin_purification[[#This Row],[Attribute]],bgal_purification_fractions[Variable],bgal_purification_fractions[Fraction])</f>
        <v>3</v>
      </c>
      <c r="D434">
        <v>0.01</v>
      </c>
      <c r="E434" t="str">
        <f>_xlfn.XLOOKUP(bgal_kin_purification[[#This Row],[Attribute]],bgal_purification_fractions[Variable],bgal_purification_fractions[Dilution])</f>
        <v>10</v>
      </c>
      <c r="F434">
        <f>MAX(bgal_kin_purification[[#This Row],[Dilution]]*bgal_kin_purification[[#This Row],[Value]], 0)</f>
        <v>0.1</v>
      </c>
    </row>
    <row r="435" spans="1:6" x14ac:dyDescent="0.2">
      <c r="A435" s="20">
        <v>7.6736111111111111E-3</v>
      </c>
      <c r="B435" t="s">
        <v>51</v>
      </c>
      <c r="C435">
        <f>_xlfn.XLOOKUP(bgal_kin_purification[[#This Row],[Attribute]],bgal_purification_fractions[Variable],bgal_purification_fractions[Fraction])</f>
        <v>3</v>
      </c>
      <c r="D435">
        <v>3.0000000000000001E-3</v>
      </c>
      <c r="E435" t="str">
        <f>_xlfn.XLOOKUP(bgal_kin_purification[[#This Row],[Attribute]],bgal_purification_fractions[Variable],bgal_purification_fractions[Dilution])</f>
        <v>10</v>
      </c>
      <c r="F435">
        <f>MAX(bgal_kin_purification[[#This Row],[Dilution]]*bgal_kin_purification[[#This Row],[Value]], 0)</f>
        <v>0.03</v>
      </c>
    </row>
    <row r="436" spans="1:6" x14ac:dyDescent="0.2">
      <c r="A436" s="20">
        <v>7.6736111111111111E-3</v>
      </c>
      <c r="B436" t="s">
        <v>52</v>
      </c>
      <c r="C436">
        <f>_xlfn.XLOOKUP(bgal_kin_purification[[#This Row],[Attribute]],bgal_purification_fractions[Variable],bgal_purification_fractions[Fraction])</f>
        <v>3</v>
      </c>
      <c r="D436">
        <v>2E-3</v>
      </c>
      <c r="E436" t="str">
        <f>_xlfn.XLOOKUP(bgal_kin_purification[[#This Row],[Attribute]],bgal_purification_fractions[Variable],bgal_purification_fractions[Dilution])</f>
        <v>10</v>
      </c>
      <c r="F436">
        <f>MAX(bgal_kin_purification[[#This Row],[Dilution]]*bgal_kin_purification[[#This Row],[Value]], 0)</f>
        <v>0.02</v>
      </c>
    </row>
    <row r="437" spans="1:6" x14ac:dyDescent="0.2">
      <c r="A437" s="20">
        <v>7.6736111111111111E-3</v>
      </c>
      <c r="B437" t="s">
        <v>1</v>
      </c>
      <c r="C437">
        <f>_xlfn.XLOOKUP(bgal_kin_purification[[#This Row],[Attribute]],bgal_purification_fractions[Variable],bgal_purification_fractions[Fraction])</f>
        <v>1</v>
      </c>
      <c r="D437">
        <v>1.462</v>
      </c>
      <c r="E437" t="str">
        <f>_xlfn.XLOOKUP(bgal_kin_purification[[#This Row],[Attribute]],bgal_purification_fractions[Variable],bgal_purification_fractions[Dilution])</f>
        <v>100</v>
      </c>
      <c r="F437">
        <f>MAX(bgal_kin_purification[[#This Row],[Dilution]]*bgal_kin_purification[[#This Row],[Value]], 0)</f>
        <v>146.19999999999999</v>
      </c>
    </row>
    <row r="438" spans="1:6" x14ac:dyDescent="0.2">
      <c r="A438" s="20">
        <v>7.6736111111111111E-3</v>
      </c>
      <c r="B438" t="s">
        <v>2</v>
      </c>
      <c r="C438">
        <f>_xlfn.XLOOKUP(bgal_kin_purification[[#This Row],[Attribute]],bgal_purification_fractions[Variable],bgal_purification_fractions[Fraction])</f>
        <v>1</v>
      </c>
      <c r="D438">
        <v>1.417</v>
      </c>
      <c r="E438" t="str">
        <f>_xlfn.XLOOKUP(bgal_kin_purification[[#This Row],[Attribute]],bgal_purification_fractions[Variable],bgal_purification_fractions[Dilution])</f>
        <v>100</v>
      </c>
      <c r="F438">
        <f>MAX(bgal_kin_purification[[#This Row],[Dilution]]*bgal_kin_purification[[#This Row],[Value]], 0)</f>
        <v>141.70000000000002</v>
      </c>
    </row>
    <row r="439" spans="1:6" x14ac:dyDescent="0.2">
      <c r="A439" s="20">
        <v>7.6736111111111111E-3</v>
      </c>
      <c r="B439" t="s">
        <v>3</v>
      </c>
      <c r="C439">
        <f>_xlfn.XLOOKUP(bgal_kin_purification[[#This Row],[Attribute]],bgal_purification_fractions[Variable],bgal_purification_fractions[Fraction])</f>
        <v>1</v>
      </c>
      <c r="D439">
        <v>1.417</v>
      </c>
      <c r="E439" t="str">
        <f>_xlfn.XLOOKUP(bgal_kin_purification[[#This Row],[Attribute]],bgal_purification_fractions[Variable],bgal_purification_fractions[Dilution])</f>
        <v>100</v>
      </c>
      <c r="F439">
        <f>MAX(bgal_kin_purification[[#This Row],[Dilution]]*bgal_kin_purification[[#This Row],[Value]], 0)</f>
        <v>141.70000000000002</v>
      </c>
    </row>
    <row r="440" spans="1:6" x14ac:dyDescent="0.2">
      <c r="A440" s="20">
        <v>7.6736111111111111E-3</v>
      </c>
      <c r="B440" t="s">
        <v>4</v>
      </c>
      <c r="C440">
        <f>_xlfn.XLOOKUP(bgal_kin_purification[[#This Row],[Attribute]],bgal_purification_fractions[Variable],bgal_purification_fractions[Fraction])</f>
        <v>3</v>
      </c>
      <c r="D440">
        <v>7.0000000000000001E-3</v>
      </c>
      <c r="E440" t="str">
        <f>_xlfn.XLOOKUP(bgal_kin_purification[[#This Row],[Attribute]],bgal_purification_fractions[Variable],bgal_purification_fractions[Dilution])</f>
        <v>100</v>
      </c>
      <c r="F440">
        <f>MAX(bgal_kin_purification[[#This Row],[Dilution]]*bgal_kin_purification[[#This Row],[Value]], 0)</f>
        <v>0.70000000000000007</v>
      </c>
    </row>
    <row r="441" spans="1:6" x14ac:dyDescent="0.2">
      <c r="A441" s="20">
        <v>7.6736111111111111E-3</v>
      </c>
      <c r="B441" t="s">
        <v>5</v>
      </c>
      <c r="C441">
        <f>_xlfn.XLOOKUP(bgal_kin_purification[[#This Row],[Attribute]],bgal_purification_fractions[Variable],bgal_purification_fractions[Fraction])</f>
        <v>3</v>
      </c>
      <c r="D441">
        <v>1E-3</v>
      </c>
      <c r="E441" t="str">
        <f>_xlfn.XLOOKUP(bgal_kin_purification[[#This Row],[Attribute]],bgal_purification_fractions[Variable],bgal_purification_fractions[Dilution])</f>
        <v>100</v>
      </c>
      <c r="F441">
        <f>MAX(bgal_kin_purification[[#This Row],[Dilution]]*bgal_kin_purification[[#This Row],[Value]], 0)</f>
        <v>0.1</v>
      </c>
    </row>
    <row r="442" spans="1:6" x14ac:dyDescent="0.2">
      <c r="A442" s="20">
        <v>7.6736111111111111E-3</v>
      </c>
      <c r="B442" t="s">
        <v>6</v>
      </c>
      <c r="C442">
        <f>_xlfn.XLOOKUP(bgal_kin_purification[[#This Row],[Attribute]],bgal_purification_fractions[Variable],bgal_purification_fractions[Fraction])</f>
        <v>3</v>
      </c>
      <c r="D442">
        <v>1E-3</v>
      </c>
      <c r="E442" t="str">
        <f>_xlfn.XLOOKUP(bgal_kin_purification[[#This Row],[Attribute]],bgal_purification_fractions[Variable],bgal_purification_fractions[Dilution])</f>
        <v>100</v>
      </c>
      <c r="F442">
        <f>MAX(bgal_kin_purification[[#This Row],[Dilution]]*bgal_kin_purification[[#This Row],[Value]], 0)</f>
        <v>0.1</v>
      </c>
    </row>
    <row r="443" spans="1:6" x14ac:dyDescent="0.2">
      <c r="A443" s="20">
        <v>7.6736111111111111E-3</v>
      </c>
      <c r="B443" t="s">
        <v>13</v>
      </c>
      <c r="C443">
        <f>_xlfn.XLOOKUP(bgal_kin_purification[[#This Row],[Attribute]],bgal_purification_fractions[Variable],bgal_purification_fractions[Fraction])</f>
        <v>1</v>
      </c>
      <c r="D443">
        <v>0.185</v>
      </c>
      <c r="E443" t="str">
        <f>_xlfn.XLOOKUP(bgal_kin_purification[[#This Row],[Attribute]],bgal_purification_fractions[Variable],bgal_purification_fractions[Dilution])</f>
        <v>1000</v>
      </c>
      <c r="F443">
        <f>MAX(bgal_kin_purification[[#This Row],[Dilution]]*bgal_kin_purification[[#This Row],[Value]], 0)</f>
        <v>185</v>
      </c>
    </row>
    <row r="444" spans="1:6" x14ac:dyDescent="0.2">
      <c r="A444" s="20">
        <v>7.6736111111111111E-3</v>
      </c>
      <c r="B444" t="s">
        <v>14</v>
      </c>
      <c r="C444">
        <f>_xlfn.XLOOKUP(bgal_kin_purification[[#This Row],[Attribute]],bgal_purification_fractions[Variable],bgal_purification_fractions[Fraction])</f>
        <v>1</v>
      </c>
      <c r="D444">
        <v>0.189</v>
      </c>
      <c r="E444" t="str">
        <f>_xlfn.XLOOKUP(bgal_kin_purification[[#This Row],[Attribute]],bgal_purification_fractions[Variable],bgal_purification_fractions[Dilution])</f>
        <v>1000</v>
      </c>
      <c r="F444">
        <f>MAX(bgal_kin_purification[[#This Row],[Dilution]]*bgal_kin_purification[[#This Row],[Value]], 0)</f>
        <v>189</v>
      </c>
    </row>
    <row r="445" spans="1:6" x14ac:dyDescent="0.2">
      <c r="A445" s="20">
        <v>7.6736111111111111E-3</v>
      </c>
      <c r="B445" t="s">
        <v>15</v>
      </c>
      <c r="C445">
        <f>_xlfn.XLOOKUP(bgal_kin_purification[[#This Row],[Attribute]],bgal_purification_fractions[Variable],bgal_purification_fractions[Fraction])</f>
        <v>1</v>
      </c>
      <c r="D445">
        <v>0.188</v>
      </c>
      <c r="E445" t="str">
        <f>_xlfn.XLOOKUP(bgal_kin_purification[[#This Row],[Attribute]],bgal_purification_fractions[Variable],bgal_purification_fractions[Dilution])</f>
        <v>1000</v>
      </c>
      <c r="F445">
        <f>MAX(bgal_kin_purification[[#This Row],[Dilution]]*bgal_kin_purification[[#This Row],[Value]], 0)</f>
        <v>188</v>
      </c>
    </row>
    <row r="446" spans="1:6" x14ac:dyDescent="0.2">
      <c r="A446" s="20">
        <v>7.6736111111111111E-3</v>
      </c>
      <c r="B446" t="s">
        <v>16</v>
      </c>
      <c r="C446">
        <f>_xlfn.XLOOKUP(bgal_kin_purification[[#This Row],[Attribute]],bgal_purification_fractions[Variable],bgal_purification_fractions[Fraction])</f>
        <v>3</v>
      </c>
      <c r="D446">
        <v>4.0000000000000001E-3</v>
      </c>
      <c r="E446" t="str">
        <f>_xlfn.XLOOKUP(bgal_kin_purification[[#This Row],[Attribute]],bgal_purification_fractions[Variable],bgal_purification_fractions[Dilution])</f>
        <v>1000</v>
      </c>
      <c r="F446">
        <f>MAX(bgal_kin_purification[[#This Row],[Dilution]]*bgal_kin_purification[[#This Row],[Value]], 0)</f>
        <v>4</v>
      </c>
    </row>
    <row r="447" spans="1:6" x14ac:dyDescent="0.2">
      <c r="A447" s="20">
        <v>7.6736111111111111E-3</v>
      </c>
      <c r="B447" t="s">
        <v>17</v>
      </c>
      <c r="C447">
        <f>_xlfn.XLOOKUP(bgal_kin_purification[[#This Row],[Attribute]],bgal_purification_fractions[Variable],bgal_purification_fractions[Fraction])</f>
        <v>3</v>
      </c>
      <c r="D447">
        <v>1E-3</v>
      </c>
      <c r="E447" t="str">
        <f>_xlfn.XLOOKUP(bgal_kin_purification[[#This Row],[Attribute]],bgal_purification_fractions[Variable],bgal_purification_fractions[Dilution])</f>
        <v>1000</v>
      </c>
      <c r="F447">
        <f>MAX(bgal_kin_purification[[#This Row],[Dilution]]*bgal_kin_purification[[#This Row],[Value]], 0)</f>
        <v>1</v>
      </c>
    </row>
    <row r="448" spans="1:6" x14ac:dyDescent="0.2">
      <c r="A448" s="20">
        <v>7.6736111111111111E-3</v>
      </c>
      <c r="B448" t="s">
        <v>18</v>
      </c>
      <c r="C448">
        <f>_xlfn.XLOOKUP(bgal_kin_purification[[#This Row],[Attribute]],bgal_purification_fractions[Variable],bgal_purification_fractions[Fraction])</f>
        <v>3</v>
      </c>
      <c r="D448">
        <v>0</v>
      </c>
      <c r="E448" t="str">
        <f>_xlfn.XLOOKUP(bgal_kin_purification[[#This Row],[Attribute]],bgal_purification_fractions[Variable],bgal_purification_fractions[Dilution])</f>
        <v>1000</v>
      </c>
      <c r="F448">
        <f>MAX(bgal_kin_purification[[#This Row],[Dilution]]*bgal_kin_purification[[#This Row],[Value]], 0)</f>
        <v>0</v>
      </c>
    </row>
    <row r="449" spans="1:6" x14ac:dyDescent="0.2">
      <c r="A449" s="20">
        <v>7.6736111111111111E-3</v>
      </c>
      <c r="B449" t="s">
        <v>38</v>
      </c>
      <c r="C449">
        <f>_xlfn.XLOOKUP(bgal_kin_purification[[#This Row],[Attribute]],bgal_purification_fractions[Variable],bgal_purification_fractions[Fraction])</f>
        <v>2</v>
      </c>
      <c r="E449" t="str">
        <f>_xlfn.XLOOKUP(bgal_kin_purification[[#This Row],[Attribute]],bgal_purification_fractions[Variable],bgal_purification_fractions[Dilution])</f>
        <v>10</v>
      </c>
      <c r="F449">
        <f>MAX(bgal_kin_purification[[#This Row],[Dilution]]*bgal_kin_purification[[#This Row],[Value]], 0)</f>
        <v>0</v>
      </c>
    </row>
    <row r="450" spans="1:6" x14ac:dyDescent="0.2">
      <c r="A450" s="20">
        <v>7.6736111111111111E-3</v>
      </c>
      <c r="B450" t="s">
        <v>39</v>
      </c>
      <c r="C450">
        <f>_xlfn.XLOOKUP(bgal_kin_purification[[#This Row],[Attribute]],bgal_purification_fractions[Variable],bgal_purification_fractions[Fraction])</f>
        <v>2</v>
      </c>
      <c r="E450" t="str">
        <f>_xlfn.XLOOKUP(bgal_kin_purification[[#This Row],[Attribute]],bgal_purification_fractions[Variable],bgal_purification_fractions[Dilution])</f>
        <v>10</v>
      </c>
      <c r="F450">
        <f>MAX(bgal_kin_purification[[#This Row],[Dilution]]*bgal_kin_purification[[#This Row],[Value]], 0)</f>
        <v>0</v>
      </c>
    </row>
    <row r="451" spans="1:6" x14ac:dyDescent="0.2">
      <c r="A451" s="20">
        <v>7.6736111111111111E-3</v>
      </c>
      <c r="B451" t="s">
        <v>34</v>
      </c>
      <c r="C451">
        <f>_xlfn.XLOOKUP(bgal_kin_purification[[#This Row],[Attribute]],bgal_purification_fractions[Variable],bgal_purification_fractions[Fraction])</f>
        <v>2</v>
      </c>
      <c r="E451" t="str">
        <f>_xlfn.XLOOKUP(bgal_kin_purification[[#This Row],[Attribute]],bgal_purification_fractions[Variable],bgal_purification_fractions[Dilution])</f>
        <v>10</v>
      </c>
      <c r="F451">
        <f>MAX(bgal_kin_purification[[#This Row],[Dilution]]*bgal_kin_purification[[#This Row],[Value]], 0)</f>
        <v>0</v>
      </c>
    </row>
    <row r="452" spans="1:6" x14ac:dyDescent="0.2">
      <c r="A452" s="20">
        <v>7.6736111111111111E-3</v>
      </c>
      <c r="B452" t="s">
        <v>40</v>
      </c>
      <c r="C452">
        <f>_xlfn.XLOOKUP(bgal_kin_purification[[#This Row],[Attribute]],bgal_purification_fractions[Variable],bgal_purification_fractions[Fraction])</f>
        <v>4</v>
      </c>
      <c r="D452">
        <v>8.9999999999999993E-3</v>
      </c>
      <c r="E452" t="str">
        <f>_xlfn.XLOOKUP(bgal_kin_purification[[#This Row],[Attribute]],bgal_purification_fractions[Variable],bgal_purification_fractions[Dilution])</f>
        <v>10</v>
      </c>
      <c r="F452">
        <f>MAX(bgal_kin_purification[[#This Row],[Dilution]]*bgal_kin_purification[[#This Row],[Value]], 0)</f>
        <v>0.09</v>
      </c>
    </row>
    <row r="453" spans="1:6" x14ac:dyDescent="0.2">
      <c r="A453" s="20">
        <v>7.6736111111111111E-3</v>
      </c>
      <c r="B453" t="s">
        <v>41</v>
      </c>
      <c r="C453">
        <f>_xlfn.XLOOKUP(bgal_kin_purification[[#This Row],[Attribute]],bgal_purification_fractions[Variable],bgal_purification_fractions[Fraction])</f>
        <v>4</v>
      </c>
      <c r="D453">
        <v>2E-3</v>
      </c>
      <c r="E453" t="str">
        <f>_xlfn.XLOOKUP(bgal_kin_purification[[#This Row],[Attribute]],bgal_purification_fractions[Variable],bgal_purification_fractions[Dilution])</f>
        <v>10</v>
      </c>
      <c r="F453">
        <f>MAX(bgal_kin_purification[[#This Row],[Dilution]]*bgal_kin_purification[[#This Row],[Value]], 0)</f>
        <v>0.02</v>
      </c>
    </row>
    <row r="454" spans="1:6" x14ac:dyDescent="0.2">
      <c r="A454" s="20">
        <v>7.6736111111111111E-3</v>
      </c>
      <c r="B454" t="s">
        <v>42</v>
      </c>
      <c r="C454">
        <f>_xlfn.XLOOKUP(bgal_kin_purification[[#This Row],[Attribute]],bgal_purification_fractions[Variable],bgal_purification_fractions[Fraction])</f>
        <v>4</v>
      </c>
      <c r="D454">
        <v>2E-3</v>
      </c>
      <c r="E454" t="str">
        <f>_xlfn.XLOOKUP(bgal_kin_purification[[#This Row],[Attribute]],bgal_purification_fractions[Variable],bgal_purification_fractions[Dilution])</f>
        <v>10</v>
      </c>
      <c r="F454">
        <f>MAX(bgal_kin_purification[[#This Row],[Dilution]]*bgal_kin_purification[[#This Row],[Value]], 0)</f>
        <v>0.02</v>
      </c>
    </row>
    <row r="455" spans="1:6" x14ac:dyDescent="0.2">
      <c r="A455" s="20">
        <v>7.6736111111111111E-3</v>
      </c>
      <c r="B455" t="s">
        <v>56</v>
      </c>
      <c r="C455">
        <f>_xlfn.XLOOKUP(bgal_kin_purification[[#This Row],[Attribute]],bgal_purification_fractions[Variable],bgal_purification_fractions[Fraction])</f>
        <v>2</v>
      </c>
      <c r="D455">
        <v>0.74299999999999999</v>
      </c>
      <c r="E455" t="str">
        <f>_xlfn.XLOOKUP(bgal_kin_purification[[#This Row],[Attribute]],bgal_purification_fractions[Variable],bgal_purification_fractions[Dilution])</f>
        <v>100</v>
      </c>
      <c r="F455">
        <f>MAX(bgal_kin_purification[[#This Row],[Dilution]]*bgal_kin_purification[[#This Row],[Value]], 0)</f>
        <v>74.3</v>
      </c>
    </row>
    <row r="456" spans="1:6" x14ac:dyDescent="0.2">
      <c r="A456" s="20">
        <v>7.6736111111111111E-3</v>
      </c>
      <c r="B456" t="s">
        <v>57</v>
      </c>
      <c r="C456">
        <f>_xlfn.XLOOKUP(bgal_kin_purification[[#This Row],[Attribute]],bgal_purification_fractions[Variable],bgal_purification_fractions[Fraction])</f>
        <v>2</v>
      </c>
      <c r="D456">
        <v>0.73</v>
      </c>
      <c r="E456" t="str">
        <f>_xlfn.XLOOKUP(bgal_kin_purification[[#This Row],[Attribute]],bgal_purification_fractions[Variable],bgal_purification_fractions[Dilution])</f>
        <v>100</v>
      </c>
      <c r="F456">
        <f>MAX(bgal_kin_purification[[#This Row],[Dilution]]*bgal_kin_purification[[#This Row],[Value]], 0)</f>
        <v>73</v>
      </c>
    </row>
    <row r="457" spans="1:6" x14ac:dyDescent="0.2">
      <c r="A457" s="20">
        <v>7.6736111111111111E-3</v>
      </c>
      <c r="B457" t="s">
        <v>58</v>
      </c>
      <c r="C457">
        <f>_xlfn.XLOOKUP(bgal_kin_purification[[#This Row],[Attribute]],bgal_purification_fractions[Variable],bgal_purification_fractions[Fraction])</f>
        <v>2</v>
      </c>
      <c r="D457">
        <v>0.71699999999999997</v>
      </c>
      <c r="E457" t="str">
        <f>_xlfn.XLOOKUP(bgal_kin_purification[[#This Row],[Attribute]],bgal_purification_fractions[Variable],bgal_purification_fractions[Dilution])</f>
        <v>100</v>
      </c>
      <c r="F457">
        <f>MAX(bgal_kin_purification[[#This Row],[Dilution]]*bgal_kin_purification[[#This Row],[Value]], 0)</f>
        <v>71.7</v>
      </c>
    </row>
    <row r="458" spans="1:6" x14ac:dyDescent="0.2">
      <c r="A458" s="20">
        <v>7.6736111111111111E-3</v>
      </c>
      <c r="B458" t="s">
        <v>59</v>
      </c>
      <c r="C458">
        <f>_xlfn.XLOOKUP(bgal_kin_purification[[#This Row],[Attribute]],bgal_purification_fractions[Variable],bgal_purification_fractions[Fraction])</f>
        <v>4</v>
      </c>
      <c r="D458">
        <v>4.0000000000000001E-3</v>
      </c>
      <c r="E458" t="str">
        <f>_xlfn.XLOOKUP(bgal_kin_purification[[#This Row],[Attribute]],bgal_purification_fractions[Variable],bgal_purification_fractions[Dilution])</f>
        <v>100</v>
      </c>
      <c r="F458">
        <f>MAX(bgal_kin_purification[[#This Row],[Dilution]]*bgal_kin_purification[[#This Row],[Value]], 0)</f>
        <v>0.4</v>
      </c>
    </row>
    <row r="459" spans="1:6" x14ac:dyDescent="0.2">
      <c r="A459" s="20">
        <v>7.6736111111111111E-3</v>
      </c>
      <c r="B459" t="s">
        <v>60</v>
      </c>
      <c r="C459">
        <f>_xlfn.XLOOKUP(bgal_kin_purification[[#This Row],[Attribute]],bgal_purification_fractions[Variable],bgal_purification_fractions[Fraction])</f>
        <v>4</v>
      </c>
      <c r="D459">
        <v>-1E-3</v>
      </c>
      <c r="E459" t="str">
        <f>_xlfn.XLOOKUP(bgal_kin_purification[[#This Row],[Attribute]],bgal_purification_fractions[Variable],bgal_purification_fractions[Dilution])</f>
        <v>100</v>
      </c>
      <c r="F459">
        <f>MAX(bgal_kin_purification[[#This Row],[Dilution]]*bgal_kin_purification[[#This Row],[Value]], 0)</f>
        <v>0</v>
      </c>
    </row>
    <row r="460" spans="1:6" x14ac:dyDescent="0.2">
      <c r="A460" s="20">
        <v>7.6736111111111111E-3</v>
      </c>
      <c r="B460" t="s">
        <v>61</v>
      </c>
      <c r="C460">
        <f>_xlfn.XLOOKUP(bgal_kin_purification[[#This Row],[Attribute]],bgal_purification_fractions[Variable],bgal_purification_fractions[Fraction])</f>
        <v>4</v>
      </c>
      <c r="D460">
        <v>1E-3</v>
      </c>
      <c r="E460" t="str">
        <f>_xlfn.XLOOKUP(bgal_kin_purification[[#This Row],[Attribute]],bgal_purification_fractions[Variable],bgal_purification_fractions[Dilution])</f>
        <v>100</v>
      </c>
      <c r="F460">
        <f>MAX(bgal_kin_purification[[#This Row],[Dilution]]*bgal_kin_purification[[#This Row],[Value]], 0)</f>
        <v>0.1</v>
      </c>
    </row>
    <row r="461" spans="1:6" x14ac:dyDescent="0.2">
      <c r="A461" s="20">
        <v>7.6736111111111111E-3</v>
      </c>
      <c r="B461" t="s">
        <v>64</v>
      </c>
      <c r="C461">
        <f>_xlfn.XLOOKUP(bgal_kin_purification[[#This Row],[Attribute]],bgal_purification_fractions[Variable],bgal_purification_fractions[Fraction])</f>
        <v>2</v>
      </c>
      <c r="D461">
        <v>9.0999999999999998E-2</v>
      </c>
      <c r="E461" t="str">
        <f>_xlfn.XLOOKUP(bgal_kin_purification[[#This Row],[Attribute]],bgal_purification_fractions[Variable],bgal_purification_fractions[Dilution])</f>
        <v>1000</v>
      </c>
      <c r="F461">
        <f>MAX(bgal_kin_purification[[#This Row],[Dilution]]*bgal_kin_purification[[#This Row],[Value]], 0)</f>
        <v>91</v>
      </c>
    </row>
    <row r="462" spans="1:6" x14ac:dyDescent="0.2">
      <c r="A462" s="20">
        <v>7.6736111111111111E-3</v>
      </c>
      <c r="B462" t="s">
        <v>65</v>
      </c>
      <c r="C462">
        <f>_xlfn.XLOOKUP(bgal_kin_purification[[#This Row],[Attribute]],bgal_purification_fractions[Variable],bgal_purification_fractions[Fraction])</f>
        <v>2</v>
      </c>
      <c r="D462">
        <v>9.8000000000000004E-2</v>
      </c>
      <c r="E462" t="str">
        <f>_xlfn.XLOOKUP(bgal_kin_purification[[#This Row],[Attribute]],bgal_purification_fractions[Variable],bgal_purification_fractions[Dilution])</f>
        <v>1000</v>
      </c>
      <c r="F462">
        <f>MAX(bgal_kin_purification[[#This Row],[Dilution]]*bgal_kin_purification[[#This Row],[Value]], 0)</f>
        <v>98</v>
      </c>
    </row>
    <row r="463" spans="1:6" x14ac:dyDescent="0.2">
      <c r="A463" s="20">
        <v>7.6736111111111111E-3</v>
      </c>
      <c r="B463" t="s">
        <v>66</v>
      </c>
      <c r="C463">
        <f>_xlfn.XLOOKUP(bgal_kin_purification[[#This Row],[Attribute]],bgal_purification_fractions[Variable],bgal_purification_fractions[Fraction])</f>
        <v>2</v>
      </c>
      <c r="D463">
        <v>8.8999999999999996E-2</v>
      </c>
      <c r="E463" t="str">
        <f>_xlfn.XLOOKUP(bgal_kin_purification[[#This Row],[Attribute]],bgal_purification_fractions[Variable],bgal_purification_fractions[Dilution])</f>
        <v>1000</v>
      </c>
      <c r="F463">
        <f>MAX(bgal_kin_purification[[#This Row],[Dilution]]*bgal_kin_purification[[#This Row],[Value]], 0)</f>
        <v>89</v>
      </c>
    </row>
    <row r="464" spans="1:6" x14ac:dyDescent="0.2">
      <c r="A464" s="20">
        <v>7.6736111111111111E-3</v>
      </c>
      <c r="B464" t="s">
        <v>67</v>
      </c>
      <c r="C464">
        <f>_xlfn.XLOOKUP(bgal_kin_purification[[#This Row],[Attribute]],bgal_purification_fractions[Variable],bgal_purification_fractions[Fraction])</f>
        <v>4</v>
      </c>
      <c r="D464">
        <v>2E-3</v>
      </c>
      <c r="E464" t="str">
        <f>_xlfn.XLOOKUP(bgal_kin_purification[[#This Row],[Attribute]],bgal_purification_fractions[Variable],bgal_purification_fractions[Dilution])</f>
        <v>1000</v>
      </c>
      <c r="F464">
        <f>MAX(bgal_kin_purification[[#This Row],[Dilution]]*bgal_kin_purification[[#This Row],[Value]], 0)</f>
        <v>2</v>
      </c>
    </row>
    <row r="465" spans="1:6" x14ac:dyDescent="0.2">
      <c r="A465" s="20">
        <v>7.6736111111111111E-3</v>
      </c>
      <c r="B465" t="s">
        <v>68</v>
      </c>
      <c r="C465">
        <f>_xlfn.XLOOKUP(bgal_kin_purification[[#This Row],[Attribute]],bgal_purification_fractions[Variable],bgal_purification_fractions[Fraction])</f>
        <v>4</v>
      </c>
      <c r="D465">
        <v>0</v>
      </c>
      <c r="E465" t="str">
        <f>_xlfn.XLOOKUP(bgal_kin_purification[[#This Row],[Attribute]],bgal_purification_fractions[Variable],bgal_purification_fractions[Dilution])</f>
        <v>1000</v>
      </c>
      <c r="F465">
        <f>MAX(bgal_kin_purification[[#This Row],[Dilution]]*bgal_kin_purification[[#This Row],[Value]], 0)</f>
        <v>0</v>
      </c>
    </row>
    <row r="466" spans="1:6" x14ac:dyDescent="0.2">
      <c r="A466" s="20">
        <v>7.6736111111111111E-3</v>
      </c>
      <c r="B466" t="s">
        <v>69</v>
      </c>
      <c r="C466">
        <f>_xlfn.XLOOKUP(bgal_kin_purification[[#This Row],[Attribute]],bgal_purification_fractions[Variable],bgal_purification_fractions[Fraction])</f>
        <v>4</v>
      </c>
      <c r="D466">
        <v>-1E-3</v>
      </c>
      <c r="E466" t="str">
        <f>_xlfn.XLOOKUP(bgal_kin_purification[[#This Row],[Attribute]],bgal_purification_fractions[Variable],bgal_purification_fractions[Dilution])</f>
        <v>1000</v>
      </c>
      <c r="F466">
        <f>MAX(bgal_kin_purification[[#This Row],[Dilution]]*bgal_kin_purification[[#This Row],[Value]], 0)</f>
        <v>0</v>
      </c>
    </row>
    <row r="467" spans="1:6" hidden="1" x14ac:dyDescent="0.2">
      <c r="A467" s="20">
        <v>7.6736111111111111E-3</v>
      </c>
      <c r="B467" t="s">
        <v>73</v>
      </c>
      <c r="C467" t="e">
        <f>_xlfn.XLOOKUP(bgal_kin_purification[[#This Row],[Attribute]],bgal_purification_fractions[Variable],bgal_purification_fractions[Fraction])</f>
        <v>#N/A</v>
      </c>
      <c r="D467">
        <v>1E-3</v>
      </c>
      <c r="E467" t="e">
        <f>_xlfn.XLOOKUP(bgal_kin_purification[[#This Row],[Attribute]],bgal_purification_fractions[Variable],bgal_purification_fractions[Dilution])</f>
        <v>#N/A</v>
      </c>
      <c r="F467" t="e">
        <f>MAX(bgal_kin_purification[[#This Row],[Dilution]]*bgal_kin_purification[[#This Row],[Value]], 0)</f>
        <v>#N/A</v>
      </c>
    </row>
    <row r="468" spans="1:6" hidden="1" x14ac:dyDescent="0.2">
      <c r="A468" s="20">
        <v>7.6736111111111111E-3</v>
      </c>
      <c r="B468" t="s">
        <v>74</v>
      </c>
      <c r="C468" t="e">
        <f>_xlfn.XLOOKUP(bgal_kin_purification[[#This Row],[Attribute]],bgal_purification_fractions[Variable],bgal_purification_fractions[Fraction])</f>
        <v>#N/A</v>
      </c>
      <c r="D468">
        <v>-1E-3</v>
      </c>
      <c r="E468" t="e">
        <f>_xlfn.XLOOKUP(bgal_kin_purification[[#This Row],[Attribute]],bgal_purification_fractions[Variable],bgal_purification_fractions[Dilution])</f>
        <v>#N/A</v>
      </c>
      <c r="F468" t="e">
        <f>MAX(bgal_kin_purification[[#This Row],[Dilution]]*bgal_kin_purification[[#This Row],[Value]], 0)</f>
        <v>#N/A</v>
      </c>
    </row>
    <row r="469" spans="1:6" hidden="1" x14ac:dyDescent="0.2">
      <c r="A469" s="20">
        <v>7.6736111111111111E-3</v>
      </c>
      <c r="B469" t="s">
        <v>75</v>
      </c>
      <c r="C469" t="e">
        <f>_xlfn.XLOOKUP(bgal_kin_purification[[#This Row],[Attribute]],bgal_purification_fractions[Variable],bgal_purification_fractions[Fraction])</f>
        <v>#N/A</v>
      </c>
      <c r="D469">
        <v>-1E-3</v>
      </c>
      <c r="E469" t="e">
        <f>_xlfn.XLOOKUP(bgal_kin_purification[[#This Row],[Attribute]],bgal_purification_fractions[Variable],bgal_purification_fractions[Dilution])</f>
        <v>#N/A</v>
      </c>
      <c r="F469" t="e">
        <f>MAX(bgal_kin_purification[[#This Row],[Dilution]]*bgal_kin_purification[[#This Row],[Value]], 0)</f>
        <v>#N/A</v>
      </c>
    </row>
    <row r="470" spans="1:6" x14ac:dyDescent="0.2">
      <c r="A470" s="20">
        <v>8.3680555555555557E-3</v>
      </c>
      <c r="B470" t="s">
        <v>193</v>
      </c>
      <c r="C470">
        <f>_xlfn.XLOOKUP(bgal_kin_purification[[#This Row],[Attribute]],bgal_purification_fractions[Variable],bgal_purification_fractions[Fraction])</f>
        <v>1</v>
      </c>
      <c r="E470" t="str">
        <f>_xlfn.XLOOKUP(bgal_kin_purification[[#This Row],[Attribute]],bgal_purification_fractions[Variable],bgal_purification_fractions[Dilution])</f>
        <v>10</v>
      </c>
      <c r="F470">
        <f>MAX(bgal_kin_purification[[#This Row],[Dilution]]*bgal_kin_purification[[#This Row],[Value]], 0)</f>
        <v>0</v>
      </c>
    </row>
    <row r="471" spans="1:6" x14ac:dyDescent="0.2">
      <c r="A471" s="20">
        <v>8.3680555555555557E-3</v>
      </c>
      <c r="B471" t="s">
        <v>194</v>
      </c>
      <c r="C471">
        <f>_xlfn.XLOOKUP(bgal_kin_purification[[#This Row],[Attribute]],bgal_purification_fractions[Variable],bgal_purification_fractions[Fraction])</f>
        <v>1</v>
      </c>
      <c r="E471" t="str">
        <f>_xlfn.XLOOKUP(bgal_kin_purification[[#This Row],[Attribute]],bgal_purification_fractions[Variable],bgal_purification_fractions[Dilution])</f>
        <v>10</v>
      </c>
      <c r="F471">
        <f>MAX(bgal_kin_purification[[#This Row],[Dilution]]*bgal_kin_purification[[#This Row],[Value]], 0)</f>
        <v>0</v>
      </c>
    </row>
    <row r="472" spans="1:6" x14ac:dyDescent="0.2">
      <c r="A472" s="20">
        <v>8.3680555555555557E-3</v>
      </c>
      <c r="B472" t="s">
        <v>195</v>
      </c>
      <c r="C472">
        <f>_xlfn.XLOOKUP(bgal_kin_purification[[#This Row],[Attribute]],bgal_purification_fractions[Variable],bgal_purification_fractions[Fraction])</f>
        <v>1</v>
      </c>
      <c r="E472" t="str">
        <f>_xlfn.XLOOKUP(bgal_kin_purification[[#This Row],[Attribute]],bgal_purification_fractions[Variable],bgal_purification_fractions[Dilution])</f>
        <v>10</v>
      </c>
      <c r="F472">
        <f>MAX(bgal_kin_purification[[#This Row],[Dilution]]*bgal_kin_purification[[#This Row],[Value]], 0)</f>
        <v>0</v>
      </c>
    </row>
    <row r="473" spans="1:6" x14ac:dyDescent="0.2">
      <c r="A473" s="20">
        <v>8.3680555555555557E-3</v>
      </c>
      <c r="B473" t="s">
        <v>50</v>
      </c>
      <c r="C473">
        <f>_xlfn.XLOOKUP(bgal_kin_purification[[#This Row],[Attribute]],bgal_purification_fractions[Variable],bgal_purification_fractions[Fraction])</f>
        <v>3</v>
      </c>
      <c r="D473">
        <v>1.0999999999999999E-2</v>
      </c>
      <c r="E473" t="str">
        <f>_xlfn.XLOOKUP(bgal_kin_purification[[#This Row],[Attribute]],bgal_purification_fractions[Variable],bgal_purification_fractions[Dilution])</f>
        <v>10</v>
      </c>
      <c r="F473">
        <f>MAX(bgal_kin_purification[[#This Row],[Dilution]]*bgal_kin_purification[[#This Row],[Value]], 0)</f>
        <v>0.10999999999999999</v>
      </c>
    </row>
    <row r="474" spans="1:6" x14ac:dyDescent="0.2">
      <c r="A474" s="20">
        <v>8.3680555555555557E-3</v>
      </c>
      <c r="B474" t="s">
        <v>51</v>
      </c>
      <c r="C474">
        <f>_xlfn.XLOOKUP(bgal_kin_purification[[#This Row],[Attribute]],bgal_purification_fractions[Variable],bgal_purification_fractions[Fraction])</f>
        <v>3</v>
      </c>
      <c r="D474">
        <v>3.0000000000000001E-3</v>
      </c>
      <c r="E474" t="str">
        <f>_xlfn.XLOOKUP(bgal_kin_purification[[#This Row],[Attribute]],bgal_purification_fractions[Variable],bgal_purification_fractions[Dilution])</f>
        <v>10</v>
      </c>
      <c r="F474">
        <f>MAX(bgal_kin_purification[[#This Row],[Dilution]]*bgal_kin_purification[[#This Row],[Value]], 0)</f>
        <v>0.03</v>
      </c>
    </row>
    <row r="475" spans="1:6" x14ac:dyDescent="0.2">
      <c r="A475" s="20">
        <v>8.3680555555555557E-3</v>
      </c>
      <c r="B475" t="s">
        <v>52</v>
      </c>
      <c r="C475">
        <f>_xlfn.XLOOKUP(bgal_kin_purification[[#This Row],[Attribute]],bgal_purification_fractions[Variable],bgal_purification_fractions[Fraction])</f>
        <v>3</v>
      </c>
      <c r="D475">
        <v>2E-3</v>
      </c>
      <c r="E475" t="str">
        <f>_xlfn.XLOOKUP(bgal_kin_purification[[#This Row],[Attribute]],bgal_purification_fractions[Variable],bgal_purification_fractions[Dilution])</f>
        <v>10</v>
      </c>
      <c r="F475">
        <f>MAX(bgal_kin_purification[[#This Row],[Dilution]]*bgal_kin_purification[[#This Row],[Value]], 0)</f>
        <v>0.02</v>
      </c>
    </row>
    <row r="476" spans="1:6" x14ac:dyDescent="0.2">
      <c r="A476" s="20">
        <v>8.3680555555555557E-3</v>
      </c>
      <c r="B476" t="s">
        <v>1</v>
      </c>
      <c r="C476">
        <f>_xlfn.XLOOKUP(bgal_kin_purification[[#This Row],[Attribute]],bgal_purification_fractions[Variable],bgal_purification_fractions[Fraction])</f>
        <v>1</v>
      </c>
      <c r="D476">
        <v>1.548</v>
      </c>
      <c r="E476" t="str">
        <f>_xlfn.XLOOKUP(bgal_kin_purification[[#This Row],[Attribute]],bgal_purification_fractions[Variable],bgal_purification_fractions[Dilution])</f>
        <v>100</v>
      </c>
      <c r="F476">
        <f>MAX(bgal_kin_purification[[#This Row],[Dilution]]*bgal_kin_purification[[#This Row],[Value]], 0)</f>
        <v>154.80000000000001</v>
      </c>
    </row>
    <row r="477" spans="1:6" x14ac:dyDescent="0.2">
      <c r="A477" s="20">
        <v>8.3680555555555557E-3</v>
      </c>
      <c r="B477" t="s">
        <v>2</v>
      </c>
      <c r="C477">
        <f>_xlfn.XLOOKUP(bgal_kin_purification[[#This Row],[Attribute]],bgal_purification_fractions[Variable],bgal_purification_fractions[Fraction])</f>
        <v>1</v>
      </c>
      <c r="D477">
        <v>1.5029999999999999</v>
      </c>
      <c r="E477" t="str">
        <f>_xlfn.XLOOKUP(bgal_kin_purification[[#This Row],[Attribute]],bgal_purification_fractions[Variable],bgal_purification_fractions[Dilution])</f>
        <v>100</v>
      </c>
      <c r="F477">
        <f>MAX(bgal_kin_purification[[#This Row],[Dilution]]*bgal_kin_purification[[#This Row],[Value]], 0)</f>
        <v>150.29999999999998</v>
      </c>
    </row>
    <row r="478" spans="1:6" x14ac:dyDescent="0.2">
      <c r="A478" s="20">
        <v>8.3680555555555557E-3</v>
      </c>
      <c r="B478" t="s">
        <v>3</v>
      </c>
      <c r="C478">
        <f>_xlfn.XLOOKUP(bgal_kin_purification[[#This Row],[Attribute]],bgal_purification_fractions[Variable],bgal_purification_fractions[Fraction])</f>
        <v>1</v>
      </c>
      <c r="D478">
        <v>1.5009999999999999</v>
      </c>
      <c r="E478" t="str">
        <f>_xlfn.XLOOKUP(bgal_kin_purification[[#This Row],[Attribute]],bgal_purification_fractions[Variable],bgal_purification_fractions[Dilution])</f>
        <v>100</v>
      </c>
      <c r="F478">
        <f>MAX(bgal_kin_purification[[#This Row],[Dilution]]*bgal_kin_purification[[#This Row],[Value]], 0)</f>
        <v>150.1</v>
      </c>
    </row>
    <row r="479" spans="1:6" x14ac:dyDescent="0.2">
      <c r="A479" s="20">
        <v>8.3680555555555557E-3</v>
      </c>
      <c r="B479" t="s">
        <v>4</v>
      </c>
      <c r="C479">
        <f>_xlfn.XLOOKUP(bgal_kin_purification[[#This Row],[Attribute]],bgal_purification_fractions[Variable],bgal_purification_fractions[Fraction])</f>
        <v>3</v>
      </c>
      <c r="D479">
        <v>7.0000000000000001E-3</v>
      </c>
      <c r="E479" t="str">
        <f>_xlfn.XLOOKUP(bgal_kin_purification[[#This Row],[Attribute]],bgal_purification_fractions[Variable],bgal_purification_fractions[Dilution])</f>
        <v>100</v>
      </c>
      <c r="F479">
        <f>MAX(bgal_kin_purification[[#This Row],[Dilution]]*bgal_kin_purification[[#This Row],[Value]], 0)</f>
        <v>0.70000000000000007</v>
      </c>
    </row>
    <row r="480" spans="1:6" x14ac:dyDescent="0.2">
      <c r="A480" s="20">
        <v>8.3680555555555557E-3</v>
      </c>
      <c r="B480" t="s">
        <v>5</v>
      </c>
      <c r="C480">
        <f>_xlfn.XLOOKUP(bgal_kin_purification[[#This Row],[Attribute]],bgal_purification_fractions[Variable],bgal_purification_fractions[Fraction])</f>
        <v>3</v>
      </c>
      <c r="D480">
        <v>1E-3</v>
      </c>
      <c r="E480" t="str">
        <f>_xlfn.XLOOKUP(bgal_kin_purification[[#This Row],[Attribute]],bgal_purification_fractions[Variable],bgal_purification_fractions[Dilution])</f>
        <v>100</v>
      </c>
      <c r="F480">
        <f>MAX(bgal_kin_purification[[#This Row],[Dilution]]*bgal_kin_purification[[#This Row],[Value]], 0)</f>
        <v>0.1</v>
      </c>
    </row>
    <row r="481" spans="1:6" x14ac:dyDescent="0.2">
      <c r="A481" s="20">
        <v>8.3680555555555557E-3</v>
      </c>
      <c r="B481" t="s">
        <v>6</v>
      </c>
      <c r="C481">
        <f>_xlfn.XLOOKUP(bgal_kin_purification[[#This Row],[Attribute]],bgal_purification_fractions[Variable],bgal_purification_fractions[Fraction])</f>
        <v>3</v>
      </c>
      <c r="D481">
        <v>1E-3</v>
      </c>
      <c r="E481" t="str">
        <f>_xlfn.XLOOKUP(bgal_kin_purification[[#This Row],[Attribute]],bgal_purification_fractions[Variable],bgal_purification_fractions[Dilution])</f>
        <v>100</v>
      </c>
      <c r="F481">
        <f>MAX(bgal_kin_purification[[#This Row],[Dilution]]*bgal_kin_purification[[#This Row],[Value]], 0)</f>
        <v>0.1</v>
      </c>
    </row>
    <row r="482" spans="1:6" x14ac:dyDescent="0.2">
      <c r="A482" s="20">
        <v>8.3680555555555557E-3</v>
      </c>
      <c r="B482" t="s">
        <v>13</v>
      </c>
      <c r="C482">
        <f>_xlfn.XLOOKUP(bgal_kin_purification[[#This Row],[Attribute]],bgal_purification_fractions[Variable],bgal_purification_fractions[Fraction])</f>
        <v>1</v>
      </c>
      <c r="D482">
        <v>0.19800000000000001</v>
      </c>
      <c r="E482" t="str">
        <f>_xlfn.XLOOKUP(bgal_kin_purification[[#This Row],[Attribute]],bgal_purification_fractions[Variable],bgal_purification_fractions[Dilution])</f>
        <v>1000</v>
      </c>
      <c r="F482">
        <f>MAX(bgal_kin_purification[[#This Row],[Dilution]]*bgal_kin_purification[[#This Row],[Value]], 0)</f>
        <v>198</v>
      </c>
    </row>
    <row r="483" spans="1:6" x14ac:dyDescent="0.2">
      <c r="A483" s="20">
        <v>8.3680555555555557E-3</v>
      </c>
      <c r="B483" t="s">
        <v>14</v>
      </c>
      <c r="C483">
        <f>_xlfn.XLOOKUP(bgal_kin_purification[[#This Row],[Attribute]],bgal_purification_fractions[Variable],bgal_purification_fractions[Fraction])</f>
        <v>1</v>
      </c>
      <c r="D483">
        <v>0.20200000000000001</v>
      </c>
      <c r="E483" t="str">
        <f>_xlfn.XLOOKUP(bgal_kin_purification[[#This Row],[Attribute]],bgal_purification_fractions[Variable],bgal_purification_fractions[Dilution])</f>
        <v>1000</v>
      </c>
      <c r="F483">
        <f>MAX(bgal_kin_purification[[#This Row],[Dilution]]*bgal_kin_purification[[#This Row],[Value]], 0)</f>
        <v>202</v>
      </c>
    </row>
    <row r="484" spans="1:6" x14ac:dyDescent="0.2">
      <c r="A484" s="20">
        <v>8.3680555555555557E-3</v>
      </c>
      <c r="B484" t="s">
        <v>15</v>
      </c>
      <c r="C484">
        <f>_xlfn.XLOOKUP(bgal_kin_purification[[#This Row],[Attribute]],bgal_purification_fractions[Variable],bgal_purification_fractions[Fraction])</f>
        <v>1</v>
      </c>
      <c r="D484">
        <v>0.20100000000000001</v>
      </c>
      <c r="E484" t="str">
        <f>_xlfn.XLOOKUP(bgal_kin_purification[[#This Row],[Attribute]],bgal_purification_fractions[Variable],bgal_purification_fractions[Dilution])</f>
        <v>1000</v>
      </c>
      <c r="F484">
        <f>MAX(bgal_kin_purification[[#This Row],[Dilution]]*bgal_kin_purification[[#This Row],[Value]], 0)</f>
        <v>201</v>
      </c>
    </row>
    <row r="485" spans="1:6" x14ac:dyDescent="0.2">
      <c r="A485" s="20">
        <v>8.3680555555555557E-3</v>
      </c>
      <c r="B485" t="s">
        <v>16</v>
      </c>
      <c r="C485">
        <f>_xlfn.XLOOKUP(bgal_kin_purification[[#This Row],[Attribute]],bgal_purification_fractions[Variable],bgal_purification_fractions[Fraction])</f>
        <v>3</v>
      </c>
      <c r="D485">
        <v>5.0000000000000001E-3</v>
      </c>
      <c r="E485" t="str">
        <f>_xlfn.XLOOKUP(bgal_kin_purification[[#This Row],[Attribute]],bgal_purification_fractions[Variable],bgal_purification_fractions[Dilution])</f>
        <v>1000</v>
      </c>
      <c r="F485">
        <f>MAX(bgal_kin_purification[[#This Row],[Dilution]]*bgal_kin_purification[[#This Row],[Value]], 0)</f>
        <v>5</v>
      </c>
    </row>
    <row r="486" spans="1:6" x14ac:dyDescent="0.2">
      <c r="A486" s="20">
        <v>8.3680555555555557E-3</v>
      </c>
      <c r="B486" t="s">
        <v>17</v>
      </c>
      <c r="C486">
        <f>_xlfn.XLOOKUP(bgal_kin_purification[[#This Row],[Attribute]],bgal_purification_fractions[Variable],bgal_purification_fractions[Fraction])</f>
        <v>3</v>
      </c>
      <c r="D486">
        <v>2E-3</v>
      </c>
      <c r="E486" t="str">
        <f>_xlfn.XLOOKUP(bgal_kin_purification[[#This Row],[Attribute]],bgal_purification_fractions[Variable],bgal_purification_fractions[Dilution])</f>
        <v>1000</v>
      </c>
      <c r="F486">
        <f>MAX(bgal_kin_purification[[#This Row],[Dilution]]*bgal_kin_purification[[#This Row],[Value]], 0)</f>
        <v>2</v>
      </c>
    </row>
    <row r="487" spans="1:6" x14ac:dyDescent="0.2">
      <c r="A487" s="20">
        <v>8.3680555555555557E-3</v>
      </c>
      <c r="B487" t="s">
        <v>18</v>
      </c>
      <c r="C487">
        <f>_xlfn.XLOOKUP(bgal_kin_purification[[#This Row],[Attribute]],bgal_purification_fractions[Variable],bgal_purification_fractions[Fraction])</f>
        <v>3</v>
      </c>
      <c r="D487">
        <v>1E-3</v>
      </c>
      <c r="E487" t="str">
        <f>_xlfn.XLOOKUP(bgal_kin_purification[[#This Row],[Attribute]],bgal_purification_fractions[Variable],bgal_purification_fractions[Dilution])</f>
        <v>1000</v>
      </c>
      <c r="F487">
        <f>MAX(bgal_kin_purification[[#This Row],[Dilution]]*bgal_kin_purification[[#This Row],[Value]], 0)</f>
        <v>1</v>
      </c>
    </row>
    <row r="488" spans="1:6" x14ac:dyDescent="0.2">
      <c r="A488" s="20">
        <v>8.3680555555555557E-3</v>
      </c>
      <c r="B488" t="s">
        <v>38</v>
      </c>
      <c r="C488">
        <f>_xlfn.XLOOKUP(bgal_kin_purification[[#This Row],[Attribute]],bgal_purification_fractions[Variable],bgal_purification_fractions[Fraction])</f>
        <v>2</v>
      </c>
      <c r="E488" t="str">
        <f>_xlfn.XLOOKUP(bgal_kin_purification[[#This Row],[Attribute]],bgal_purification_fractions[Variable],bgal_purification_fractions[Dilution])</f>
        <v>10</v>
      </c>
      <c r="F488">
        <f>MAX(bgal_kin_purification[[#This Row],[Dilution]]*bgal_kin_purification[[#This Row],[Value]], 0)</f>
        <v>0</v>
      </c>
    </row>
    <row r="489" spans="1:6" x14ac:dyDescent="0.2">
      <c r="A489" s="20">
        <v>8.3680555555555557E-3</v>
      </c>
      <c r="B489" t="s">
        <v>39</v>
      </c>
      <c r="C489">
        <f>_xlfn.XLOOKUP(bgal_kin_purification[[#This Row],[Attribute]],bgal_purification_fractions[Variable],bgal_purification_fractions[Fraction])</f>
        <v>2</v>
      </c>
      <c r="E489" t="str">
        <f>_xlfn.XLOOKUP(bgal_kin_purification[[#This Row],[Attribute]],bgal_purification_fractions[Variable],bgal_purification_fractions[Dilution])</f>
        <v>10</v>
      </c>
      <c r="F489">
        <f>MAX(bgal_kin_purification[[#This Row],[Dilution]]*bgal_kin_purification[[#This Row],[Value]], 0)</f>
        <v>0</v>
      </c>
    </row>
    <row r="490" spans="1:6" x14ac:dyDescent="0.2">
      <c r="A490" s="20">
        <v>8.3680555555555557E-3</v>
      </c>
      <c r="B490" t="s">
        <v>34</v>
      </c>
      <c r="C490">
        <f>_xlfn.XLOOKUP(bgal_kin_purification[[#This Row],[Attribute]],bgal_purification_fractions[Variable],bgal_purification_fractions[Fraction])</f>
        <v>2</v>
      </c>
      <c r="E490" t="str">
        <f>_xlfn.XLOOKUP(bgal_kin_purification[[#This Row],[Attribute]],bgal_purification_fractions[Variable],bgal_purification_fractions[Dilution])</f>
        <v>10</v>
      </c>
      <c r="F490">
        <f>MAX(bgal_kin_purification[[#This Row],[Dilution]]*bgal_kin_purification[[#This Row],[Value]], 0)</f>
        <v>0</v>
      </c>
    </row>
    <row r="491" spans="1:6" x14ac:dyDescent="0.2">
      <c r="A491" s="20">
        <v>8.3680555555555557E-3</v>
      </c>
      <c r="B491" t="s">
        <v>40</v>
      </c>
      <c r="C491">
        <f>_xlfn.XLOOKUP(bgal_kin_purification[[#This Row],[Attribute]],bgal_purification_fractions[Variable],bgal_purification_fractions[Fraction])</f>
        <v>4</v>
      </c>
      <c r="D491">
        <v>0.01</v>
      </c>
      <c r="E491" t="str">
        <f>_xlfn.XLOOKUP(bgal_kin_purification[[#This Row],[Attribute]],bgal_purification_fractions[Variable],bgal_purification_fractions[Dilution])</f>
        <v>10</v>
      </c>
      <c r="F491">
        <f>MAX(bgal_kin_purification[[#This Row],[Dilution]]*bgal_kin_purification[[#This Row],[Value]], 0)</f>
        <v>0.1</v>
      </c>
    </row>
    <row r="492" spans="1:6" x14ac:dyDescent="0.2">
      <c r="A492" s="20">
        <v>8.3680555555555557E-3</v>
      </c>
      <c r="B492" t="s">
        <v>41</v>
      </c>
      <c r="C492">
        <f>_xlfn.XLOOKUP(bgal_kin_purification[[#This Row],[Attribute]],bgal_purification_fractions[Variable],bgal_purification_fractions[Fraction])</f>
        <v>4</v>
      </c>
      <c r="D492">
        <v>2E-3</v>
      </c>
      <c r="E492" t="str">
        <f>_xlfn.XLOOKUP(bgal_kin_purification[[#This Row],[Attribute]],bgal_purification_fractions[Variable],bgal_purification_fractions[Dilution])</f>
        <v>10</v>
      </c>
      <c r="F492">
        <f>MAX(bgal_kin_purification[[#This Row],[Dilution]]*bgal_kin_purification[[#This Row],[Value]], 0)</f>
        <v>0.02</v>
      </c>
    </row>
    <row r="493" spans="1:6" x14ac:dyDescent="0.2">
      <c r="A493" s="20">
        <v>8.3680555555555557E-3</v>
      </c>
      <c r="B493" t="s">
        <v>42</v>
      </c>
      <c r="C493">
        <f>_xlfn.XLOOKUP(bgal_kin_purification[[#This Row],[Attribute]],bgal_purification_fractions[Variable],bgal_purification_fractions[Fraction])</f>
        <v>4</v>
      </c>
      <c r="D493">
        <v>3.0000000000000001E-3</v>
      </c>
      <c r="E493" t="str">
        <f>_xlfn.XLOOKUP(bgal_kin_purification[[#This Row],[Attribute]],bgal_purification_fractions[Variable],bgal_purification_fractions[Dilution])</f>
        <v>10</v>
      </c>
      <c r="F493">
        <f>MAX(bgal_kin_purification[[#This Row],[Dilution]]*bgal_kin_purification[[#This Row],[Value]], 0)</f>
        <v>0.03</v>
      </c>
    </row>
    <row r="494" spans="1:6" x14ac:dyDescent="0.2">
      <c r="A494" s="20">
        <v>8.3680555555555557E-3</v>
      </c>
      <c r="B494" t="s">
        <v>56</v>
      </c>
      <c r="C494">
        <f>_xlfn.XLOOKUP(bgal_kin_purification[[#This Row],[Attribute]],bgal_purification_fractions[Variable],bgal_purification_fractions[Fraction])</f>
        <v>2</v>
      </c>
      <c r="D494">
        <v>0.79100000000000004</v>
      </c>
      <c r="E494" t="str">
        <f>_xlfn.XLOOKUP(bgal_kin_purification[[#This Row],[Attribute]],bgal_purification_fractions[Variable],bgal_purification_fractions[Dilution])</f>
        <v>100</v>
      </c>
      <c r="F494">
        <f>MAX(bgal_kin_purification[[#This Row],[Dilution]]*bgal_kin_purification[[#This Row],[Value]], 0)</f>
        <v>79.100000000000009</v>
      </c>
    </row>
    <row r="495" spans="1:6" x14ac:dyDescent="0.2">
      <c r="A495" s="20">
        <v>8.3680555555555557E-3</v>
      </c>
      <c r="B495" t="s">
        <v>57</v>
      </c>
      <c r="C495">
        <f>_xlfn.XLOOKUP(bgal_kin_purification[[#This Row],[Attribute]],bgal_purification_fractions[Variable],bgal_purification_fractions[Fraction])</f>
        <v>2</v>
      </c>
      <c r="D495">
        <v>0.77800000000000002</v>
      </c>
      <c r="E495" t="str">
        <f>_xlfn.XLOOKUP(bgal_kin_purification[[#This Row],[Attribute]],bgal_purification_fractions[Variable],bgal_purification_fractions[Dilution])</f>
        <v>100</v>
      </c>
      <c r="F495">
        <f>MAX(bgal_kin_purification[[#This Row],[Dilution]]*bgal_kin_purification[[#This Row],[Value]], 0)</f>
        <v>77.8</v>
      </c>
    </row>
    <row r="496" spans="1:6" x14ac:dyDescent="0.2">
      <c r="A496" s="20">
        <v>8.3680555555555557E-3</v>
      </c>
      <c r="B496" t="s">
        <v>58</v>
      </c>
      <c r="C496">
        <f>_xlfn.XLOOKUP(bgal_kin_purification[[#This Row],[Attribute]],bgal_purification_fractions[Variable],bgal_purification_fractions[Fraction])</f>
        <v>2</v>
      </c>
      <c r="D496">
        <v>0.76400000000000001</v>
      </c>
      <c r="E496" t="str">
        <f>_xlfn.XLOOKUP(bgal_kin_purification[[#This Row],[Attribute]],bgal_purification_fractions[Variable],bgal_purification_fractions[Dilution])</f>
        <v>100</v>
      </c>
      <c r="F496">
        <f>MAX(bgal_kin_purification[[#This Row],[Dilution]]*bgal_kin_purification[[#This Row],[Value]], 0)</f>
        <v>76.400000000000006</v>
      </c>
    </row>
    <row r="497" spans="1:6" x14ac:dyDescent="0.2">
      <c r="A497" s="20">
        <v>8.3680555555555557E-3</v>
      </c>
      <c r="B497" t="s">
        <v>59</v>
      </c>
      <c r="C497">
        <f>_xlfn.XLOOKUP(bgal_kin_purification[[#This Row],[Attribute]],bgal_purification_fractions[Variable],bgal_purification_fractions[Fraction])</f>
        <v>4</v>
      </c>
      <c r="D497">
        <v>4.0000000000000001E-3</v>
      </c>
      <c r="E497" t="str">
        <f>_xlfn.XLOOKUP(bgal_kin_purification[[#This Row],[Attribute]],bgal_purification_fractions[Variable],bgal_purification_fractions[Dilution])</f>
        <v>100</v>
      </c>
      <c r="F497">
        <f>MAX(bgal_kin_purification[[#This Row],[Dilution]]*bgal_kin_purification[[#This Row],[Value]], 0)</f>
        <v>0.4</v>
      </c>
    </row>
    <row r="498" spans="1:6" x14ac:dyDescent="0.2">
      <c r="A498" s="20">
        <v>8.3680555555555557E-3</v>
      </c>
      <c r="B498" t="s">
        <v>60</v>
      </c>
      <c r="C498">
        <f>_xlfn.XLOOKUP(bgal_kin_purification[[#This Row],[Attribute]],bgal_purification_fractions[Variable],bgal_purification_fractions[Fraction])</f>
        <v>4</v>
      </c>
      <c r="D498">
        <v>-1E-3</v>
      </c>
      <c r="E498" t="str">
        <f>_xlfn.XLOOKUP(bgal_kin_purification[[#This Row],[Attribute]],bgal_purification_fractions[Variable],bgal_purification_fractions[Dilution])</f>
        <v>100</v>
      </c>
      <c r="F498">
        <f>MAX(bgal_kin_purification[[#This Row],[Dilution]]*bgal_kin_purification[[#This Row],[Value]], 0)</f>
        <v>0</v>
      </c>
    </row>
    <row r="499" spans="1:6" x14ac:dyDescent="0.2">
      <c r="A499" s="20">
        <v>8.3680555555555557E-3</v>
      </c>
      <c r="B499" t="s">
        <v>61</v>
      </c>
      <c r="C499">
        <f>_xlfn.XLOOKUP(bgal_kin_purification[[#This Row],[Attribute]],bgal_purification_fractions[Variable],bgal_purification_fractions[Fraction])</f>
        <v>4</v>
      </c>
      <c r="D499">
        <v>1E-3</v>
      </c>
      <c r="E499" t="str">
        <f>_xlfn.XLOOKUP(bgal_kin_purification[[#This Row],[Attribute]],bgal_purification_fractions[Variable],bgal_purification_fractions[Dilution])</f>
        <v>100</v>
      </c>
      <c r="F499">
        <f>MAX(bgal_kin_purification[[#This Row],[Dilution]]*bgal_kin_purification[[#This Row],[Value]], 0)</f>
        <v>0.1</v>
      </c>
    </row>
    <row r="500" spans="1:6" x14ac:dyDescent="0.2">
      <c r="A500" s="20">
        <v>8.3680555555555557E-3</v>
      </c>
      <c r="B500" t="s">
        <v>64</v>
      </c>
      <c r="C500">
        <f>_xlfn.XLOOKUP(bgal_kin_purification[[#This Row],[Attribute]],bgal_purification_fractions[Variable],bgal_purification_fractions[Fraction])</f>
        <v>2</v>
      </c>
      <c r="D500">
        <v>9.7000000000000003E-2</v>
      </c>
      <c r="E500" t="str">
        <f>_xlfn.XLOOKUP(bgal_kin_purification[[#This Row],[Attribute]],bgal_purification_fractions[Variable],bgal_purification_fractions[Dilution])</f>
        <v>1000</v>
      </c>
      <c r="F500">
        <f>MAX(bgal_kin_purification[[#This Row],[Dilution]]*bgal_kin_purification[[#This Row],[Value]], 0)</f>
        <v>97</v>
      </c>
    </row>
    <row r="501" spans="1:6" x14ac:dyDescent="0.2">
      <c r="A501" s="20">
        <v>8.3680555555555557E-3</v>
      </c>
      <c r="B501" t="s">
        <v>65</v>
      </c>
      <c r="C501">
        <f>_xlfn.XLOOKUP(bgal_kin_purification[[#This Row],[Attribute]],bgal_purification_fractions[Variable],bgal_purification_fractions[Fraction])</f>
        <v>2</v>
      </c>
      <c r="D501">
        <v>0.10100000000000001</v>
      </c>
      <c r="E501" t="str">
        <f>_xlfn.XLOOKUP(bgal_kin_purification[[#This Row],[Attribute]],bgal_purification_fractions[Variable],bgal_purification_fractions[Dilution])</f>
        <v>1000</v>
      </c>
      <c r="F501">
        <f>MAX(bgal_kin_purification[[#This Row],[Dilution]]*bgal_kin_purification[[#This Row],[Value]], 0)</f>
        <v>101</v>
      </c>
    </row>
    <row r="502" spans="1:6" x14ac:dyDescent="0.2">
      <c r="A502" s="20">
        <v>8.3680555555555557E-3</v>
      </c>
      <c r="B502" t="s">
        <v>66</v>
      </c>
      <c r="C502">
        <f>_xlfn.XLOOKUP(bgal_kin_purification[[#This Row],[Attribute]],bgal_purification_fractions[Variable],bgal_purification_fractions[Fraction])</f>
        <v>2</v>
      </c>
      <c r="D502">
        <v>9.5000000000000001E-2</v>
      </c>
      <c r="E502" t="str">
        <f>_xlfn.XLOOKUP(bgal_kin_purification[[#This Row],[Attribute]],bgal_purification_fractions[Variable],bgal_purification_fractions[Dilution])</f>
        <v>1000</v>
      </c>
      <c r="F502">
        <f>MAX(bgal_kin_purification[[#This Row],[Dilution]]*bgal_kin_purification[[#This Row],[Value]], 0)</f>
        <v>95</v>
      </c>
    </row>
    <row r="503" spans="1:6" x14ac:dyDescent="0.2">
      <c r="A503" s="20">
        <v>8.3680555555555557E-3</v>
      </c>
      <c r="B503" t="s">
        <v>67</v>
      </c>
      <c r="C503">
        <f>_xlfn.XLOOKUP(bgal_kin_purification[[#This Row],[Attribute]],bgal_purification_fractions[Variable],bgal_purification_fractions[Fraction])</f>
        <v>4</v>
      </c>
      <c r="D503">
        <v>2E-3</v>
      </c>
      <c r="E503" t="str">
        <f>_xlfn.XLOOKUP(bgal_kin_purification[[#This Row],[Attribute]],bgal_purification_fractions[Variable],bgal_purification_fractions[Dilution])</f>
        <v>1000</v>
      </c>
      <c r="F503">
        <f>MAX(bgal_kin_purification[[#This Row],[Dilution]]*bgal_kin_purification[[#This Row],[Value]], 0)</f>
        <v>2</v>
      </c>
    </row>
    <row r="504" spans="1:6" x14ac:dyDescent="0.2">
      <c r="A504" s="20">
        <v>8.3680555555555557E-3</v>
      </c>
      <c r="B504" t="s">
        <v>68</v>
      </c>
      <c r="C504">
        <f>_xlfn.XLOOKUP(bgal_kin_purification[[#This Row],[Attribute]],bgal_purification_fractions[Variable],bgal_purification_fractions[Fraction])</f>
        <v>4</v>
      </c>
      <c r="D504">
        <v>0</v>
      </c>
      <c r="E504" t="str">
        <f>_xlfn.XLOOKUP(bgal_kin_purification[[#This Row],[Attribute]],bgal_purification_fractions[Variable],bgal_purification_fractions[Dilution])</f>
        <v>1000</v>
      </c>
      <c r="F504">
        <f>MAX(bgal_kin_purification[[#This Row],[Dilution]]*bgal_kin_purification[[#This Row],[Value]], 0)</f>
        <v>0</v>
      </c>
    </row>
    <row r="505" spans="1:6" x14ac:dyDescent="0.2">
      <c r="A505" s="20">
        <v>8.3680555555555557E-3</v>
      </c>
      <c r="B505" t="s">
        <v>69</v>
      </c>
      <c r="C505">
        <f>_xlfn.XLOOKUP(bgal_kin_purification[[#This Row],[Attribute]],bgal_purification_fractions[Variable],bgal_purification_fractions[Fraction])</f>
        <v>4</v>
      </c>
      <c r="D505">
        <v>-1E-3</v>
      </c>
      <c r="E505" t="str">
        <f>_xlfn.XLOOKUP(bgal_kin_purification[[#This Row],[Attribute]],bgal_purification_fractions[Variable],bgal_purification_fractions[Dilution])</f>
        <v>1000</v>
      </c>
      <c r="F505">
        <f>MAX(bgal_kin_purification[[#This Row],[Dilution]]*bgal_kin_purification[[#This Row],[Value]], 0)</f>
        <v>0</v>
      </c>
    </row>
    <row r="506" spans="1:6" hidden="1" x14ac:dyDescent="0.2">
      <c r="A506" s="20">
        <v>8.3680555555555557E-3</v>
      </c>
      <c r="B506" t="s">
        <v>73</v>
      </c>
      <c r="C506" t="e">
        <f>_xlfn.XLOOKUP(bgal_kin_purification[[#This Row],[Attribute]],bgal_purification_fractions[Variable],bgal_purification_fractions[Fraction])</f>
        <v>#N/A</v>
      </c>
      <c r="D506">
        <v>2E-3</v>
      </c>
      <c r="E506" t="e">
        <f>_xlfn.XLOOKUP(bgal_kin_purification[[#This Row],[Attribute]],bgal_purification_fractions[Variable],bgal_purification_fractions[Dilution])</f>
        <v>#N/A</v>
      </c>
      <c r="F506" t="e">
        <f>MAX(bgal_kin_purification[[#This Row],[Dilution]]*bgal_kin_purification[[#This Row],[Value]], 0)</f>
        <v>#N/A</v>
      </c>
    </row>
    <row r="507" spans="1:6" hidden="1" x14ac:dyDescent="0.2">
      <c r="A507" s="20">
        <v>8.3680555555555557E-3</v>
      </c>
      <c r="B507" t="s">
        <v>74</v>
      </c>
      <c r="C507" t="e">
        <f>_xlfn.XLOOKUP(bgal_kin_purification[[#This Row],[Attribute]],bgal_purification_fractions[Variable],bgal_purification_fractions[Fraction])</f>
        <v>#N/A</v>
      </c>
      <c r="D507">
        <v>-1E-3</v>
      </c>
      <c r="E507" t="e">
        <f>_xlfn.XLOOKUP(bgal_kin_purification[[#This Row],[Attribute]],bgal_purification_fractions[Variable],bgal_purification_fractions[Dilution])</f>
        <v>#N/A</v>
      </c>
      <c r="F507" t="e">
        <f>MAX(bgal_kin_purification[[#This Row],[Dilution]]*bgal_kin_purification[[#This Row],[Value]], 0)</f>
        <v>#N/A</v>
      </c>
    </row>
    <row r="508" spans="1:6" hidden="1" x14ac:dyDescent="0.2">
      <c r="A508" s="20">
        <v>8.3680555555555557E-3</v>
      </c>
      <c r="B508" t="s">
        <v>75</v>
      </c>
      <c r="C508" t="e">
        <f>_xlfn.XLOOKUP(bgal_kin_purification[[#This Row],[Attribute]],bgal_purification_fractions[Variable],bgal_purification_fractions[Fraction])</f>
        <v>#N/A</v>
      </c>
      <c r="D508">
        <v>-1E-3</v>
      </c>
      <c r="E508" t="e">
        <f>_xlfn.XLOOKUP(bgal_kin_purification[[#This Row],[Attribute]],bgal_purification_fractions[Variable],bgal_purification_fractions[Dilution])</f>
        <v>#N/A</v>
      </c>
      <c r="F508" t="e">
        <f>MAX(bgal_kin_purification[[#This Row],[Dilution]]*bgal_kin_purification[[#This Row],[Value]], 0)</f>
        <v>#N/A</v>
      </c>
    </row>
    <row r="509" spans="1:6" x14ac:dyDescent="0.2">
      <c r="A509" s="20">
        <v>9.0624999999999994E-3</v>
      </c>
      <c r="B509" t="s">
        <v>193</v>
      </c>
      <c r="C509">
        <f>_xlfn.XLOOKUP(bgal_kin_purification[[#This Row],[Attribute]],bgal_purification_fractions[Variable],bgal_purification_fractions[Fraction])</f>
        <v>1</v>
      </c>
      <c r="E509" t="str">
        <f>_xlfn.XLOOKUP(bgal_kin_purification[[#This Row],[Attribute]],bgal_purification_fractions[Variable],bgal_purification_fractions[Dilution])</f>
        <v>10</v>
      </c>
      <c r="F509">
        <f>MAX(bgal_kin_purification[[#This Row],[Dilution]]*bgal_kin_purification[[#This Row],[Value]], 0)</f>
        <v>0</v>
      </c>
    </row>
    <row r="510" spans="1:6" x14ac:dyDescent="0.2">
      <c r="A510" s="20">
        <v>9.0624999999999994E-3</v>
      </c>
      <c r="B510" t="s">
        <v>194</v>
      </c>
      <c r="C510">
        <f>_xlfn.XLOOKUP(bgal_kin_purification[[#This Row],[Attribute]],bgal_purification_fractions[Variable],bgal_purification_fractions[Fraction])</f>
        <v>1</v>
      </c>
      <c r="E510" t="str">
        <f>_xlfn.XLOOKUP(bgal_kin_purification[[#This Row],[Attribute]],bgal_purification_fractions[Variable],bgal_purification_fractions[Dilution])</f>
        <v>10</v>
      </c>
      <c r="F510">
        <f>MAX(bgal_kin_purification[[#This Row],[Dilution]]*bgal_kin_purification[[#This Row],[Value]], 0)</f>
        <v>0</v>
      </c>
    </row>
    <row r="511" spans="1:6" x14ac:dyDescent="0.2">
      <c r="A511" s="20">
        <v>9.0624999999999994E-3</v>
      </c>
      <c r="B511" t="s">
        <v>195</v>
      </c>
      <c r="C511">
        <f>_xlfn.XLOOKUP(bgal_kin_purification[[#This Row],[Attribute]],bgal_purification_fractions[Variable],bgal_purification_fractions[Fraction])</f>
        <v>1</v>
      </c>
      <c r="E511" t="str">
        <f>_xlfn.XLOOKUP(bgal_kin_purification[[#This Row],[Attribute]],bgal_purification_fractions[Variable],bgal_purification_fractions[Dilution])</f>
        <v>10</v>
      </c>
      <c r="F511">
        <f>MAX(bgal_kin_purification[[#This Row],[Dilution]]*bgal_kin_purification[[#This Row],[Value]], 0)</f>
        <v>0</v>
      </c>
    </row>
    <row r="512" spans="1:6" x14ac:dyDescent="0.2">
      <c r="A512" s="20">
        <v>9.0624999999999994E-3</v>
      </c>
      <c r="B512" t="s">
        <v>50</v>
      </c>
      <c r="C512">
        <f>_xlfn.XLOOKUP(bgal_kin_purification[[#This Row],[Attribute]],bgal_purification_fractions[Variable],bgal_purification_fractions[Fraction])</f>
        <v>3</v>
      </c>
      <c r="D512">
        <v>1.2999999999999999E-2</v>
      </c>
      <c r="E512" t="str">
        <f>_xlfn.XLOOKUP(bgal_kin_purification[[#This Row],[Attribute]],bgal_purification_fractions[Variable],bgal_purification_fractions[Dilution])</f>
        <v>10</v>
      </c>
      <c r="F512">
        <f>MAX(bgal_kin_purification[[#This Row],[Dilution]]*bgal_kin_purification[[#This Row],[Value]], 0)</f>
        <v>0.13</v>
      </c>
    </row>
    <row r="513" spans="1:6" x14ac:dyDescent="0.2">
      <c r="A513" s="20">
        <v>9.0624999999999994E-3</v>
      </c>
      <c r="B513" t="s">
        <v>51</v>
      </c>
      <c r="C513">
        <f>_xlfn.XLOOKUP(bgal_kin_purification[[#This Row],[Attribute]],bgal_purification_fractions[Variable],bgal_purification_fractions[Fraction])</f>
        <v>3</v>
      </c>
      <c r="D513">
        <v>4.0000000000000001E-3</v>
      </c>
      <c r="E513" t="str">
        <f>_xlfn.XLOOKUP(bgal_kin_purification[[#This Row],[Attribute]],bgal_purification_fractions[Variable],bgal_purification_fractions[Dilution])</f>
        <v>10</v>
      </c>
      <c r="F513">
        <f>MAX(bgal_kin_purification[[#This Row],[Dilution]]*bgal_kin_purification[[#This Row],[Value]], 0)</f>
        <v>0.04</v>
      </c>
    </row>
    <row r="514" spans="1:6" x14ac:dyDescent="0.2">
      <c r="A514" s="20">
        <v>9.0624999999999994E-3</v>
      </c>
      <c r="B514" t="s">
        <v>52</v>
      </c>
      <c r="C514">
        <f>_xlfn.XLOOKUP(bgal_kin_purification[[#This Row],[Attribute]],bgal_purification_fractions[Variable],bgal_purification_fractions[Fraction])</f>
        <v>3</v>
      </c>
      <c r="D514">
        <v>2E-3</v>
      </c>
      <c r="E514" t="str">
        <f>_xlfn.XLOOKUP(bgal_kin_purification[[#This Row],[Attribute]],bgal_purification_fractions[Variable],bgal_purification_fractions[Dilution])</f>
        <v>10</v>
      </c>
      <c r="F514">
        <f>MAX(bgal_kin_purification[[#This Row],[Dilution]]*bgal_kin_purification[[#This Row],[Value]], 0)</f>
        <v>0.02</v>
      </c>
    </row>
    <row r="515" spans="1:6" x14ac:dyDescent="0.2">
      <c r="A515" s="20">
        <v>9.0624999999999994E-3</v>
      </c>
      <c r="B515" t="s">
        <v>1</v>
      </c>
      <c r="C515">
        <f>_xlfn.XLOOKUP(bgal_kin_purification[[#This Row],[Attribute]],bgal_purification_fractions[Variable],bgal_purification_fractions[Fraction])</f>
        <v>1</v>
      </c>
      <c r="D515">
        <v>1.6319999999999999</v>
      </c>
      <c r="E515" t="str">
        <f>_xlfn.XLOOKUP(bgal_kin_purification[[#This Row],[Attribute]],bgal_purification_fractions[Variable],bgal_purification_fractions[Dilution])</f>
        <v>100</v>
      </c>
      <c r="F515">
        <f>MAX(bgal_kin_purification[[#This Row],[Dilution]]*bgal_kin_purification[[#This Row],[Value]], 0)</f>
        <v>163.19999999999999</v>
      </c>
    </row>
    <row r="516" spans="1:6" x14ac:dyDescent="0.2">
      <c r="A516" s="20">
        <v>9.0624999999999994E-3</v>
      </c>
      <c r="B516" t="s">
        <v>2</v>
      </c>
      <c r="C516">
        <f>_xlfn.XLOOKUP(bgal_kin_purification[[#This Row],[Attribute]],bgal_purification_fractions[Variable],bgal_purification_fractions[Fraction])</f>
        <v>1</v>
      </c>
      <c r="D516">
        <v>1.5860000000000001</v>
      </c>
      <c r="E516" t="str">
        <f>_xlfn.XLOOKUP(bgal_kin_purification[[#This Row],[Attribute]],bgal_purification_fractions[Variable],bgal_purification_fractions[Dilution])</f>
        <v>100</v>
      </c>
      <c r="F516">
        <f>MAX(bgal_kin_purification[[#This Row],[Dilution]]*bgal_kin_purification[[#This Row],[Value]], 0)</f>
        <v>158.6</v>
      </c>
    </row>
    <row r="517" spans="1:6" x14ac:dyDescent="0.2">
      <c r="A517" s="20">
        <v>9.0624999999999994E-3</v>
      </c>
      <c r="B517" t="s">
        <v>3</v>
      </c>
      <c r="C517">
        <f>_xlfn.XLOOKUP(bgal_kin_purification[[#This Row],[Attribute]],bgal_purification_fractions[Variable],bgal_purification_fractions[Fraction])</f>
        <v>1</v>
      </c>
      <c r="D517">
        <v>1.585</v>
      </c>
      <c r="E517" t="str">
        <f>_xlfn.XLOOKUP(bgal_kin_purification[[#This Row],[Attribute]],bgal_purification_fractions[Variable],bgal_purification_fractions[Dilution])</f>
        <v>100</v>
      </c>
      <c r="F517">
        <f>MAX(bgal_kin_purification[[#This Row],[Dilution]]*bgal_kin_purification[[#This Row],[Value]], 0)</f>
        <v>158.5</v>
      </c>
    </row>
    <row r="518" spans="1:6" x14ac:dyDescent="0.2">
      <c r="A518" s="20">
        <v>9.0624999999999994E-3</v>
      </c>
      <c r="B518" t="s">
        <v>4</v>
      </c>
      <c r="C518">
        <f>_xlfn.XLOOKUP(bgal_kin_purification[[#This Row],[Attribute]],bgal_purification_fractions[Variable],bgal_purification_fractions[Fraction])</f>
        <v>3</v>
      </c>
      <c r="D518">
        <v>8.0000000000000002E-3</v>
      </c>
      <c r="E518" t="str">
        <f>_xlfn.XLOOKUP(bgal_kin_purification[[#This Row],[Attribute]],bgal_purification_fractions[Variable],bgal_purification_fractions[Dilution])</f>
        <v>100</v>
      </c>
      <c r="F518">
        <f>MAX(bgal_kin_purification[[#This Row],[Dilution]]*bgal_kin_purification[[#This Row],[Value]], 0)</f>
        <v>0.8</v>
      </c>
    </row>
    <row r="519" spans="1:6" x14ac:dyDescent="0.2">
      <c r="A519" s="20">
        <v>9.0624999999999994E-3</v>
      </c>
      <c r="B519" t="s">
        <v>5</v>
      </c>
      <c r="C519">
        <f>_xlfn.XLOOKUP(bgal_kin_purification[[#This Row],[Attribute]],bgal_purification_fractions[Variable],bgal_purification_fractions[Fraction])</f>
        <v>3</v>
      </c>
      <c r="D519">
        <v>2E-3</v>
      </c>
      <c r="E519" t="str">
        <f>_xlfn.XLOOKUP(bgal_kin_purification[[#This Row],[Attribute]],bgal_purification_fractions[Variable],bgal_purification_fractions[Dilution])</f>
        <v>100</v>
      </c>
      <c r="F519">
        <f>MAX(bgal_kin_purification[[#This Row],[Dilution]]*bgal_kin_purification[[#This Row],[Value]], 0)</f>
        <v>0.2</v>
      </c>
    </row>
    <row r="520" spans="1:6" x14ac:dyDescent="0.2">
      <c r="A520" s="20">
        <v>9.0624999999999994E-3</v>
      </c>
      <c r="B520" t="s">
        <v>6</v>
      </c>
      <c r="C520">
        <f>_xlfn.XLOOKUP(bgal_kin_purification[[#This Row],[Attribute]],bgal_purification_fractions[Variable],bgal_purification_fractions[Fraction])</f>
        <v>3</v>
      </c>
      <c r="D520">
        <v>1E-3</v>
      </c>
      <c r="E520" t="str">
        <f>_xlfn.XLOOKUP(bgal_kin_purification[[#This Row],[Attribute]],bgal_purification_fractions[Variable],bgal_purification_fractions[Dilution])</f>
        <v>100</v>
      </c>
      <c r="F520">
        <f>MAX(bgal_kin_purification[[#This Row],[Dilution]]*bgal_kin_purification[[#This Row],[Value]], 0)</f>
        <v>0.1</v>
      </c>
    </row>
    <row r="521" spans="1:6" x14ac:dyDescent="0.2">
      <c r="A521" s="20">
        <v>9.0624999999999994E-3</v>
      </c>
      <c r="B521" t="s">
        <v>13</v>
      </c>
      <c r="C521">
        <f>_xlfn.XLOOKUP(bgal_kin_purification[[#This Row],[Attribute]],bgal_purification_fractions[Variable],bgal_purification_fractions[Fraction])</f>
        <v>1</v>
      </c>
      <c r="D521">
        <v>0.21099999999999999</v>
      </c>
      <c r="E521" t="str">
        <f>_xlfn.XLOOKUP(bgal_kin_purification[[#This Row],[Attribute]],bgal_purification_fractions[Variable],bgal_purification_fractions[Dilution])</f>
        <v>1000</v>
      </c>
      <c r="F521">
        <f>MAX(bgal_kin_purification[[#This Row],[Dilution]]*bgal_kin_purification[[#This Row],[Value]], 0)</f>
        <v>211</v>
      </c>
    </row>
    <row r="522" spans="1:6" x14ac:dyDescent="0.2">
      <c r="A522" s="20">
        <v>9.0624999999999994E-3</v>
      </c>
      <c r="B522" t="s">
        <v>14</v>
      </c>
      <c r="C522">
        <f>_xlfn.XLOOKUP(bgal_kin_purification[[#This Row],[Attribute]],bgal_purification_fractions[Variable],bgal_purification_fractions[Fraction])</f>
        <v>1</v>
      </c>
      <c r="D522">
        <v>0.214</v>
      </c>
      <c r="E522" t="str">
        <f>_xlfn.XLOOKUP(bgal_kin_purification[[#This Row],[Attribute]],bgal_purification_fractions[Variable],bgal_purification_fractions[Dilution])</f>
        <v>1000</v>
      </c>
      <c r="F522">
        <f>MAX(bgal_kin_purification[[#This Row],[Dilution]]*bgal_kin_purification[[#This Row],[Value]], 0)</f>
        <v>214</v>
      </c>
    </row>
    <row r="523" spans="1:6" x14ac:dyDescent="0.2">
      <c r="A523" s="20">
        <v>9.0624999999999994E-3</v>
      </c>
      <c r="B523" t="s">
        <v>15</v>
      </c>
      <c r="C523">
        <f>_xlfn.XLOOKUP(bgal_kin_purification[[#This Row],[Attribute]],bgal_purification_fractions[Variable],bgal_purification_fractions[Fraction])</f>
        <v>1</v>
      </c>
      <c r="D523">
        <v>0.214</v>
      </c>
      <c r="E523" t="str">
        <f>_xlfn.XLOOKUP(bgal_kin_purification[[#This Row],[Attribute]],bgal_purification_fractions[Variable],bgal_purification_fractions[Dilution])</f>
        <v>1000</v>
      </c>
      <c r="F523">
        <f>MAX(bgal_kin_purification[[#This Row],[Dilution]]*bgal_kin_purification[[#This Row],[Value]], 0)</f>
        <v>214</v>
      </c>
    </row>
    <row r="524" spans="1:6" x14ac:dyDescent="0.2">
      <c r="A524" s="20">
        <v>9.0624999999999994E-3</v>
      </c>
      <c r="B524" t="s">
        <v>16</v>
      </c>
      <c r="C524">
        <f>_xlfn.XLOOKUP(bgal_kin_purification[[#This Row],[Attribute]],bgal_purification_fractions[Variable],bgal_purification_fractions[Fraction])</f>
        <v>3</v>
      </c>
      <c r="D524">
        <v>6.0000000000000001E-3</v>
      </c>
      <c r="E524" t="str">
        <f>_xlfn.XLOOKUP(bgal_kin_purification[[#This Row],[Attribute]],bgal_purification_fractions[Variable],bgal_purification_fractions[Dilution])</f>
        <v>1000</v>
      </c>
      <c r="F524">
        <f>MAX(bgal_kin_purification[[#This Row],[Dilution]]*bgal_kin_purification[[#This Row],[Value]], 0)</f>
        <v>6</v>
      </c>
    </row>
    <row r="525" spans="1:6" x14ac:dyDescent="0.2">
      <c r="A525" s="20">
        <v>9.0624999999999994E-3</v>
      </c>
      <c r="B525" t="s">
        <v>17</v>
      </c>
      <c r="C525">
        <f>_xlfn.XLOOKUP(bgal_kin_purification[[#This Row],[Attribute]],bgal_purification_fractions[Variable],bgal_purification_fractions[Fraction])</f>
        <v>3</v>
      </c>
      <c r="D525">
        <v>2E-3</v>
      </c>
      <c r="E525" t="str">
        <f>_xlfn.XLOOKUP(bgal_kin_purification[[#This Row],[Attribute]],bgal_purification_fractions[Variable],bgal_purification_fractions[Dilution])</f>
        <v>1000</v>
      </c>
      <c r="F525">
        <f>MAX(bgal_kin_purification[[#This Row],[Dilution]]*bgal_kin_purification[[#This Row],[Value]], 0)</f>
        <v>2</v>
      </c>
    </row>
    <row r="526" spans="1:6" x14ac:dyDescent="0.2">
      <c r="A526" s="20">
        <v>9.0624999999999994E-3</v>
      </c>
      <c r="B526" t="s">
        <v>18</v>
      </c>
      <c r="C526">
        <f>_xlfn.XLOOKUP(bgal_kin_purification[[#This Row],[Attribute]],bgal_purification_fractions[Variable],bgal_purification_fractions[Fraction])</f>
        <v>3</v>
      </c>
      <c r="D526">
        <v>1E-3</v>
      </c>
      <c r="E526" t="str">
        <f>_xlfn.XLOOKUP(bgal_kin_purification[[#This Row],[Attribute]],bgal_purification_fractions[Variable],bgal_purification_fractions[Dilution])</f>
        <v>1000</v>
      </c>
      <c r="F526">
        <f>MAX(bgal_kin_purification[[#This Row],[Dilution]]*bgal_kin_purification[[#This Row],[Value]], 0)</f>
        <v>1</v>
      </c>
    </row>
    <row r="527" spans="1:6" x14ac:dyDescent="0.2">
      <c r="A527" s="20">
        <v>9.0624999999999994E-3</v>
      </c>
      <c r="B527" t="s">
        <v>38</v>
      </c>
      <c r="C527">
        <f>_xlfn.XLOOKUP(bgal_kin_purification[[#This Row],[Attribute]],bgal_purification_fractions[Variable],bgal_purification_fractions[Fraction])</f>
        <v>2</v>
      </c>
      <c r="E527" t="str">
        <f>_xlfn.XLOOKUP(bgal_kin_purification[[#This Row],[Attribute]],bgal_purification_fractions[Variable],bgal_purification_fractions[Dilution])</f>
        <v>10</v>
      </c>
      <c r="F527">
        <f>MAX(bgal_kin_purification[[#This Row],[Dilution]]*bgal_kin_purification[[#This Row],[Value]], 0)</f>
        <v>0</v>
      </c>
    </row>
    <row r="528" spans="1:6" x14ac:dyDescent="0.2">
      <c r="A528" s="20">
        <v>9.0624999999999994E-3</v>
      </c>
      <c r="B528" t="s">
        <v>39</v>
      </c>
      <c r="C528">
        <f>_xlfn.XLOOKUP(bgal_kin_purification[[#This Row],[Attribute]],bgal_purification_fractions[Variable],bgal_purification_fractions[Fraction])</f>
        <v>2</v>
      </c>
      <c r="E528" t="str">
        <f>_xlfn.XLOOKUP(bgal_kin_purification[[#This Row],[Attribute]],bgal_purification_fractions[Variable],bgal_purification_fractions[Dilution])</f>
        <v>10</v>
      </c>
      <c r="F528">
        <f>MAX(bgal_kin_purification[[#This Row],[Dilution]]*bgal_kin_purification[[#This Row],[Value]], 0)</f>
        <v>0</v>
      </c>
    </row>
    <row r="529" spans="1:6" x14ac:dyDescent="0.2">
      <c r="A529" s="20">
        <v>9.0624999999999994E-3</v>
      </c>
      <c r="B529" t="s">
        <v>34</v>
      </c>
      <c r="C529">
        <f>_xlfn.XLOOKUP(bgal_kin_purification[[#This Row],[Attribute]],bgal_purification_fractions[Variable],bgal_purification_fractions[Fraction])</f>
        <v>2</v>
      </c>
      <c r="E529" t="str">
        <f>_xlfn.XLOOKUP(bgal_kin_purification[[#This Row],[Attribute]],bgal_purification_fractions[Variable],bgal_purification_fractions[Dilution])</f>
        <v>10</v>
      </c>
      <c r="F529">
        <f>MAX(bgal_kin_purification[[#This Row],[Dilution]]*bgal_kin_purification[[#This Row],[Value]], 0)</f>
        <v>0</v>
      </c>
    </row>
    <row r="530" spans="1:6" x14ac:dyDescent="0.2">
      <c r="A530" s="20">
        <v>9.0624999999999994E-3</v>
      </c>
      <c r="B530" t="s">
        <v>40</v>
      </c>
      <c r="C530">
        <f>_xlfn.XLOOKUP(bgal_kin_purification[[#This Row],[Attribute]],bgal_purification_fractions[Variable],bgal_purification_fractions[Fraction])</f>
        <v>4</v>
      </c>
      <c r="D530">
        <v>1.0999999999999999E-2</v>
      </c>
      <c r="E530" t="str">
        <f>_xlfn.XLOOKUP(bgal_kin_purification[[#This Row],[Attribute]],bgal_purification_fractions[Variable],bgal_purification_fractions[Dilution])</f>
        <v>10</v>
      </c>
      <c r="F530">
        <f>MAX(bgal_kin_purification[[#This Row],[Dilution]]*bgal_kin_purification[[#This Row],[Value]], 0)</f>
        <v>0.10999999999999999</v>
      </c>
    </row>
    <row r="531" spans="1:6" x14ac:dyDescent="0.2">
      <c r="A531" s="20">
        <v>9.0624999999999994E-3</v>
      </c>
      <c r="B531" t="s">
        <v>41</v>
      </c>
      <c r="C531">
        <f>_xlfn.XLOOKUP(bgal_kin_purification[[#This Row],[Attribute]],bgal_purification_fractions[Variable],bgal_purification_fractions[Fraction])</f>
        <v>4</v>
      </c>
      <c r="D531">
        <v>3.0000000000000001E-3</v>
      </c>
      <c r="E531" t="str">
        <f>_xlfn.XLOOKUP(bgal_kin_purification[[#This Row],[Attribute]],bgal_purification_fractions[Variable],bgal_purification_fractions[Dilution])</f>
        <v>10</v>
      </c>
      <c r="F531">
        <f>MAX(bgal_kin_purification[[#This Row],[Dilution]]*bgal_kin_purification[[#This Row],[Value]], 0)</f>
        <v>0.03</v>
      </c>
    </row>
    <row r="532" spans="1:6" x14ac:dyDescent="0.2">
      <c r="A532" s="20">
        <v>9.0624999999999994E-3</v>
      </c>
      <c r="B532" t="s">
        <v>42</v>
      </c>
      <c r="C532">
        <f>_xlfn.XLOOKUP(bgal_kin_purification[[#This Row],[Attribute]],bgal_purification_fractions[Variable],bgal_purification_fractions[Fraction])</f>
        <v>4</v>
      </c>
      <c r="D532">
        <v>3.0000000000000001E-3</v>
      </c>
      <c r="E532" t="str">
        <f>_xlfn.XLOOKUP(bgal_kin_purification[[#This Row],[Attribute]],bgal_purification_fractions[Variable],bgal_purification_fractions[Dilution])</f>
        <v>10</v>
      </c>
      <c r="F532">
        <f>MAX(bgal_kin_purification[[#This Row],[Dilution]]*bgal_kin_purification[[#This Row],[Value]], 0)</f>
        <v>0.03</v>
      </c>
    </row>
    <row r="533" spans="1:6" x14ac:dyDescent="0.2">
      <c r="A533" s="20">
        <v>9.0624999999999994E-3</v>
      </c>
      <c r="B533" t="s">
        <v>56</v>
      </c>
      <c r="C533">
        <f>_xlfn.XLOOKUP(bgal_kin_purification[[#This Row],[Attribute]],bgal_purification_fractions[Variable],bgal_purification_fractions[Fraction])</f>
        <v>2</v>
      </c>
      <c r="D533">
        <v>0.83899999999999997</v>
      </c>
      <c r="E533" t="str">
        <f>_xlfn.XLOOKUP(bgal_kin_purification[[#This Row],[Attribute]],bgal_purification_fractions[Variable],bgal_purification_fractions[Dilution])</f>
        <v>100</v>
      </c>
      <c r="F533">
        <f>MAX(bgal_kin_purification[[#This Row],[Dilution]]*bgal_kin_purification[[#This Row],[Value]], 0)</f>
        <v>83.899999999999991</v>
      </c>
    </row>
    <row r="534" spans="1:6" x14ac:dyDescent="0.2">
      <c r="A534" s="20">
        <v>9.0624999999999994E-3</v>
      </c>
      <c r="B534" t="s">
        <v>57</v>
      </c>
      <c r="C534">
        <f>_xlfn.XLOOKUP(bgal_kin_purification[[#This Row],[Attribute]],bgal_purification_fractions[Variable],bgal_purification_fractions[Fraction])</f>
        <v>2</v>
      </c>
      <c r="D534">
        <v>0.82599999999999996</v>
      </c>
      <c r="E534" t="str">
        <f>_xlfn.XLOOKUP(bgal_kin_purification[[#This Row],[Attribute]],bgal_purification_fractions[Variable],bgal_purification_fractions[Dilution])</f>
        <v>100</v>
      </c>
      <c r="F534">
        <f>MAX(bgal_kin_purification[[#This Row],[Dilution]]*bgal_kin_purification[[#This Row],[Value]], 0)</f>
        <v>82.6</v>
      </c>
    </row>
    <row r="535" spans="1:6" x14ac:dyDescent="0.2">
      <c r="A535" s="20">
        <v>9.0624999999999994E-3</v>
      </c>
      <c r="B535" t="s">
        <v>58</v>
      </c>
      <c r="C535">
        <f>_xlfn.XLOOKUP(bgal_kin_purification[[#This Row],[Attribute]],bgal_purification_fractions[Variable],bgal_purification_fractions[Fraction])</f>
        <v>2</v>
      </c>
      <c r="D535">
        <v>0.81100000000000005</v>
      </c>
      <c r="E535" t="str">
        <f>_xlfn.XLOOKUP(bgal_kin_purification[[#This Row],[Attribute]],bgal_purification_fractions[Variable],bgal_purification_fractions[Dilution])</f>
        <v>100</v>
      </c>
      <c r="F535">
        <f>MAX(bgal_kin_purification[[#This Row],[Dilution]]*bgal_kin_purification[[#This Row],[Value]], 0)</f>
        <v>81.100000000000009</v>
      </c>
    </row>
    <row r="536" spans="1:6" x14ac:dyDescent="0.2">
      <c r="A536" s="20">
        <v>9.0624999999999994E-3</v>
      </c>
      <c r="B536" t="s">
        <v>59</v>
      </c>
      <c r="C536">
        <f>_xlfn.XLOOKUP(bgal_kin_purification[[#This Row],[Attribute]],bgal_purification_fractions[Variable],bgal_purification_fractions[Fraction])</f>
        <v>4</v>
      </c>
      <c r="D536">
        <v>5.0000000000000001E-3</v>
      </c>
      <c r="E536" t="str">
        <f>_xlfn.XLOOKUP(bgal_kin_purification[[#This Row],[Attribute]],bgal_purification_fractions[Variable],bgal_purification_fractions[Dilution])</f>
        <v>100</v>
      </c>
      <c r="F536">
        <f>MAX(bgal_kin_purification[[#This Row],[Dilution]]*bgal_kin_purification[[#This Row],[Value]], 0)</f>
        <v>0.5</v>
      </c>
    </row>
    <row r="537" spans="1:6" x14ac:dyDescent="0.2">
      <c r="A537" s="20">
        <v>9.0624999999999994E-3</v>
      </c>
      <c r="B537" t="s">
        <v>60</v>
      </c>
      <c r="C537">
        <f>_xlfn.XLOOKUP(bgal_kin_purification[[#This Row],[Attribute]],bgal_purification_fractions[Variable],bgal_purification_fractions[Fraction])</f>
        <v>4</v>
      </c>
      <c r="D537">
        <v>-1E-3</v>
      </c>
      <c r="E537" t="str">
        <f>_xlfn.XLOOKUP(bgal_kin_purification[[#This Row],[Attribute]],bgal_purification_fractions[Variable],bgal_purification_fractions[Dilution])</f>
        <v>100</v>
      </c>
      <c r="F537">
        <f>MAX(bgal_kin_purification[[#This Row],[Dilution]]*bgal_kin_purification[[#This Row],[Value]], 0)</f>
        <v>0</v>
      </c>
    </row>
    <row r="538" spans="1:6" x14ac:dyDescent="0.2">
      <c r="A538" s="20">
        <v>9.0624999999999994E-3</v>
      </c>
      <c r="B538" t="s">
        <v>61</v>
      </c>
      <c r="C538">
        <f>_xlfn.XLOOKUP(bgal_kin_purification[[#This Row],[Attribute]],bgal_purification_fractions[Variable],bgal_purification_fractions[Fraction])</f>
        <v>4</v>
      </c>
      <c r="D538">
        <v>1E-3</v>
      </c>
      <c r="E538" t="str">
        <f>_xlfn.XLOOKUP(bgal_kin_purification[[#This Row],[Attribute]],bgal_purification_fractions[Variable],bgal_purification_fractions[Dilution])</f>
        <v>100</v>
      </c>
      <c r="F538">
        <f>MAX(bgal_kin_purification[[#This Row],[Dilution]]*bgal_kin_purification[[#This Row],[Value]], 0)</f>
        <v>0.1</v>
      </c>
    </row>
    <row r="539" spans="1:6" x14ac:dyDescent="0.2">
      <c r="A539" s="20">
        <v>9.0624999999999994E-3</v>
      </c>
      <c r="B539" t="s">
        <v>64</v>
      </c>
      <c r="C539">
        <f>_xlfn.XLOOKUP(bgal_kin_purification[[#This Row],[Attribute]],bgal_purification_fractions[Variable],bgal_purification_fractions[Fraction])</f>
        <v>2</v>
      </c>
      <c r="D539">
        <v>0.10299999999999999</v>
      </c>
      <c r="E539" t="str">
        <f>_xlfn.XLOOKUP(bgal_kin_purification[[#This Row],[Attribute]],bgal_purification_fractions[Variable],bgal_purification_fractions[Dilution])</f>
        <v>1000</v>
      </c>
      <c r="F539">
        <f>MAX(bgal_kin_purification[[#This Row],[Dilution]]*bgal_kin_purification[[#This Row],[Value]], 0)</f>
        <v>103</v>
      </c>
    </row>
    <row r="540" spans="1:6" x14ac:dyDescent="0.2">
      <c r="A540" s="20">
        <v>9.0624999999999994E-3</v>
      </c>
      <c r="B540" t="s">
        <v>65</v>
      </c>
      <c r="C540">
        <f>_xlfn.XLOOKUP(bgal_kin_purification[[#This Row],[Attribute]],bgal_purification_fractions[Variable],bgal_purification_fractions[Fraction])</f>
        <v>2</v>
      </c>
      <c r="D540">
        <v>0.11</v>
      </c>
      <c r="E540" t="str">
        <f>_xlfn.XLOOKUP(bgal_kin_purification[[#This Row],[Attribute]],bgal_purification_fractions[Variable],bgal_purification_fractions[Dilution])</f>
        <v>1000</v>
      </c>
      <c r="F540">
        <f>MAX(bgal_kin_purification[[#This Row],[Dilution]]*bgal_kin_purification[[#This Row],[Value]], 0)</f>
        <v>110</v>
      </c>
    </row>
    <row r="541" spans="1:6" x14ac:dyDescent="0.2">
      <c r="A541" s="20">
        <v>9.0624999999999994E-3</v>
      </c>
      <c r="B541" t="s">
        <v>66</v>
      </c>
      <c r="C541">
        <f>_xlfn.XLOOKUP(bgal_kin_purification[[#This Row],[Attribute]],bgal_purification_fractions[Variable],bgal_purification_fractions[Fraction])</f>
        <v>2</v>
      </c>
      <c r="D541">
        <v>0.10100000000000001</v>
      </c>
      <c r="E541" t="str">
        <f>_xlfn.XLOOKUP(bgal_kin_purification[[#This Row],[Attribute]],bgal_purification_fractions[Variable],bgal_purification_fractions[Dilution])</f>
        <v>1000</v>
      </c>
      <c r="F541">
        <f>MAX(bgal_kin_purification[[#This Row],[Dilution]]*bgal_kin_purification[[#This Row],[Value]], 0)</f>
        <v>101</v>
      </c>
    </row>
    <row r="542" spans="1:6" x14ac:dyDescent="0.2">
      <c r="A542" s="20">
        <v>9.0624999999999994E-3</v>
      </c>
      <c r="B542" t="s">
        <v>67</v>
      </c>
      <c r="C542">
        <f>_xlfn.XLOOKUP(bgal_kin_purification[[#This Row],[Attribute]],bgal_purification_fractions[Variable],bgal_purification_fractions[Fraction])</f>
        <v>4</v>
      </c>
      <c r="D542">
        <v>3.0000000000000001E-3</v>
      </c>
      <c r="E542" t="str">
        <f>_xlfn.XLOOKUP(bgal_kin_purification[[#This Row],[Attribute]],bgal_purification_fractions[Variable],bgal_purification_fractions[Dilution])</f>
        <v>1000</v>
      </c>
      <c r="F542">
        <f>MAX(bgal_kin_purification[[#This Row],[Dilution]]*bgal_kin_purification[[#This Row],[Value]], 0)</f>
        <v>3</v>
      </c>
    </row>
    <row r="543" spans="1:6" x14ac:dyDescent="0.2">
      <c r="A543" s="20">
        <v>9.0624999999999994E-3</v>
      </c>
      <c r="B543" t="s">
        <v>68</v>
      </c>
      <c r="C543">
        <f>_xlfn.XLOOKUP(bgal_kin_purification[[#This Row],[Attribute]],bgal_purification_fractions[Variable],bgal_purification_fractions[Fraction])</f>
        <v>4</v>
      </c>
      <c r="D543">
        <v>0</v>
      </c>
      <c r="E543" t="str">
        <f>_xlfn.XLOOKUP(bgal_kin_purification[[#This Row],[Attribute]],bgal_purification_fractions[Variable],bgal_purification_fractions[Dilution])</f>
        <v>1000</v>
      </c>
      <c r="F543">
        <f>MAX(bgal_kin_purification[[#This Row],[Dilution]]*bgal_kin_purification[[#This Row],[Value]], 0)</f>
        <v>0</v>
      </c>
    </row>
    <row r="544" spans="1:6" x14ac:dyDescent="0.2">
      <c r="A544" s="20">
        <v>9.0624999999999994E-3</v>
      </c>
      <c r="B544" t="s">
        <v>69</v>
      </c>
      <c r="C544">
        <f>_xlfn.XLOOKUP(bgal_kin_purification[[#This Row],[Attribute]],bgal_purification_fractions[Variable],bgal_purification_fractions[Fraction])</f>
        <v>4</v>
      </c>
      <c r="D544">
        <v>-1E-3</v>
      </c>
      <c r="E544" t="str">
        <f>_xlfn.XLOOKUP(bgal_kin_purification[[#This Row],[Attribute]],bgal_purification_fractions[Variable],bgal_purification_fractions[Dilution])</f>
        <v>1000</v>
      </c>
      <c r="F544">
        <f>MAX(bgal_kin_purification[[#This Row],[Dilution]]*bgal_kin_purification[[#This Row],[Value]], 0)</f>
        <v>0</v>
      </c>
    </row>
    <row r="545" spans="1:6" hidden="1" x14ac:dyDescent="0.2">
      <c r="A545" s="20">
        <v>9.0624999999999994E-3</v>
      </c>
      <c r="B545" t="s">
        <v>73</v>
      </c>
      <c r="C545" t="e">
        <f>_xlfn.XLOOKUP(bgal_kin_purification[[#This Row],[Attribute]],bgal_purification_fractions[Variable],bgal_purification_fractions[Fraction])</f>
        <v>#N/A</v>
      </c>
      <c r="D545">
        <v>2E-3</v>
      </c>
      <c r="E545" t="e">
        <f>_xlfn.XLOOKUP(bgal_kin_purification[[#This Row],[Attribute]],bgal_purification_fractions[Variable],bgal_purification_fractions[Dilution])</f>
        <v>#N/A</v>
      </c>
      <c r="F545" t="e">
        <f>MAX(bgal_kin_purification[[#This Row],[Dilution]]*bgal_kin_purification[[#This Row],[Value]], 0)</f>
        <v>#N/A</v>
      </c>
    </row>
    <row r="546" spans="1:6" hidden="1" x14ac:dyDescent="0.2">
      <c r="A546" s="20">
        <v>9.0624999999999994E-3</v>
      </c>
      <c r="B546" t="s">
        <v>74</v>
      </c>
      <c r="C546" t="e">
        <f>_xlfn.XLOOKUP(bgal_kin_purification[[#This Row],[Attribute]],bgal_purification_fractions[Variable],bgal_purification_fractions[Fraction])</f>
        <v>#N/A</v>
      </c>
      <c r="D546">
        <v>-1E-3</v>
      </c>
      <c r="E546" t="e">
        <f>_xlfn.XLOOKUP(bgal_kin_purification[[#This Row],[Attribute]],bgal_purification_fractions[Variable],bgal_purification_fractions[Dilution])</f>
        <v>#N/A</v>
      </c>
      <c r="F546" t="e">
        <f>MAX(bgal_kin_purification[[#This Row],[Dilution]]*bgal_kin_purification[[#This Row],[Value]], 0)</f>
        <v>#N/A</v>
      </c>
    </row>
    <row r="547" spans="1:6" hidden="1" x14ac:dyDescent="0.2">
      <c r="A547" s="20">
        <v>9.0624999999999994E-3</v>
      </c>
      <c r="B547" t="s">
        <v>75</v>
      </c>
      <c r="C547" t="e">
        <f>_xlfn.XLOOKUP(bgal_kin_purification[[#This Row],[Attribute]],bgal_purification_fractions[Variable],bgal_purification_fractions[Fraction])</f>
        <v>#N/A</v>
      </c>
      <c r="D547">
        <v>-1E-3</v>
      </c>
      <c r="E547" t="e">
        <f>_xlfn.XLOOKUP(bgal_kin_purification[[#This Row],[Attribute]],bgal_purification_fractions[Variable],bgal_purification_fractions[Dilution])</f>
        <v>#N/A</v>
      </c>
      <c r="F547" t="e">
        <f>MAX(bgal_kin_purification[[#This Row],[Dilution]]*bgal_kin_purification[[#This Row],[Value]], 0)</f>
        <v>#N/A</v>
      </c>
    </row>
    <row r="548" spans="1:6" x14ac:dyDescent="0.2">
      <c r="A548" s="20">
        <v>9.7569444444444448E-3</v>
      </c>
      <c r="B548" t="s">
        <v>193</v>
      </c>
      <c r="C548">
        <f>_xlfn.XLOOKUP(bgal_kin_purification[[#This Row],[Attribute]],bgal_purification_fractions[Variable],bgal_purification_fractions[Fraction])</f>
        <v>1</v>
      </c>
      <c r="E548" t="str">
        <f>_xlfn.XLOOKUP(bgal_kin_purification[[#This Row],[Attribute]],bgal_purification_fractions[Variable],bgal_purification_fractions[Dilution])</f>
        <v>10</v>
      </c>
      <c r="F548">
        <f>MAX(bgal_kin_purification[[#This Row],[Dilution]]*bgal_kin_purification[[#This Row],[Value]], 0)</f>
        <v>0</v>
      </c>
    </row>
    <row r="549" spans="1:6" x14ac:dyDescent="0.2">
      <c r="A549" s="20">
        <v>9.7569444444444448E-3</v>
      </c>
      <c r="B549" t="s">
        <v>194</v>
      </c>
      <c r="C549">
        <f>_xlfn.XLOOKUP(bgal_kin_purification[[#This Row],[Attribute]],bgal_purification_fractions[Variable],bgal_purification_fractions[Fraction])</f>
        <v>1</v>
      </c>
      <c r="E549" t="str">
        <f>_xlfn.XLOOKUP(bgal_kin_purification[[#This Row],[Attribute]],bgal_purification_fractions[Variable],bgal_purification_fractions[Dilution])</f>
        <v>10</v>
      </c>
      <c r="F549">
        <f>MAX(bgal_kin_purification[[#This Row],[Dilution]]*bgal_kin_purification[[#This Row],[Value]], 0)</f>
        <v>0</v>
      </c>
    </row>
    <row r="550" spans="1:6" x14ac:dyDescent="0.2">
      <c r="A550" s="20">
        <v>9.7569444444444448E-3</v>
      </c>
      <c r="B550" t="s">
        <v>195</v>
      </c>
      <c r="C550">
        <f>_xlfn.XLOOKUP(bgal_kin_purification[[#This Row],[Attribute]],bgal_purification_fractions[Variable],bgal_purification_fractions[Fraction])</f>
        <v>1</v>
      </c>
      <c r="E550" t="str">
        <f>_xlfn.XLOOKUP(bgal_kin_purification[[#This Row],[Attribute]],bgal_purification_fractions[Variable],bgal_purification_fractions[Dilution])</f>
        <v>10</v>
      </c>
      <c r="F550">
        <f>MAX(bgal_kin_purification[[#This Row],[Dilution]]*bgal_kin_purification[[#This Row],[Value]], 0)</f>
        <v>0</v>
      </c>
    </row>
    <row r="551" spans="1:6" x14ac:dyDescent="0.2">
      <c r="A551" s="20">
        <v>9.7569444444444448E-3</v>
      </c>
      <c r="B551" t="s">
        <v>50</v>
      </c>
      <c r="C551">
        <f>_xlfn.XLOOKUP(bgal_kin_purification[[#This Row],[Attribute]],bgal_purification_fractions[Variable],bgal_purification_fractions[Fraction])</f>
        <v>3</v>
      </c>
      <c r="D551">
        <v>1.4E-2</v>
      </c>
      <c r="E551" t="str">
        <f>_xlfn.XLOOKUP(bgal_kin_purification[[#This Row],[Attribute]],bgal_purification_fractions[Variable],bgal_purification_fractions[Dilution])</f>
        <v>10</v>
      </c>
      <c r="F551">
        <f>MAX(bgal_kin_purification[[#This Row],[Dilution]]*bgal_kin_purification[[#This Row],[Value]], 0)</f>
        <v>0.14000000000000001</v>
      </c>
    </row>
    <row r="552" spans="1:6" x14ac:dyDescent="0.2">
      <c r="A552" s="20">
        <v>9.7569444444444448E-3</v>
      </c>
      <c r="B552" t="s">
        <v>51</v>
      </c>
      <c r="C552">
        <f>_xlfn.XLOOKUP(bgal_kin_purification[[#This Row],[Attribute]],bgal_purification_fractions[Variable],bgal_purification_fractions[Fraction])</f>
        <v>3</v>
      </c>
      <c r="D552">
        <v>4.0000000000000001E-3</v>
      </c>
      <c r="E552" t="str">
        <f>_xlfn.XLOOKUP(bgal_kin_purification[[#This Row],[Attribute]],bgal_purification_fractions[Variable],bgal_purification_fractions[Dilution])</f>
        <v>10</v>
      </c>
      <c r="F552">
        <f>MAX(bgal_kin_purification[[#This Row],[Dilution]]*bgal_kin_purification[[#This Row],[Value]], 0)</f>
        <v>0.04</v>
      </c>
    </row>
    <row r="553" spans="1:6" x14ac:dyDescent="0.2">
      <c r="A553" s="20">
        <v>9.7569444444444448E-3</v>
      </c>
      <c r="B553" t="s">
        <v>52</v>
      </c>
      <c r="C553">
        <f>_xlfn.XLOOKUP(bgal_kin_purification[[#This Row],[Attribute]],bgal_purification_fractions[Variable],bgal_purification_fractions[Fraction])</f>
        <v>3</v>
      </c>
      <c r="D553">
        <v>2E-3</v>
      </c>
      <c r="E553" t="str">
        <f>_xlfn.XLOOKUP(bgal_kin_purification[[#This Row],[Attribute]],bgal_purification_fractions[Variable],bgal_purification_fractions[Dilution])</f>
        <v>10</v>
      </c>
      <c r="F553">
        <f>MAX(bgal_kin_purification[[#This Row],[Dilution]]*bgal_kin_purification[[#This Row],[Value]], 0)</f>
        <v>0.02</v>
      </c>
    </row>
    <row r="554" spans="1:6" x14ac:dyDescent="0.2">
      <c r="A554" s="20">
        <v>9.7569444444444448E-3</v>
      </c>
      <c r="B554" t="s">
        <v>1</v>
      </c>
      <c r="C554">
        <f>_xlfn.XLOOKUP(bgal_kin_purification[[#This Row],[Attribute]],bgal_purification_fractions[Variable],bgal_purification_fractions[Fraction])</f>
        <v>1</v>
      </c>
      <c r="D554">
        <v>1.7130000000000001</v>
      </c>
      <c r="E554" t="str">
        <f>_xlfn.XLOOKUP(bgal_kin_purification[[#This Row],[Attribute]],bgal_purification_fractions[Variable],bgal_purification_fractions[Dilution])</f>
        <v>100</v>
      </c>
      <c r="F554">
        <f>MAX(bgal_kin_purification[[#This Row],[Dilution]]*bgal_kin_purification[[#This Row],[Value]], 0)</f>
        <v>171.3</v>
      </c>
    </row>
    <row r="555" spans="1:6" x14ac:dyDescent="0.2">
      <c r="A555" s="20">
        <v>9.7569444444444448E-3</v>
      </c>
      <c r="B555" t="s">
        <v>2</v>
      </c>
      <c r="C555">
        <f>_xlfn.XLOOKUP(bgal_kin_purification[[#This Row],[Attribute]],bgal_purification_fractions[Variable],bgal_purification_fractions[Fraction])</f>
        <v>1</v>
      </c>
      <c r="D555">
        <v>1.667</v>
      </c>
      <c r="E555" t="str">
        <f>_xlfn.XLOOKUP(bgal_kin_purification[[#This Row],[Attribute]],bgal_purification_fractions[Variable],bgal_purification_fractions[Dilution])</f>
        <v>100</v>
      </c>
      <c r="F555">
        <f>MAX(bgal_kin_purification[[#This Row],[Dilution]]*bgal_kin_purification[[#This Row],[Value]], 0)</f>
        <v>166.70000000000002</v>
      </c>
    </row>
    <row r="556" spans="1:6" x14ac:dyDescent="0.2">
      <c r="A556" s="20">
        <v>9.7569444444444448E-3</v>
      </c>
      <c r="B556" t="s">
        <v>3</v>
      </c>
      <c r="C556">
        <f>_xlfn.XLOOKUP(bgal_kin_purification[[#This Row],[Attribute]],bgal_purification_fractions[Variable],bgal_purification_fractions[Fraction])</f>
        <v>1</v>
      </c>
      <c r="D556">
        <v>1.6659999999999999</v>
      </c>
      <c r="E556" t="str">
        <f>_xlfn.XLOOKUP(bgal_kin_purification[[#This Row],[Attribute]],bgal_purification_fractions[Variable],bgal_purification_fractions[Dilution])</f>
        <v>100</v>
      </c>
      <c r="F556">
        <f>MAX(bgal_kin_purification[[#This Row],[Dilution]]*bgal_kin_purification[[#This Row],[Value]], 0)</f>
        <v>166.6</v>
      </c>
    </row>
    <row r="557" spans="1:6" x14ac:dyDescent="0.2">
      <c r="A557" s="20">
        <v>9.7569444444444448E-3</v>
      </c>
      <c r="B557" t="s">
        <v>4</v>
      </c>
      <c r="C557">
        <f>_xlfn.XLOOKUP(bgal_kin_purification[[#This Row],[Attribute]],bgal_purification_fractions[Variable],bgal_purification_fractions[Fraction])</f>
        <v>3</v>
      </c>
      <c r="D557">
        <v>0.01</v>
      </c>
      <c r="E557" t="str">
        <f>_xlfn.XLOOKUP(bgal_kin_purification[[#This Row],[Attribute]],bgal_purification_fractions[Variable],bgal_purification_fractions[Dilution])</f>
        <v>100</v>
      </c>
      <c r="F557">
        <f>MAX(bgal_kin_purification[[#This Row],[Dilution]]*bgal_kin_purification[[#This Row],[Value]], 0)</f>
        <v>1</v>
      </c>
    </row>
    <row r="558" spans="1:6" x14ac:dyDescent="0.2">
      <c r="A558" s="20">
        <v>9.7569444444444448E-3</v>
      </c>
      <c r="B558" t="s">
        <v>5</v>
      </c>
      <c r="C558">
        <f>_xlfn.XLOOKUP(bgal_kin_purification[[#This Row],[Attribute]],bgal_purification_fractions[Variable],bgal_purification_fractions[Fraction])</f>
        <v>3</v>
      </c>
      <c r="D558">
        <v>2E-3</v>
      </c>
      <c r="E558" t="str">
        <f>_xlfn.XLOOKUP(bgal_kin_purification[[#This Row],[Attribute]],bgal_purification_fractions[Variable],bgal_purification_fractions[Dilution])</f>
        <v>100</v>
      </c>
      <c r="F558">
        <f>MAX(bgal_kin_purification[[#This Row],[Dilution]]*bgal_kin_purification[[#This Row],[Value]], 0)</f>
        <v>0.2</v>
      </c>
    </row>
    <row r="559" spans="1:6" x14ac:dyDescent="0.2">
      <c r="A559" s="20">
        <v>9.7569444444444448E-3</v>
      </c>
      <c r="B559" t="s">
        <v>6</v>
      </c>
      <c r="C559">
        <f>_xlfn.XLOOKUP(bgal_kin_purification[[#This Row],[Attribute]],bgal_purification_fractions[Variable],bgal_purification_fractions[Fraction])</f>
        <v>3</v>
      </c>
      <c r="D559">
        <v>1E-3</v>
      </c>
      <c r="E559" t="str">
        <f>_xlfn.XLOOKUP(bgal_kin_purification[[#This Row],[Attribute]],bgal_purification_fractions[Variable],bgal_purification_fractions[Dilution])</f>
        <v>100</v>
      </c>
      <c r="F559">
        <f>MAX(bgal_kin_purification[[#This Row],[Dilution]]*bgal_kin_purification[[#This Row],[Value]], 0)</f>
        <v>0.1</v>
      </c>
    </row>
    <row r="560" spans="1:6" x14ac:dyDescent="0.2">
      <c r="A560" s="20">
        <v>9.7569444444444448E-3</v>
      </c>
      <c r="B560" t="s">
        <v>13</v>
      </c>
      <c r="C560">
        <f>_xlfn.XLOOKUP(bgal_kin_purification[[#This Row],[Attribute]],bgal_purification_fractions[Variable],bgal_purification_fractions[Fraction])</f>
        <v>1</v>
      </c>
      <c r="D560">
        <v>0.223</v>
      </c>
      <c r="E560" t="str">
        <f>_xlfn.XLOOKUP(bgal_kin_purification[[#This Row],[Attribute]],bgal_purification_fractions[Variable],bgal_purification_fractions[Dilution])</f>
        <v>1000</v>
      </c>
      <c r="F560">
        <f>MAX(bgal_kin_purification[[#This Row],[Dilution]]*bgal_kin_purification[[#This Row],[Value]], 0)</f>
        <v>223</v>
      </c>
    </row>
    <row r="561" spans="1:6" x14ac:dyDescent="0.2">
      <c r="A561" s="20">
        <v>9.7569444444444448E-3</v>
      </c>
      <c r="B561" t="s">
        <v>14</v>
      </c>
      <c r="C561">
        <f>_xlfn.XLOOKUP(bgal_kin_purification[[#This Row],[Attribute]],bgal_purification_fractions[Variable],bgal_purification_fractions[Fraction])</f>
        <v>1</v>
      </c>
      <c r="D561">
        <v>0.22600000000000001</v>
      </c>
      <c r="E561" t="str">
        <f>_xlfn.XLOOKUP(bgal_kin_purification[[#This Row],[Attribute]],bgal_purification_fractions[Variable],bgal_purification_fractions[Dilution])</f>
        <v>1000</v>
      </c>
      <c r="F561">
        <f>MAX(bgal_kin_purification[[#This Row],[Dilution]]*bgal_kin_purification[[#This Row],[Value]], 0)</f>
        <v>226</v>
      </c>
    </row>
    <row r="562" spans="1:6" x14ac:dyDescent="0.2">
      <c r="A562" s="20">
        <v>9.7569444444444448E-3</v>
      </c>
      <c r="B562" t="s">
        <v>15</v>
      </c>
      <c r="C562">
        <f>_xlfn.XLOOKUP(bgal_kin_purification[[#This Row],[Attribute]],bgal_purification_fractions[Variable],bgal_purification_fractions[Fraction])</f>
        <v>1</v>
      </c>
      <c r="D562">
        <v>0.22800000000000001</v>
      </c>
      <c r="E562" t="str">
        <f>_xlfn.XLOOKUP(bgal_kin_purification[[#This Row],[Attribute]],bgal_purification_fractions[Variable],bgal_purification_fractions[Dilution])</f>
        <v>1000</v>
      </c>
      <c r="F562">
        <f>MAX(bgal_kin_purification[[#This Row],[Dilution]]*bgal_kin_purification[[#This Row],[Value]], 0)</f>
        <v>228</v>
      </c>
    </row>
    <row r="563" spans="1:6" x14ac:dyDescent="0.2">
      <c r="A563" s="20">
        <v>9.7569444444444448E-3</v>
      </c>
      <c r="B563" t="s">
        <v>16</v>
      </c>
      <c r="C563">
        <f>_xlfn.XLOOKUP(bgal_kin_purification[[#This Row],[Attribute]],bgal_purification_fractions[Variable],bgal_purification_fractions[Fraction])</f>
        <v>3</v>
      </c>
      <c r="D563">
        <v>7.0000000000000001E-3</v>
      </c>
      <c r="E563" t="str">
        <f>_xlfn.XLOOKUP(bgal_kin_purification[[#This Row],[Attribute]],bgal_purification_fractions[Variable],bgal_purification_fractions[Dilution])</f>
        <v>1000</v>
      </c>
      <c r="F563">
        <f>MAX(bgal_kin_purification[[#This Row],[Dilution]]*bgal_kin_purification[[#This Row],[Value]], 0)</f>
        <v>7</v>
      </c>
    </row>
    <row r="564" spans="1:6" x14ac:dyDescent="0.2">
      <c r="A564" s="20">
        <v>9.7569444444444448E-3</v>
      </c>
      <c r="B564" t="s">
        <v>17</v>
      </c>
      <c r="C564">
        <f>_xlfn.XLOOKUP(bgal_kin_purification[[#This Row],[Attribute]],bgal_purification_fractions[Variable],bgal_purification_fractions[Fraction])</f>
        <v>3</v>
      </c>
      <c r="D564">
        <v>3.0000000000000001E-3</v>
      </c>
      <c r="E564" t="str">
        <f>_xlfn.XLOOKUP(bgal_kin_purification[[#This Row],[Attribute]],bgal_purification_fractions[Variable],bgal_purification_fractions[Dilution])</f>
        <v>1000</v>
      </c>
      <c r="F564">
        <f>MAX(bgal_kin_purification[[#This Row],[Dilution]]*bgal_kin_purification[[#This Row],[Value]], 0)</f>
        <v>3</v>
      </c>
    </row>
    <row r="565" spans="1:6" x14ac:dyDescent="0.2">
      <c r="A565" s="20">
        <v>9.7569444444444448E-3</v>
      </c>
      <c r="B565" t="s">
        <v>18</v>
      </c>
      <c r="C565">
        <f>_xlfn.XLOOKUP(bgal_kin_purification[[#This Row],[Attribute]],bgal_purification_fractions[Variable],bgal_purification_fractions[Fraction])</f>
        <v>3</v>
      </c>
      <c r="D565">
        <v>1E-3</v>
      </c>
      <c r="E565" t="str">
        <f>_xlfn.XLOOKUP(bgal_kin_purification[[#This Row],[Attribute]],bgal_purification_fractions[Variable],bgal_purification_fractions[Dilution])</f>
        <v>1000</v>
      </c>
      <c r="F565">
        <f>MAX(bgal_kin_purification[[#This Row],[Dilution]]*bgal_kin_purification[[#This Row],[Value]], 0)</f>
        <v>1</v>
      </c>
    </row>
    <row r="566" spans="1:6" x14ac:dyDescent="0.2">
      <c r="A566" s="20">
        <v>9.7569444444444448E-3</v>
      </c>
      <c r="B566" t="s">
        <v>38</v>
      </c>
      <c r="C566">
        <f>_xlfn.XLOOKUP(bgal_kin_purification[[#This Row],[Attribute]],bgal_purification_fractions[Variable],bgal_purification_fractions[Fraction])</f>
        <v>2</v>
      </c>
      <c r="E566" t="str">
        <f>_xlfn.XLOOKUP(bgal_kin_purification[[#This Row],[Attribute]],bgal_purification_fractions[Variable],bgal_purification_fractions[Dilution])</f>
        <v>10</v>
      </c>
      <c r="F566">
        <f>MAX(bgal_kin_purification[[#This Row],[Dilution]]*bgal_kin_purification[[#This Row],[Value]], 0)</f>
        <v>0</v>
      </c>
    </row>
    <row r="567" spans="1:6" x14ac:dyDescent="0.2">
      <c r="A567" s="20">
        <v>9.7569444444444448E-3</v>
      </c>
      <c r="B567" t="s">
        <v>39</v>
      </c>
      <c r="C567">
        <f>_xlfn.XLOOKUP(bgal_kin_purification[[#This Row],[Attribute]],bgal_purification_fractions[Variable],bgal_purification_fractions[Fraction])</f>
        <v>2</v>
      </c>
      <c r="E567" t="str">
        <f>_xlfn.XLOOKUP(bgal_kin_purification[[#This Row],[Attribute]],bgal_purification_fractions[Variable],bgal_purification_fractions[Dilution])</f>
        <v>10</v>
      </c>
      <c r="F567">
        <f>MAX(bgal_kin_purification[[#This Row],[Dilution]]*bgal_kin_purification[[#This Row],[Value]], 0)</f>
        <v>0</v>
      </c>
    </row>
    <row r="568" spans="1:6" x14ac:dyDescent="0.2">
      <c r="A568" s="20">
        <v>9.7569444444444448E-3</v>
      </c>
      <c r="B568" t="s">
        <v>34</v>
      </c>
      <c r="C568">
        <f>_xlfn.XLOOKUP(bgal_kin_purification[[#This Row],[Attribute]],bgal_purification_fractions[Variable],bgal_purification_fractions[Fraction])</f>
        <v>2</v>
      </c>
      <c r="E568" t="str">
        <f>_xlfn.XLOOKUP(bgal_kin_purification[[#This Row],[Attribute]],bgal_purification_fractions[Variable],bgal_purification_fractions[Dilution])</f>
        <v>10</v>
      </c>
      <c r="F568">
        <f>MAX(bgal_kin_purification[[#This Row],[Dilution]]*bgal_kin_purification[[#This Row],[Value]], 0)</f>
        <v>0</v>
      </c>
    </row>
    <row r="569" spans="1:6" x14ac:dyDescent="0.2">
      <c r="A569" s="20">
        <v>9.7569444444444448E-3</v>
      </c>
      <c r="B569" t="s">
        <v>40</v>
      </c>
      <c r="C569">
        <f>_xlfn.XLOOKUP(bgal_kin_purification[[#This Row],[Attribute]],bgal_purification_fractions[Variable],bgal_purification_fractions[Fraction])</f>
        <v>4</v>
      </c>
      <c r="D569">
        <v>1.4E-2</v>
      </c>
      <c r="E569" t="str">
        <f>_xlfn.XLOOKUP(bgal_kin_purification[[#This Row],[Attribute]],bgal_purification_fractions[Variable],bgal_purification_fractions[Dilution])</f>
        <v>10</v>
      </c>
      <c r="F569">
        <f>MAX(bgal_kin_purification[[#This Row],[Dilution]]*bgal_kin_purification[[#This Row],[Value]], 0)</f>
        <v>0.14000000000000001</v>
      </c>
    </row>
    <row r="570" spans="1:6" x14ac:dyDescent="0.2">
      <c r="A570" s="20">
        <v>9.7569444444444448E-3</v>
      </c>
      <c r="B570" t="s">
        <v>41</v>
      </c>
      <c r="C570">
        <f>_xlfn.XLOOKUP(bgal_kin_purification[[#This Row],[Attribute]],bgal_purification_fractions[Variable],bgal_purification_fractions[Fraction])</f>
        <v>4</v>
      </c>
      <c r="D570">
        <v>3.0000000000000001E-3</v>
      </c>
      <c r="E570" t="str">
        <f>_xlfn.XLOOKUP(bgal_kin_purification[[#This Row],[Attribute]],bgal_purification_fractions[Variable],bgal_purification_fractions[Dilution])</f>
        <v>10</v>
      </c>
      <c r="F570">
        <f>MAX(bgal_kin_purification[[#This Row],[Dilution]]*bgal_kin_purification[[#This Row],[Value]], 0)</f>
        <v>0.03</v>
      </c>
    </row>
    <row r="571" spans="1:6" x14ac:dyDescent="0.2">
      <c r="A571" s="20">
        <v>9.7569444444444448E-3</v>
      </c>
      <c r="B571" t="s">
        <v>42</v>
      </c>
      <c r="C571">
        <f>_xlfn.XLOOKUP(bgal_kin_purification[[#This Row],[Attribute]],bgal_purification_fractions[Variable],bgal_purification_fractions[Fraction])</f>
        <v>4</v>
      </c>
      <c r="D571">
        <v>3.0000000000000001E-3</v>
      </c>
      <c r="E571" t="str">
        <f>_xlfn.XLOOKUP(bgal_kin_purification[[#This Row],[Attribute]],bgal_purification_fractions[Variable],bgal_purification_fractions[Dilution])</f>
        <v>10</v>
      </c>
      <c r="F571">
        <f>MAX(bgal_kin_purification[[#This Row],[Dilution]]*bgal_kin_purification[[#This Row],[Value]], 0)</f>
        <v>0.03</v>
      </c>
    </row>
    <row r="572" spans="1:6" x14ac:dyDescent="0.2">
      <c r="A572" s="20">
        <v>9.7569444444444448E-3</v>
      </c>
      <c r="B572" t="s">
        <v>56</v>
      </c>
      <c r="C572">
        <f>_xlfn.XLOOKUP(bgal_kin_purification[[#This Row],[Attribute]],bgal_purification_fractions[Variable],bgal_purification_fractions[Fraction])</f>
        <v>2</v>
      </c>
      <c r="D572">
        <v>0.88700000000000001</v>
      </c>
      <c r="E572" t="str">
        <f>_xlfn.XLOOKUP(bgal_kin_purification[[#This Row],[Attribute]],bgal_purification_fractions[Variable],bgal_purification_fractions[Dilution])</f>
        <v>100</v>
      </c>
      <c r="F572">
        <f>MAX(bgal_kin_purification[[#This Row],[Dilution]]*bgal_kin_purification[[#This Row],[Value]], 0)</f>
        <v>88.7</v>
      </c>
    </row>
    <row r="573" spans="1:6" x14ac:dyDescent="0.2">
      <c r="A573" s="20">
        <v>9.7569444444444448E-3</v>
      </c>
      <c r="B573" t="s">
        <v>57</v>
      </c>
      <c r="C573">
        <f>_xlfn.XLOOKUP(bgal_kin_purification[[#This Row],[Attribute]],bgal_purification_fractions[Variable],bgal_purification_fractions[Fraction])</f>
        <v>2</v>
      </c>
      <c r="D573">
        <v>0.873</v>
      </c>
      <c r="E573" t="str">
        <f>_xlfn.XLOOKUP(bgal_kin_purification[[#This Row],[Attribute]],bgal_purification_fractions[Variable],bgal_purification_fractions[Dilution])</f>
        <v>100</v>
      </c>
      <c r="F573">
        <f>MAX(bgal_kin_purification[[#This Row],[Dilution]]*bgal_kin_purification[[#This Row],[Value]], 0)</f>
        <v>87.3</v>
      </c>
    </row>
    <row r="574" spans="1:6" x14ac:dyDescent="0.2">
      <c r="A574" s="20">
        <v>9.7569444444444448E-3</v>
      </c>
      <c r="B574" t="s">
        <v>58</v>
      </c>
      <c r="C574">
        <f>_xlfn.XLOOKUP(bgal_kin_purification[[#This Row],[Attribute]],bgal_purification_fractions[Variable],bgal_purification_fractions[Fraction])</f>
        <v>2</v>
      </c>
      <c r="D574">
        <v>0.85799999999999998</v>
      </c>
      <c r="E574" t="str">
        <f>_xlfn.XLOOKUP(bgal_kin_purification[[#This Row],[Attribute]],bgal_purification_fractions[Variable],bgal_purification_fractions[Dilution])</f>
        <v>100</v>
      </c>
      <c r="F574">
        <f>MAX(bgal_kin_purification[[#This Row],[Dilution]]*bgal_kin_purification[[#This Row],[Value]], 0)</f>
        <v>85.8</v>
      </c>
    </row>
    <row r="575" spans="1:6" x14ac:dyDescent="0.2">
      <c r="A575" s="20">
        <v>9.7569444444444448E-3</v>
      </c>
      <c r="B575" t="s">
        <v>59</v>
      </c>
      <c r="C575">
        <f>_xlfn.XLOOKUP(bgal_kin_purification[[#This Row],[Attribute]],bgal_purification_fractions[Variable],bgal_purification_fractions[Fraction])</f>
        <v>4</v>
      </c>
      <c r="D575">
        <v>6.0000000000000001E-3</v>
      </c>
      <c r="E575" t="str">
        <f>_xlfn.XLOOKUP(bgal_kin_purification[[#This Row],[Attribute]],bgal_purification_fractions[Variable],bgal_purification_fractions[Dilution])</f>
        <v>100</v>
      </c>
      <c r="F575">
        <f>MAX(bgal_kin_purification[[#This Row],[Dilution]]*bgal_kin_purification[[#This Row],[Value]], 0)</f>
        <v>0.6</v>
      </c>
    </row>
    <row r="576" spans="1:6" x14ac:dyDescent="0.2">
      <c r="A576" s="20">
        <v>9.7569444444444448E-3</v>
      </c>
      <c r="B576" t="s">
        <v>60</v>
      </c>
      <c r="C576">
        <f>_xlfn.XLOOKUP(bgal_kin_purification[[#This Row],[Attribute]],bgal_purification_fractions[Variable],bgal_purification_fractions[Fraction])</f>
        <v>4</v>
      </c>
      <c r="D576">
        <v>0</v>
      </c>
      <c r="E576" t="str">
        <f>_xlfn.XLOOKUP(bgal_kin_purification[[#This Row],[Attribute]],bgal_purification_fractions[Variable],bgal_purification_fractions[Dilution])</f>
        <v>100</v>
      </c>
      <c r="F576">
        <f>MAX(bgal_kin_purification[[#This Row],[Dilution]]*bgal_kin_purification[[#This Row],[Value]], 0)</f>
        <v>0</v>
      </c>
    </row>
    <row r="577" spans="1:6" x14ac:dyDescent="0.2">
      <c r="A577" s="20">
        <v>9.7569444444444448E-3</v>
      </c>
      <c r="B577" t="s">
        <v>61</v>
      </c>
      <c r="C577">
        <f>_xlfn.XLOOKUP(bgal_kin_purification[[#This Row],[Attribute]],bgal_purification_fractions[Variable],bgal_purification_fractions[Fraction])</f>
        <v>4</v>
      </c>
      <c r="D577">
        <v>1E-3</v>
      </c>
      <c r="E577" t="str">
        <f>_xlfn.XLOOKUP(bgal_kin_purification[[#This Row],[Attribute]],bgal_purification_fractions[Variable],bgal_purification_fractions[Dilution])</f>
        <v>100</v>
      </c>
      <c r="F577">
        <f>MAX(bgal_kin_purification[[#This Row],[Dilution]]*bgal_kin_purification[[#This Row],[Value]], 0)</f>
        <v>0.1</v>
      </c>
    </row>
    <row r="578" spans="1:6" x14ac:dyDescent="0.2">
      <c r="A578" s="20">
        <v>9.7569444444444448E-3</v>
      </c>
      <c r="B578" t="s">
        <v>64</v>
      </c>
      <c r="C578">
        <f>_xlfn.XLOOKUP(bgal_kin_purification[[#This Row],[Attribute]],bgal_purification_fractions[Variable],bgal_purification_fractions[Fraction])</f>
        <v>2</v>
      </c>
      <c r="D578">
        <v>0.111</v>
      </c>
      <c r="E578" t="str">
        <f>_xlfn.XLOOKUP(bgal_kin_purification[[#This Row],[Attribute]],bgal_purification_fractions[Variable],bgal_purification_fractions[Dilution])</f>
        <v>1000</v>
      </c>
      <c r="F578">
        <f>MAX(bgal_kin_purification[[#This Row],[Dilution]]*bgal_kin_purification[[#This Row],[Value]], 0)</f>
        <v>111</v>
      </c>
    </row>
    <row r="579" spans="1:6" x14ac:dyDescent="0.2">
      <c r="A579" s="20">
        <v>9.7569444444444448E-3</v>
      </c>
      <c r="B579" t="s">
        <v>65</v>
      </c>
      <c r="C579">
        <f>_xlfn.XLOOKUP(bgal_kin_purification[[#This Row],[Attribute]],bgal_purification_fractions[Variable],bgal_purification_fractions[Fraction])</f>
        <v>2</v>
      </c>
      <c r="D579">
        <v>0.11700000000000001</v>
      </c>
      <c r="E579" t="str">
        <f>_xlfn.XLOOKUP(bgal_kin_purification[[#This Row],[Attribute]],bgal_purification_fractions[Variable],bgal_purification_fractions[Dilution])</f>
        <v>1000</v>
      </c>
      <c r="F579">
        <f>MAX(bgal_kin_purification[[#This Row],[Dilution]]*bgal_kin_purification[[#This Row],[Value]], 0)</f>
        <v>117</v>
      </c>
    </row>
    <row r="580" spans="1:6" x14ac:dyDescent="0.2">
      <c r="A580" s="20">
        <v>9.7569444444444448E-3</v>
      </c>
      <c r="B580" t="s">
        <v>66</v>
      </c>
      <c r="C580">
        <f>_xlfn.XLOOKUP(bgal_kin_purification[[#This Row],[Attribute]],bgal_purification_fractions[Variable],bgal_purification_fractions[Fraction])</f>
        <v>2</v>
      </c>
      <c r="D580">
        <v>0.108</v>
      </c>
      <c r="E580" t="str">
        <f>_xlfn.XLOOKUP(bgal_kin_purification[[#This Row],[Attribute]],bgal_purification_fractions[Variable],bgal_purification_fractions[Dilution])</f>
        <v>1000</v>
      </c>
      <c r="F580">
        <f>MAX(bgal_kin_purification[[#This Row],[Dilution]]*bgal_kin_purification[[#This Row],[Value]], 0)</f>
        <v>108</v>
      </c>
    </row>
    <row r="581" spans="1:6" x14ac:dyDescent="0.2">
      <c r="A581" s="20">
        <v>9.7569444444444448E-3</v>
      </c>
      <c r="B581" t="s">
        <v>67</v>
      </c>
      <c r="C581">
        <f>_xlfn.XLOOKUP(bgal_kin_purification[[#This Row],[Attribute]],bgal_purification_fractions[Variable],bgal_purification_fractions[Fraction])</f>
        <v>4</v>
      </c>
      <c r="D581">
        <v>3.0000000000000001E-3</v>
      </c>
      <c r="E581" t="str">
        <f>_xlfn.XLOOKUP(bgal_kin_purification[[#This Row],[Attribute]],bgal_purification_fractions[Variable],bgal_purification_fractions[Dilution])</f>
        <v>1000</v>
      </c>
      <c r="F581">
        <f>MAX(bgal_kin_purification[[#This Row],[Dilution]]*bgal_kin_purification[[#This Row],[Value]], 0)</f>
        <v>3</v>
      </c>
    </row>
    <row r="582" spans="1:6" x14ac:dyDescent="0.2">
      <c r="A582" s="20">
        <v>9.7569444444444448E-3</v>
      </c>
      <c r="B582" t="s">
        <v>68</v>
      </c>
      <c r="C582">
        <f>_xlfn.XLOOKUP(bgal_kin_purification[[#This Row],[Attribute]],bgal_purification_fractions[Variable],bgal_purification_fractions[Fraction])</f>
        <v>4</v>
      </c>
      <c r="D582">
        <v>0</v>
      </c>
      <c r="E582" t="str">
        <f>_xlfn.XLOOKUP(bgal_kin_purification[[#This Row],[Attribute]],bgal_purification_fractions[Variable],bgal_purification_fractions[Dilution])</f>
        <v>1000</v>
      </c>
      <c r="F582">
        <f>MAX(bgal_kin_purification[[#This Row],[Dilution]]*bgal_kin_purification[[#This Row],[Value]], 0)</f>
        <v>0</v>
      </c>
    </row>
    <row r="583" spans="1:6" x14ac:dyDescent="0.2">
      <c r="A583" s="20">
        <v>9.7569444444444448E-3</v>
      </c>
      <c r="B583" t="s">
        <v>69</v>
      </c>
      <c r="C583">
        <f>_xlfn.XLOOKUP(bgal_kin_purification[[#This Row],[Attribute]],bgal_purification_fractions[Variable],bgal_purification_fractions[Fraction])</f>
        <v>4</v>
      </c>
      <c r="D583">
        <v>-1E-3</v>
      </c>
      <c r="E583" t="str">
        <f>_xlfn.XLOOKUP(bgal_kin_purification[[#This Row],[Attribute]],bgal_purification_fractions[Variable],bgal_purification_fractions[Dilution])</f>
        <v>1000</v>
      </c>
      <c r="F583">
        <f>MAX(bgal_kin_purification[[#This Row],[Dilution]]*bgal_kin_purification[[#This Row],[Value]], 0)</f>
        <v>0</v>
      </c>
    </row>
    <row r="584" spans="1:6" hidden="1" x14ac:dyDescent="0.2">
      <c r="A584" s="20">
        <v>9.7569444444444448E-3</v>
      </c>
      <c r="B584" t="s">
        <v>73</v>
      </c>
      <c r="C584" t="e">
        <f>_xlfn.XLOOKUP(bgal_kin_purification[[#This Row],[Attribute]],bgal_purification_fractions[Variable],bgal_purification_fractions[Fraction])</f>
        <v>#N/A</v>
      </c>
      <c r="D584">
        <v>2E-3</v>
      </c>
      <c r="E584" t="e">
        <f>_xlfn.XLOOKUP(bgal_kin_purification[[#This Row],[Attribute]],bgal_purification_fractions[Variable],bgal_purification_fractions[Dilution])</f>
        <v>#N/A</v>
      </c>
      <c r="F584" t="e">
        <f>MAX(bgal_kin_purification[[#This Row],[Dilution]]*bgal_kin_purification[[#This Row],[Value]], 0)</f>
        <v>#N/A</v>
      </c>
    </row>
    <row r="585" spans="1:6" hidden="1" x14ac:dyDescent="0.2">
      <c r="A585" s="20">
        <v>9.7569444444444448E-3</v>
      </c>
      <c r="B585" t="s">
        <v>74</v>
      </c>
      <c r="C585" t="e">
        <f>_xlfn.XLOOKUP(bgal_kin_purification[[#This Row],[Attribute]],bgal_purification_fractions[Variable],bgal_purification_fractions[Fraction])</f>
        <v>#N/A</v>
      </c>
      <c r="D585">
        <v>-1E-3</v>
      </c>
      <c r="E585" t="e">
        <f>_xlfn.XLOOKUP(bgal_kin_purification[[#This Row],[Attribute]],bgal_purification_fractions[Variable],bgal_purification_fractions[Dilution])</f>
        <v>#N/A</v>
      </c>
      <c r="F585" t="e">
        <f>MAX(bgal_kin_purification[[#This Row],[Dilution]]*bgal_kin_purification[[#This Row],[Value]], 0)</f>
        <v>#N/A</v>
      </c>
    </row>
    <row r="586" spans="1:6" hidden="1" x14ac:dyDescent="0.2">
      <c r="A586" s="20">
        <v>9.7569444444444448E-3</v>
      </c>
      <c r="B586" t="s">
        <v>75</v>
      </c>
      <c r="C586" t="e">
        <f>_xlfn.XLOOKUP(bgal_kin_purification[[#This Row],[Attribute]],bgal_purification_fractions[Variable],bgal_purification_fractions[Fraction])</f>
        <v>#N/A</v>
      </c>
      <c r="D586">
        <v>-1E-3</v>
      </c>
      <c r="E586" t="e">
        <f>_xlfn.XLOOKUP(bgal_kin_purification[[#This Row],[Attribute]],bgal_purification_fractions[Variable],bgal_purification_fractions[Dilution])</f>
        <v>#N/A</v>
      </c>
      <c r="F586" t="e">
        <f>MAX(bgal_kin_purification[[#This Row],[Dilution]]*bgal_kin_purification[[#This Row],[Value]], 0)</f>
        <v>#N/A</v>
      </c>
    </row>
    <row r="587" spans="1:6" x14ac:dyDescent="0.2">
      <c r="A587" s="20">
        <v>1.0451388888888889E-2</v>
      </c>
      <c r="B587" t="s">
        <v>193</v>
      </c>
      <c r="C587">
        <f>_xlfn.XLOOKUP(bgal_kin_purification[[#This Row],[Attribute]],bgal_purification_fractions[Variable],bgal_purification_fractions[Fraction])</f>
        <v>1</v>
      </c>
      <c r="E587" t="str">
        <f>_xlfn.XLOOKUP(bgal_kin_purification[[#This Row],[Attribute]],bgal_purification_fractions[Variable],bgal_purification_fractions[Dilution])</f>
        <v>10</v>
      </c>
      <c r="F587">
        <f>MAX(bgal_kin_purification[[#This Row],[Dilution]]*bgal_kin_purification[[#This Row],[Value]], 0)</f>
        <v>0</v>
      </c>
    </row>
    <row r="588" spans="1:6" x14ac:dyDescent="0.2">
      <c r="A588" s="20">
        <v>1.0451388888888889E-2</v>
      </c>
      <c r="B588" t="s">
        <v>194</v>
      </c>
      <c r="C588">
        <f>_xlfn.XLOOKUP(bgal_kin_purification[[#This Row],[Attribute]],bgal_purification_fractions[Variable],bgal_purification_fractions[Fraction])</f>
        <v>1</v>
      </c>
      <c r="E588" t="str">
        <f>_xlfn.XLOOKUP(bgal_kin_purification[[#This Row],[Attribute]],bgal_purification_fractions[Variable],bgal_purification_fractions[Dilution])</f>
        <v>10</v>
      </c>
      <c r="F588">
        <f>MAX(bgal_kin_purification[[#This Row],[Dilution]]*bgal_kin_purification[[#This Row],[Value]], 0)</f>
        <v>0</v>
      </c>
    </row>
    <row r="589" spans="1:6" x14ac:dyDescent="0.2">
      <c r="A589" s="20">
        <v>1.0451388888888889E-2</v>
      </c>
      <c r="B589" t="s">
        <v>195</v>
      </c>
      <c r="C589">
        <f>_xlfn.XLOOKUP(bgal_kin_purification[[#This Row],[Attribute]],bgal_purification_fractions[Variable],bgal_purification_fractions[Fraction])</f>
        <v>1</v>
      </c>
      <c r="E589" t="str">
        <f>_xlfn.XLOOKUP(bgal_kin_purification[[#This Row],[Attribute]],bgal_purification_fractions[Variable],bgal_purification_fractions[Dilution])</f>
        <v>10</v>
      </c>
      <c r="F589">
        <f>MAX(bgal_kin_purification[[#This Row],[Dilution]]*bgal_kin_purification[[#This Row],[Value]], 0)</f>
        <v>0</v>
      </c>
    </row>
    <row r="590" spans="1:6" x14ac:dyDescent="0.2">
      <c r="A590" s="20">
        <v>1.0451388888888889E-2</v>
      </c>
      <c r="B590" t="s">
        <v>50</v>
      </c>
      <c r="C590">
        <f>_xlfn.XLOOKUP(bgal_kin_purification[[#This Row],[Attribute]],bgal_purification_fractions[Variable],bgal_purification_fractions[Fraction])</f>
        <v>3</v>
      </c>
      <c r="D590">
        <v>1.4999999999999999E-2</v>
      </c>
      <c r="E590" t="str">
        <f>_xlfn.XLOOKUP(bgal_kin_purification[[#This Row],[Attribute]],bgal_purification_fractions[Variable],bgal_purification_fractions[Dilution])</f>
        <v>10</v>
      </c>
      <c r="F590">
        <f>MAX(bgal_kin_purification[[#This Row],[Dilution]]*bgal_kin_purification[[#This Row],[Value]], 0)</f>
        <v>0.15</v>
      </c>
    </row>
    <row r="591" spans="1:6" x14ac:dyDescent="0.2">
      <c r="A591" s="20">
        <v>1.0451388888888889E-2</v>
      </c>
      <c r="B591" t="s">
        <v>51</v>
      </c>
      <c r="C591">
        <f>_xlfn.XLOOKUP(bgal_kin_purification[[#This Row],[Attribute]],bgal_purification_fractions[Variable],bgal_purification_fractions[Fraction])</f>
        <v>3</v>
      </c>
      <c r="D591">
        <v>4.0000000000000001E-3</v>
      </c>
      <c r="E591" t="str">
        <f>_xlfn.XLOOKUP(bgal_kin_purification[[#This Row],[Attribute]],bgal_purification_fractions[Variable],bgal_purification_fractions[Dilution])</f>
        <v>10</v>
      </c>
      <c r="F591">
        <f>MAX(bgal_kin_purification[[#This Row],[Dilution]]*bgal_kin_purification[[#This Row],[Value]], 0)</f>
        <v>0.04</v>
      </c>
    </row>
    <row r="592" spans="1:6" x14ac:dyDescent="0.2">
      <c r="A592" s="20">
        <v>1.0451388888888889E-2</v>
      </c>
      <c r="B592" t="s">
        <v>52</v>
      </c>
      <c r="C592">
        <f>_xlfn.XLOOKUP(bgal_kin_purification[[#This Row],[Attribute]],bgal_purification_fractions[Variable],bgal_purification_fractions[Fraction])</f>
        <v>3</v>
      </c>
      <c r="D592">
        <v>3.0000000000000001E-3</v>
      </c>
      <c r="E592" t="str">
        <f>_xlfn.XLOOKUP(bgal_kin_purification[[#This Row],[Attribute]],bgal_purification_fractions[Variable],bgal_purification_fractions[Dilution])</f>
        <v>10</v>
      </c>
      <c r="F592">
        <f>MAX(bgal_kin_purification[[#This Row],[Dilution]]*bgal_kin_purification[[#This Row],[Value]], 0)</f>
        <v>0.03</v>
      </c>
    </row>
    <row r="593" spans="1:6" x14ac:dyDescent="0.2">
      <c r="A593" s="20">
        <v>1.0451388888888889E-2</v>
      </c>
      <c r="B593" t="s">
        <v>1</v>
      </c>
      <c r="C593">
        <f>_xlfn.XLOOKUP(bgal_kin_purification[[#This Row],[Attribute]],bgal_purification_fractions[Variable],bgal_purification_fractions[Fraction])</f>
        <v>1</v>
      </c>
      <c r="D593">
        <v>1.792</v>
      </c>
      <c r="E593" t="str">
        <f>_xlfn.XLOOKUP(bgal_kin_purification[[#This Row],[Attribute]],bgal_purification_fractions[Variable],bgal_purification_fractions[Dilution])</f>
        <v>100</v>
      </c>
      <c r="F593">
        <f>MAX(bgal_kin_purification[[#This Row],[Dilution]]*bgal_kin_purification[[#This Row],[Value]], 0)</f>
        <v>179.20000000000002</v>
      </c>
    </row>
    <row r="594" spans="1:6" x14ac:dyDescent="0.2">
      <c r="A594" s="20">
        <v>1.0451388888888889E-2</v>
      </c>
      <c r="B594" t="s">
        <v>2</v>
      </c>
      <c r="C594">
        <f>_xlfn.XLOOKUP(bgal_kin_purification[[#This Row],[Attribute]],bgal_purification_fractions[Variable],bgal_purification_fractions[Fraction])</f>
        <v>1</v>
      </c>
      <c r="D594">
        <v>1.7370000000000001</v>
      </c>
      <c r="E594" t="str">
        <f>_xlfn.XLOOKUP(bgal_kin_purification[[#This Row],[Attribute]],bgal_purification_fractions[Variable],bgal_purification_fractions[Dilution])</f>
        <v>100</v>
      </c>
      <c r="F594">
        <f>MAX(bgal_kin_purification[[#This Row],[Dilution]]*bgal_kin_purification[[#This Row],[Value]], 0)</f>
        <v>173.70000000000002</v>
      </c>
    </row>
    <row r="595" spans="1:6" x14ac:dyDescent="0.2">
      <c r="A595" s="20">
        <v>1.0451388888888889E-2</v>
      </c>
      <c r="B595" t="s">
        <v>3</v>
      </c>
      <c r="C595">
        <f>_xlfn.XLOOKUP(bgal_kin_purification[[#This Row],[Attribute]],bgal_purification_fractions[Variable],bgal_purification_fractions[Fraction])</f>
        <v>1</v>
      </c>
      <c r="D595">
        <v>1.7450000000000001</v>
      </c>
      <c r="E595" t="str">
        <f>_xlfn.XLOOKUP(bgal_kin_purification[[#This Row],[Attribute]],bgal_purification_fractions[Variable],bgal_purification_fractions[Dilution])</f>
        <v>100</v>
      </c>
      <c r="F595">
        <f>MAX(bgal_kin_purification[[#This Row],[Dilution]]*bgal_kin_purification[[#This Row],[Value]], 0)</f>
        <v>174.5</v>
      </c>
    </row>
    <row r="596" spans="1:6" x14ac:dyDescent="0.2">
      <c r="A596" s="20">
        <v>1.0451388888888889E-2</v>
      </c>
      <c r="B596" t="s">
        <v>4</v>
      </c>
      <c r="C596">
        <f>_xlfn.XLOOKUP(bgal_kin_purification[[#This Row],[Attribute]],bgal_purification_fractions[Variable],bgal_purification_fractions[Fraction])</f>
        <v>3</v>
      </c>
      <c r="D596">
        <v>1.0999999999999999E-2</v>
      </c>
      <c r="E596" t="str">
        <f>_xlfn.XLOOKUP(bgal_kin_purification[[#This Row],[Attribute]],bgal_purification_fractions[Variable],bgal_purification_fractions[Dilution])</f>
        <v>100</v>
      </c>
      <c r="F596">
        <f>MAX(bgal_kin_purification[[#This Row],[Dilution]]*bgal_kin_purification[[#This Row],[Value]], 0)</f>
        <v>1.0999999999999999</v>
      </c>
    </row>
    <row r="597" spans="1:6" x14ac:dyDescent="0.2">
      <c r="A597" s="20">
        <v>1.0451388888888889E-2</v>
      </c>
      <c r="B597" t="s">
        <v>5</v>
      </c>
      <c r="C597">
        <f>_xlfn.XLOOKUP(bgal_kin_purification[[#This Row],[Attribute]],bgal_purification_fractions[Variable],bgal_purification_fractions[Fraction])</f>
        <v>3</v>
      </c>
      <c r="D597">
        <v>3.0000000000000001E-3</v>
      </c>
      <c r="E597" t="str">
        <f>_xlfn.XLOOKUP(bgal_kin_purification[[#This Row],[Attribute]],bgal_purification_fractions[Variable],bgal_purification_fractions[Dilution])</f>
        <v>100</v>
      </c>
      <c r="F597">
        <f>MAX(bgal_kin_purification[[#This Row],[Dilution]]*bgal_kin_purification[[#This Row],[Value]], 0)</f>
        <v>0.3</v>
      </c>
    </row>
    <row r="598" spans="1:6" x14ac:dyDescent="0.2">
      <c r="A598" s="20">
        <v>1.0451388888888889E-2</v>
      </c>
      <c r="B598" t="s">
        <v>6</v>
      </c>
      <c r="C598">
        <f>_xlfn.XLOOKUP(bgal_kin_purification[[#This Row],[Attribute]],bgal_purification_fractions[Variable],bgal_purification_fractions[Fraction])</f>
        <v>3</v>
      </c>
      <c r="D598">
        <v>1E-3</v>
      </c>
      <c r="E598" t="str">
        <f>_xlfn.XLOOKUP(bgal_kin_purification[[#This Row],[Attribute]],bgal_purification_fractions[Variable],bgal_purification_fractions[Dilution])</f>
        <v>100</v>
      </c>
      <c r="F598">
        <f>MAX(bgal_kin_purification[[#This Row],[Dilution]]*bgal_kin_purification[[#This Row],[Value]], 0)</f>
        <v>0.1</v>
      </c>
    </row>
    <row r="599" spans="1:6" x14ac:dyDescent="0.2">
      <c r="A599" s="20">
        <v>1.0451388888888889E-2</v>
      </c>
      <c r="B599" t="s">
        <v>13</v>
      </c>
      <c r="C599">
        <f>_xlfn.XLOOKUP(bgal_kin_purification[[#This Row],[Attribute]],bgal_purification_fractions[Variable],bgal_purification_fractions[Fraction])</f>
        <v>1</v>
      </c>
      <c r="D599">
        <v>0.23599999999999999</v>
      </c>
      <c r="E599" t="str">
        <f>_xlfn.XLOOKUP(bgal_kin_purification[[#This Row],[Attribute]],bgal_purification_fractions[Variable],bgal_purification_fractions[Dilution])</f>
        <v>1000</v>
      </c>
      <c r="F599">
        <f>MAX(bgal_kin_purification[[#This Row],[Dilution]]*bgal_kin_purification[[#This Row],[Value]], 0)</f>
        <v>236</v>
      </c>
    </row>
    <row r="600" spans="1:6" x14ac:dyDescent="0.2">
      <c r="A600" s="20">
        <v>1.0451388888888889E-2</v>
      </c>
      <c r="B600" t="s">
        <v>14</v>
      </c>
      <c r="C600">
        <f>_xlfn.XLOOKUP(bgal_kin_purification[[#This Row],[Attribute]],bgal_purification_fractions[Variable],bgal_purification_fractions[Fraction])</f>
        <v>1</v>
      </c>
      <c r="D600">
        <v>0.24</v>
      </c>
      <c r="E600" t="str">
        <f>_xlfn.XLOOKUP(bgal_kin_purification[[#This Row],[Attribute]],bgal_purification_fractions[Variable],bgal_purification_fractions[Dilution])</f>
        <v>1000</v>
      </c>
      <c r="F600">
        <f>MAX(bgal_kin_purification[[#This Row],[Dilution]]*bgal_kin_purification[[#This Row],[Value]], 0)</f>
        <v>240</v>
      </c>
    </row>
    <row r="601" spans="1:6" x14ac:dyDescent="0.2">
      <c r="A601" s="20">
        <v>1.0451388888888889E-2</v>
      </c>
      <c r="B601" t="s">
        <v>15</v>
      </c>
      <c r="C601">
        <f>_xlfn.XLOOKUP(bgal_kin_purification[[#This Row],[Attribute]],bgal_purification_fractions[Variable],bgal_purification_fractions[Fraction])</f>
        <v>1</v>
      </c>
      <c r="D601">
        <v>0.24099999999999999</v>
      </c>
      <c r="E601" t="str">
        <f>_xlfn.XLOOKUP(bgal_kin_purification[[#This Row],[Attribute]],bgal_purification_fractions[Variable],bgal_purification_fractions[Dilution])</f>
        <v>1000</v>
      </c>
      <c r="F601">
        <f>MAX(bgal_kin_purification[[#This Row],[Dilution]]*bgal_kin_purification[[#This Row],[Value]], 0)</f>
        <v>241</v>
      </c>
    </row>
    <row r="602" spans="1:6" x14ac:dyDescent="0.2">
      <c r="A602" s="20">
        <v>1.0451388888888889E-2</v>
      </c>
      <c r="B602" t="s">
        <v>16</v>
      </c>
      <c r="C602">
        <f>_xlfn.XLOOKUP(bgal_kin_purification[[#This Row],[Attribute]],bgal_purification_fractions[Variable],bgal_purification_fractions[Fraction])</f>
        <v>3</v>
      </c>
      <c r="D602">
        <v>8.9999999999999993E-3</v>
      </c>
      <c r="E602" t="str">
        <f>_xlfn.XLOOKUP(bgal_kin_purification[[#This Row],[Attribute]],bgal_purification_fractions[Variable],bgal_purification_fractions[Dilution])</f>
        <v>1000</v>
      </c>
      <c r="F602">
        <f>MAX(bgal_kin_purification[[#This Row],[Dilution]]*bgal_kin_purification[[#This Row],[Value]], 0)</f>
        <v>9</v>
      </c>
    </row>
    <row r="603" spans="1:6" x14ac:dyDescent="0.2">
      <c r="A603" s="20">
        <v>1.0451388888888889E-2</v>
      </c>
      <c r="B603" t="s">
        <v>17</v>
      </c>
      <c r="C603">
        <f>_xlfn.XLOOKUP(bgal_kin_purification[[#This Row],[Attribute]],bgal_purification_fractions[Variable],bgal_purification_fractions[Fraction])</f>
        <v>3</v>
      </c>
      <c r="D603">
        <v>3.0000000000000001E-3</v>
      </c>
      <c r="E603" t="str">
        <f>_xlfn.XLOOKUP(bgal_kin_purification[[#This Row],[Attribute]],bgal_purification_fractions[Variable],bgal_purification_fractions[Dilution])</f>
        <v>1000</v>
      </c>
      <c r="F603">
        <f>MAX(bgal_kin_purification[[#This Row],[Dilution]]*bgal_kin_purification[[#This Row],[Value]], 0)</f>
        <v>3</v>
      </c>
    </row>
    <row r="604" spans="1:6" x14ac:dyDescent="0.2">
      <c r="A604" s="20">
        <v>1.0451388888888889E-2</v>
      </c>
      <c r="B604" t="s">
        <v>18</v>
      </c>
      <c r="C604">
        <f>_xlfn.XLOOKUP(bgal_kin_purification[[#This Row],[Attribute]],bgal_purification_fractions[Variable],bgal_purification_fractions[Fraction])</f>
        <v>3</v>
      </c>
      <c r="D604">
        <v>1E-3</v>
      </c>
      <c r="E604" t="str">
        <f>_xlfn.XLOOKUP(bgal_kin_purification[[#This Row],[Attribute]],bgal_purification_fractions[Variable],bgal_purification_fractions[Dilution])</f>
        <v>1000</v>
      </c>
      <c r="F604">
        <f>MAX(bgal_kin_purification[[#This Row],[Dilution]]*bgal_kin_purification[[#This Row],[Value]], 0)</f>
        <v>1</v>
      </c>
    </row>
    <row r="605" spans="1:6" x14ac:dyDescent="0.2">
      <c r="A605" s="20">
        <v>1.0451388888888889E-2</v>
      </c>
      <c r="B605" t="s">
        <v>38</v>
      </c>
      <c r="C605">
        <f>_xlfn.XLOOKUP(bgal_kin_purification[[#This Row],[Attribute]],bgal_purification_fractions[Variable],bgal_purification_fractions[Fraction])</f>
        <v>2</v>
      </c>
      <c r="E605" t="str">
        <f>_xlfn.XLOOKUP(bgal_kin_purification[[#This Row],[Attribute]],bgal_purification_fractions[Variable],bgal_purification_fractions[Dilution])</f>
        <v>10</v>
      </c>
      <c r="F605">
        <f>MAX(bgal_kin_purification[[#This Row],[Dilution]]*bgal_kin_purification[[#This Row],[Value]], 0)</f>
        <v>0</v>
      </c>
    </row>
    <row r="606" spans="1:6" x14ac:dyDescent="0.2">
      <c r="A606" s="20">
        <v>1.0451388888888889E-2</v>
      </c>
      <c r="B606" t="s">
        <v>39</v>
      </c>
      <c r="C606">
        <f>_xlfn.XLOOKUP(bgal_kin_purification[[#This Row],[Attribute]],bgal_purification_fractions[Variable],bgal_purification_fractions[Fraction])</f>
        <v>2</v>
      </c>
      <c r="E606" t="str">
        <f>_xlfn.XLOOKUP(bgal_kin_purification[[#This Row],[Attribute]],bgal_purification_fractions[Variable],bgal_purification_fractions[Dilution])</f>
        <v>10</v>
      </c>
      <c r="F606">
        <f>MAX(bgal_kin_purification[[#This Row],[Dilution]]*bgal_kin_purification[[#This Row],[Value]], 0)</f>
        <v>0</v>
      </c>
    </row>
    <row r="607" spans="1:6" x14ac:dyDescent="0.2">
      <c r="A607" s="20">
        <v>1.0451388888888889E-2</v>
      </c>
      <c r="B607" t="s">
        <v>34</v>
      </c>
      <c r="C607">
        <f>_xlfn.XLOOKUP(bgal_kin_purification[[#This Row],[Attribute]],bgal_purification_fractions[Variable],bgal_purification_fractions[Fraction])</f>
        <v>2</v>
      </c>
      <c r="E607" t="str">
        <f>_xlfn.XLOOKUP(bgal_kin_purification[[#This Row],[Attribute]],bgal_purification_fractions[Variable],bgal_purification_fractions[Dilution])</f>
        <v>10</v>
      </c>
      <c r="F607">
        <f>MAX(bgal_kin_purification[[#This Row],[Dilution]]*bgal_kin_purification[[#This Row],[Value]], 0)</f>
        <v>0</v>
      </c>
    </row>
    <row r="608" spans="1:6" x14ac:dyDescent="0.2">
      <c r="A608" s="20">
        <v>1.0451388888888889E-2</v>
      </c>
      <c r="B608" t="s">
        <v>40</v>
      </c>
      <c r="C608">
        <f>_xlfn.XLOOKUP(bgal_kin_purification[[#This Row],[Attribute]],bgal_purification_fractions[Variable],bgal_purification_fractions[Fraction])</f>
        <v>4</v>
      </c>
      <c r="D608">
        <v>1.4E-2</v>
      </c>
      <c r="E608" t="str">
        <f>_xlfn.XLOOKUP(bgal_kin_purification[[#This Row],[Attribute]],bgal_purification_fractions[Variable],bgal_purification_fractions[Dilution])</f>
        <v>10</v>
      </c>
      <c r="F608">
        <f>MAX(bgal_kin_purification[[#This Row],[Dilution]]*bgal_kin_purification[[#This Row],[Value]], 0)</f>
        <v>0.14000000000000001</v>
      </c>
    </row>
    <row r="609" spans="1:6" x14ac:dyDescent="0.2">
      <c r="A609" s="20">
        <v>1.0451388888888889E-2</v>
      </c>
      <c r="B609" t="s">
        <v>41</v>
      </c>
      <c r="C609">
        <f>_xlfn.XLOOKUP(bgal_kin_purification[[#This Row],[Attribute]],bgal_purification_fractions[Variable],bgal_purification_fractions[Fraction])</f>
        <v>4</v>
      </c>
      <c r="D609">
        <v>3.0000000000000001E-3</v>
      </c>
      <c r="E609" t="str">
        <f>_xlfn.XLOOKUP(bgal_kin_purification[[#This Row],[Attribute]],bgal_purification_fractions[Variable],bgal_purification_fractions[Dilution])</f>
        <v>10</v>
      </c>
      <c r="F609">
        <f>MAX(bgal_kin_purification[[#This Row],[Dilution]]*bgal_kin_purification[[#This Row],[Value]], 0)</f>
        <v>0.03</v>
      </c>
    </row>
    <row r="610" spans="1:6" x14ac:dyDescent="0.2">
      <c r="A610" s="20">
        <v>1.0451388888888889E-2</v>
      </c>
      <c r="B610" t="s">
        <v>42</v>
      </c>
      <c r="C610">
        <f>_xlfn.XLOOKUP(bgal_kin_purification[[#This Row],[Attribute]],bgal_purification_fractions[Variable],bgal_purification_fractions[Fraction])</f>
        <v>4</v>
      </c>
      <c r="D610">
        <v>3.0000000000000001E-3</v>
      </c>
      <c r="E610" t="str">
        <f>_xlfn.XLOOKUP(bgal_kin_purification[[#This Row],[Attribute]],bgal_purification_fractions[Variable],bgal_purification_fractions[Dilution])</f>
        <v>10</v>
      </c>
      <c r="F610">
        <f>MAX(bgal_kin_purification[[#This Row],[Dilution]]*bgal_kin_purification[[#This Row],[Value]], 0)</f>
        <v>0.03</v>
      </c>
    </row>
    <row r="611" spans="1:6" x14ac:dyDescent="0.2">
      <c r="A611" s="20">
        <v>1.0451388888888889E-2</v>
      </c>
      <c r="B611" t="s">
        <v>56</v>
      </c>
      <c r="C611">
        <f>_xlfn.XLOOKUP(bgal_kin_purification[[#This Row],[Attribute]],bgal_purification_fractions[Variable],bgal_purification_fractions[Fraction])</f>
        <v>2</v>
      </c>
      <c r="D611">
        <v>0.93400000000000005</v>
      </c>
      <c r="E611" t="str">
        <f>_xlfn.XLOOKUP(bgal_kin_purification[[#This Row],[Attribute]],bgal_purification_fractions[Variable],bgal_purification_fractions[Dilution])</f>
        <v>100</v>
      </c>
      <c r="F611">
        <f>MAX(bgal_kin_purification[[#This Row],[Dilution]]*bgal_kin_purification[[#This Row],[Value]], 0)</f>
        <v>93.4</v>
      </c>
    </row>
    <row r="612" spans="1:6" x14ac:dyDescent="0.2">
      <c r="A612" s="20">
        <v>1.0451388888888889E-2</v>
      </c>
      <c r="B612" t="s">
        <v>57</v>
      </c>
      <c r="C612">
        <f>_xlfn.XLOOKUP(bgal_kin_purification[[#This Row],[Attribute]],bgal_purification_fractions[Variable],bgal_purification_fractions[Fraction])</f>
        <v>2</v>
      </c>
      <c r="D612">
        <v>0.91900000000000004</v>
      </c>
      <c r="E612" t="str">
        <f>_xlfn.XLOOKUP(bgal_kin_purification[[#This Row],[Attribute]],bgal_purification_fractions[Variable],bgal_purification_fractions[Dilution])</f>
        <v>100</v>
      </c>
      <c r="F612">
        <f>MAX(bgal_kin_purification[[#This Row],[Dilution]]*bgal_kin_purification[[#This Row],[Value]], 0)</f>
        <v>91.9</v>
      </c>
    </row>
    <row r="613" spans="1:6" x14ac:dyDescent="0.2">
      <c r="A613" s="20">
        <v>1.0451388888888889E-2</v>
      </c>
      <c r="B613" t="s">
        <v>58</v>
      </c>
      <c r="C613">
        <f>_xlfn.XLOOKUP(bgal_kin_purification[[#This Row],[Attribute]],bgal_purification_fractions[Variable],bgal_purification_fractions[Fraction])</f>
        <v>2</v>
      </c>
      <c r="D613">
        <v>0.90400000000000003</v>
      </c>
      <c r="E613" t="str">
        <f>_xlfn.XLOOKUP(bgal_kin_purification[[#This Row],[Attribute]],bgal_purification_fractions[Variable],bgal_purification_fractions[Dilution])</f>
        <v>100</v>
      </c>
      <c r="F613">
        <f>MAX(bgal_kin_purification[[#This Row],[Dilution]]*bgal_kin_purification[[#This Row],[Value]], 0)</f>
        <v>90.4</v>
      </c>
    </row>
    <row r="614" spans="1:6" x14ac:dyDescent="0.2">
      <c r="A614" s="20">
        <v>1.0451388888888889E-2</v>
      </c>
      <c r="B614" t="s">
        <v>59</v>
      </c>
      <c r="C614">
        <f>_xlfn.XLOOKUP(bgal_kin_purification[[#This Row],[Attribute]],bgal_purification_fractions[Variable],bgal_purification_fractions[Fraction])</f>
        <v>4</v>
      </c>
      <c r="D614">
        <v>7.0000000000000001E-3</v>
      </c>
      <c r="E614" t="str">
        <f>_xlfn.XLOOKUP(bgal_kin_purification[[#This Row],[Attribute]],bgal_purification_fractions[Variable],bgal_purification_fractions[Dilution])</f>
        <v>100</v>
      </c>
      <c r="F614">
        <f>MAX(bgal_kin_purification[[#This Row],[Dilution]]*bgal_kin_purification[[#This Row],[Value]], 0)</f>
        <v>0.70000000000000007</v>
      </c>
    </row>
    <row r="615" spans="1:6" x14ac:dyDescent="0.2">
      <c r="A615" s="20">
        <v>1.0451388888888889E-2</v>
      </c>
      <c r="B615" t="s">
        <v>60</v>
      </c>
      <c r="C615">
        <f>_xlfn.XLOOKUP(bgal_kin_purification[[#This Row],[Attribute]],bgal_purification_fractions[Variable],bgal_purification_fractions[Fraction])</f>
        <v>4</v>
      </c>
      <c r="D615">
        <v>0</v>
      </c>
      <c r="E615" t="str">
        <f>_xlfn.XLOOKUP(bgal_kin_purification[[#This Row],[Attribute]],bgal_purification_fractions[Variable],bgal_purification_fractions[Dilution])</f>
        <v>100</v>
      </c>
      <c r="F615">
        <f>MAX(bgal_kin_purification[[#This Row],[Dilution]]*bgal_kin_purification[[#This Row],[Value]], 0)</f>
        <v>0</v>
      </c>
    </row>
    <row r="616" spans="1:6" x14ac:dyDescent="0.2">
      <c r="A616" s="20">
        <v>1.0451388888888889E-2</v>
      </c>
      <c r="B616" t="s">
        <v>61</v>
      </c>
      <c r="C616">
        <f>_xlfn.XLOOKUP(bgal_kin_purification[[#This Row],[Attribute]],bgal_purification_fractions[Variable],bgal_purification_fractions[Fraction])</f>
        <v>4</v>
      </c>
      <c r="D616">
        <v>0</v>
      </c>
      <c r="E616" t="str">
        <f>_xlfn.XLOOKUP(bgal_kin_purification[[#This Row],[Attribute]],bgal_purification_fractions[Variable],bgal_purification_fractions[Dilution])</f>
        <v>100</v>
      </c>
      <c r="F616">
        <f>MAX(bgal_kin_purification[[#This Row],[Dilution]]*bgal_kin_purification[[#This Row],[Value]], 0)</f>
        <v>0</v>
      </c>
    </row>
    <row r="617" spans="1:6" x14ac:dyDescent="0.2">
      <c r="A617" s="20">
        <v>1.0451388888888889E-2</v>
      </c>
      <c r="B617" t="s">
        <v>64</v>
      </c>
      <c r="C617">
        <f>_xlfn.XLOOKUP(bgal_kin_purification[[#This Row],[Attribute]],bgal_purification_fractions[Variable],bgal_purification_fractions[Fraction])</f>
        <v>2</v>
      </c>
      <c r="D617">
        <v>0.11600000000000001</v>
      </c>
      <c r="E617" t="str">
        <f>_xlfn.XLOOKUP(bgal_kin_purification[[#This Row],[Attribute]],bgal_purification_fractions[Variable],bgal_purification_fractions[Dilution])</f>
        <v>1000</v>
      </c>
      <c r="F617">
        <f>MAX(bgal_kin_purification[[#This Row],[Dilution]]*bgal_kin_purification[[#This Row],[Value]], 0)</f>
        <v>116</v>
      </c>
    </row>
    <row r="618" spans="1:6" x14ac:dyDescent="0.2">
      <c r="A618" s="20">
        <v>1.0451388888888889E-2</v>
      </c>
      <c r="B618" t="s">
        <v>65</v>
      </c>
      <c r="C618">
        <f>_xlfn.XLOOKUP(bgal_kin_purification[[#This Row],[Attribute]],bgal_purification_fractions[Variable],bgal_purification_fractions[Fraction])</f>
        <v>2</v>
      </c>
      <c r="D618">
        <v>0.122</v>
      </c>
      <c r="E618" t="str">
        <f>_xlfn.XLOOKUP(bgal_kin_purification[[#This Row],[Attribute]],bgal_purification_fractions[Variable],bgal_purification_fractions[Dilution])</f>
        <v>1000</v>
      </c>
      <c r="F618">
        <f>MAX(bgal_kin_purification[[#This Row],[Dilution]]*bgal_kin_purification[[#This Row],[Value]], 0)</f>
        <v>122</v>
      </c>
    </row>
    <row r="619" spans="1:6" x14ac:dyDescent="0.2">
      <c r="A619" s="20">
        <v>1.0451388888888889E-2</v>
      </c>
      <c r="B619" t="s">
        <v>66</v>
      </c>
      <c r="C619">
        <f>_xlfn.XLOOKUP(bgal_kin_purification[[#This Row],[Attribute]],bgal_purification_fractions[Variable],bgal_purification_fractions[Fraction])</f>
        <v>2</v>
      </c>
      <c r="D619">
        <v>0.114</v>
      </c>
      <c r="E619" t="str">
        <f>_xlfn.XLOOKUP(bgal_kin_purification[[#This Row],[Attribute]],bgal_purification_fractions[Variable],bgal_purification_fractions[Dilution])</f>
        <v>1000</v>
      </c>
      <c r="F619">
        <f>MAX(bgal_kin_purification[[#This Row],[Dilution]]*bgal_kin_purification[[#This Row],[Value]], 0)</f>
        <v>114</v>
      </c>
    </row>
    <row r="620" spans="1:6" x14ac:dyDescent="0.2">
      <c r="A620" s="20">
        <v>1.0451388888888889E-2</v>
      </c>
      <c r="B620" t="s">
        <v>67</v>
      </c>
      <c r="C620">
        <f>_xlfn.XLOOKUP(bgal_kin_purification[[#This Row],[Attribute]],bgal_purification_fractions[Variable],bgal_purification_fractions[Fraction])</f>
        <v>4</v>
      </c>
      <c r="D620">
        <v>3.0000000000000001E-3</v>
      </c>
      <c r="E620" t="str">
        <f>_xlfn.XLOOKUP(bgal_kin_purification[[#This Row],[Attribute]],bgal_purification_fractions[Variable],bgal_purification_fractions[Dilution])</f>
        <v>1000</v>
      </c>
      <c r="F620">
        <f>MAX(bgal_kin_purification[[#This Row],[Dilution]]*bgal_kin_purification[[#This Row],[Value]], 0)</f>
        <v>3</v>
      </c>
    </row>
    <row r="621" spans="1:6" x14ac:dyDescent="0.2">
      <c r="A621" s="20">
        <v>1.0451388888888889E-2</v>
      </c>
      <c r="B621" t="s">
        <v>68</v>
      </c>
      <c r="C621">
        <f>_xlfn.XLOOKUP(bgal_kin_purification[[#This Row],[Attribute]],bgal_purification_fractions[Variable],bgal_purification_fractions[Fraction])</f>
        <v>4</v>
      </c>
      <c r="D621">
        <v>0</v>
      </c>
      <c r="E621" t="str">
        <f>_xlfn.XLOOKUP(bgal_kin_purification[[#This Row],[Attribute]],bgal_purification_fractions[Variable],bgal_purification_fractions[Dilution])</f>
        <v>1000</v>
      </c>
      <c r="F621">
        <f>MAX(bgal_kin_purification[[#This Row],[Dilution]]*bgal_kin_purification[[#This Row],[Value]], 0)</f>
        <v>0</v>
      </c>
    </row>
    <row r="622" spans="1:6" x14ac:dyDescent="0.2">
      <c r="A622" s="20">
        <v>1.0451388888888889E-2</v>
      </c>
      <c r="B622" t="s">
        <v>69</v>
      </c>
      <c r="C622">
        <f>_xlfn.XLOOKUP(bgal_kin_purification[[#This Row],[Attribute]],bgal_purification_fractions[Variable],bgal_purification_fractions[Fraction])</f>
        <v>4</v>
      </c>
      <c r="D622">
        <v>-1E-3</v>
      </c>
      <c r="E622" t="str">
        <f>_xlfn.XLOOKUP(bgal_kin_purification[[#This Row],[Attribute]],bgal_purification_fractions[Variable],bgal_purification_fractions[Dilution])</f>
        <v>1000</v>
      </c>
      <c r="F622">
        <f>MAX(bgal_kin_purification[[#This Row],[Dilution]]*bgal_kin_purification[[#This Row],[Value]], 0)</f>
        <v>0</v>
      </c>
    </row>
    <row r="623" spans="1:6" hidden="1" x14ac:dyDescent="0.2">
      <c r="A623" s="20">
        <v>1.0451388888888889E-2</v>
      </c>
      <c r="B623" t="s">
        <v>73</v>
      </c>
      <c r="C623" t="e">
        <f>_xlfn.XLOOKUP(bgal_kin_purification[[#This Row],[Attribute]],bgal_purification_fractions[Variable],bgal_purification_fractions[Fraction])</f>
        <v>#N/A</v>
      </c>
      <c r="D623">
        <v>2E-3</v>
      </c>
      <c r="E623" t="e">
        <f>_xlfn.XLOOKUP(bgal_kin_purification[[#This Row],[Attribute]],bgal_purification_fractions[Variable],bgal_purification_fractions[Dilution])</f>
        <v>#N/A</v>
      </c>
      <c r="F623" t="e">
        <f>MAX(bgal_kin_purification[[#This Row],[Dilution]]*bgal_kin_purification[[#This Row],[Value]], 0)</f>
        <v>#N/A</v>
      </c>
    </row>
    <row r="624" spans="1:6" hidden="1" x14ac:dyDescent="0.2">
      <c r="A624" s="20">
        <v>1.0451388888888889E-2</v>
      </c>
      <c r="B624" t="s">
        <v>74</v>
      </c>
      <c r="C624" t="e">
        <f>_xlfn.XLOOKUP(bgal_kin_purification[[#This Row],[Attribute]],bgal_purification_fractions[Variable],bgal_purification_fractions[Fraction])</f>
        <v>#N/A</v>
      </c>
      <c r="D624">
        <v>-1E-3</v>
      </c>
      <c r="E624" t="e">
        <f>_xlfn.XLOOKUP(bgal_kin_purification[[#This Row],[Attribute]],bgal_purification_fractions[Variable],bgal_purification_fractions[Dilution])</f>
        <v>#N/A</v>
      </c>
      <c r="F624" t="e">
        <f>MAX(bgal_kin_purification[[#This Row],[Dilution]]*bgal_kin_purification[[#This Row],[Value]], 0)</f>
        <v>#N/A</v>
      </c>
    </row>
    <row r="625" spans="1:6" hidden="1" x14ac:dyDescent="0.2">
      <c r="A625" s="20">
        <v>1.0451388888888889E-2</v>
      </c>
      <c r="B625" t="s">
        <v>75</v>
      </c>
      <c r="C625" t="e">
        <f>_xlfn.XLOOKUP(bgal_kin_purification[[#This Row],[Attribute]],bgal_purification_fractions[Variable],bgal_purification_fractions[Fraction])</f>
        <v>#N/A</v>
      </c>
      <c r="D625">
        <v>-1E-3</v>
      </c>
      <c r="E625" t="e">
        <f>_xlfn.XLOOKUP(bgal_kin_purification[[#This Row],[Attribute]],bgal_purification_fractions[Variable],bgal_purification_fractions[Dilution])</f>
        <v>#N/A</v>
      </c>
      <c r="F625" t="e">
        <f>MAX(bgal_kin_purification[[#This Row],[Dilution]]*bgal_kin_purification[[#This Row],[Value]], 0)</f>
        <v>#N/A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a f 1 e 1 3 - 9 5 c 9 - 4 5 8 0 - b d 1 b - 4 b 1 2 9 d 2 3 9 5 8 5 "   x m l n s = " h t t p : / / s c h e m a s . m i c r o s o f t . c o m / D a t a M a s h u p " > A A A A A J c I A A B Q S w M E F A A A C A g A w I 5 3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w I 5 3 W q c i A Z H k B Q A A C D Q A A B M A A A B G b 3 J t d W x h c y 9 T Z W N 0 a W 9 u M S 5 t 7 V r b b t t G E H 0 3 k H 8 g m B c Z E G z R l p R L m w K 8 8 y G 9 I H b 6 Y g Q C J W 1 s N r x 1 S b l R D f 9 7 d 4 e U O E u O a R d x n F 7 4 Y I v c O T x n d r g 7 M y J V s F U Z Z a l 2 V n 0 a 3 z 0 7 e H Z Q X I W c r b X n + t t t k f 2 5 T Z h m C u t 1 V G 4 1 J y x D X X u j x a w 8 0 L S z b M N X T J 5 u i 0 U B J 2 M x / F z 3 o r h k k o N n f x Q S f x 4 u Y 3 Z 0 x m K h 8 0 6 M j a p L x x o L V 1 f a 6 C K P w 5 J 9 0 L 7 / Q d P 9 q a 6 F 6 V p T x m b E 2 L w 7 F h D X B s S 1 w V w / P D y I U s J Z H I F m W t 0 p 2 8 X 1 k Z O t N g l L y 5 G g Y E d 2 l p b i p B j p x + 8 L x o v j e J s m 4 c Q 4 3 s G K 4 5 x n v 4 k I C F O 4 X H C W Z 7 w a L F m U L s T n + n g t A n y 8 j / u n K G V l t F r 4 3 F w U + c n k Z H Z U f i 7 1 w 7 F 2 4 b A 4 S i L h u P B F f z 4 q w + W h P t b s L N 4 k a S H G p t O x 5 q a r b B 2 l l + J 0 P p t M j A + H 1 e 1 5 x 5 L s W s y v z P L 2 H f o U 5 f t 7 M 5 2 2 8 M u s L L O k d U l l f B s W 5 U 8 j g n q s z e Y t m l X l Z J u i 9 n 1 E 6 4 2 1 G 7 1 C n I j j + t D Q b 2 v u c x 6 m R Z 4 V U l p y N u R 7 y 6 j r w d 6 x N E x o x 6 S h c a y j I r x S 3 O I s l A F f T I R n j c e n i u k E m 6 a K 6 R S b Z o p p i k 1 z x T T D p h e K a Y 5 N L x X T C 2 x 6 p Z h e Y p M x U W y v F J u B b Q K J b U p A D C U g h h I R Q 4 m I o Y T E U E J i K D E x l J g Y S l A M J S i G E h V D i Q p M A X K D f n u 7 T w r t J d F O C 8 s 4 T D 8 V X y 8 T v q k S Y c Y 1 P D L r j M h E V i n Z V 2 F 6 u f d Y K 7 d 5 e x N 8 z H h S z f l c G O V 6 V r 2 D x Y x W 8 B h I t H S T L B m H i K E 1 3 G M 8 7 T N O + 4 y z P u O 8 z / i i z / i y z / i q x w h r / 0 5 j X 4 S M v g g Z f R E y + i J k 9 E X I o C J U r e x 6 v G S f y 9 u / l z K p Z b X f J R 0 K v E 2 W l 2 G 8 E B V s 8 Z H x Z H H J c / O R q u g v D 6 u i O 3 2 o o N K H p 6 y d 8 8 e p n a e 7 2 i n m n I g J r r U r c b N F W B q O 2 h J U 4 3 d W z 4 s a Z 8 b x 2 S q M Q y 4 n W v I N a 0 8 s K 6 9 E Y D q l s M p Y T S n s O C Q X 2 3 m U y L W m m 5 B U T a g A J u R 6 E 7 K 6 C f n b h E x t A c Y C j A U Y C z A W Y C z A 2 I C x q 4 o P G B s w N m B s w D i A c Q D j A M Y B j A M Y B z A u Y F z A u I B x A e M C x g W M B x g P M B 5 g P M B 4 g P E A E w A m A E w A m A A w A W B E V 3 n 7 B c m Y v g G Q l O u 4 w h 5 e b 3 g o e 3 X Y 3 S a V g 0 w q 9 5 h U z j G p X G N S O c a k c o t F q V u U u k W p W 5 S 6 R a l b l L p N q d u U u k 2 p 2 5 S 6 T a n b l L p D q T u U u k O p O 5 S 6 Q 6 k 7 l L p L q b u U u k u p u 5 S 6 S 6 m 7 l L p H q X u U u k e p e 5 S 6 R 6 l 7 l H p A q Q e U e k C p B 5 R 6 Q K k H b f X d 7 j b X a 7 m 3 N 4 X I r / d s 6 8 o k L q g G 7 y i o I n n 4 P N v k e t 0 G V m e a K a u V 2 P 4 7 W 7 e G m 3 n O U u n M 7 x v G t 4 0 v d p Y s R e U b 3 b S c H X e r s k W M 2 T 1 5 T D P u z W Q t r z o p T J n C O y Z a l J U A X 4 f x h u H a C O O / y l E 6 b F p V Z X 6 U / 8 V f f Q H f X X k u V P Z F i V b D c 2 n p t d w S E s b J a / k x m b x + q N j 7 N I + u o U h 2 y m l t + l n m e v z F t + U d L q r V K r i V U y 5 L H i 0 3 0 N f p 4 H D T k n U 1 y Z 4 s 3 / D o Y 7 S C S v I N 2 z L s x t C e D e 3 Z l 7 V n P o z 4 M O I P z d j Q j A 3 N 2 N d u x n z q c p + 6 3 L + r m 9 o X P c Z 5 x o t O R X b l M F S 5 4 s 7 2 q d m W u t 7 s x d 3 x C T o + R c d T d D x D x / P m 2 E I 8 F u K x E I + F e C z E Y y E e G / H Y i M d G P D b i s R G P j X g c x O M g H g f x O I j H Q T w O 4 n E R j 4 t 4 X M T j I h 4 X 8 b i I x 0 M 8 H u L x E I + H e D z E 4 y E e H 2 F 8 h P F r z J e 3 V P X q a p q 0 x 2 m k 9 m 3 0 N + i i h O x y e L I 1 t E 6 P 0 T o B x g e M D 5 i h m R q a q a G Z e t p m i l L 3 K X W f U n + E X u y p n m x Z 9 z 7 Z e v A 7 + d b z r Z s 6 j P I x Y R M / + X y w C Z x 8 M I i 6 j m C K + 4 5 g h j s P + U z / Y W + F u w / R h t d d Q 1 P w r 2 4 K h t d d Q 1 M w N A X D 6 6 4 n a g r s n q Z g V 4 E V X 5 Q f Z b F v / F 7 j H / K j z a E S / x c r 8 f B l f K i 7 Q 9 1 9 2 i / j w 5 u N 4 c 3 G / + X N x l 9 Q S w M E F A A A C A g A w I 5 3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A j n d a D r p b x 6 U A A A D 2 A A A A E g A A A A A A A A A A A A A A p I E A A A A A Q 2 9 u Z m l n L 1 B h Y 2 t h Z 2 U u e G 1 s U E s B A h Q D F A A A C A g A w I 5 3 W q c i A Z H k B Q A A C D Q A A B M A A A A A A A A A A A A A A K S B 1 Q A A A E Z v c m 1 1 b G F z L 1 N l Y 3 R p b 2 4 x L m 1 Q S w E C F A M U A A A I C A D A j n d a D 8 r p q 6 Q A A A D p A A A A E w A A A A A A A A A A A A A A p I H q B g A A W 0 N v b n R l b n R f V H l w Z X N d L n h t b F B L B Q Y A A A A A A w A D A M I A A A C /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o Q A A A A A A A I O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x F b n R y e S B U e X B l P S J R d W V y e U d y b 3 V w c y I g V m F s d W U 9 I n N B Z 0 F B Q U F B Q U F B Q n J H R W V 2 V 1 B y W F N x Y 2 h q V 2 R J S 3 l M V U Z V d H B i b V Y w Y V d N Z 1 J t V n l i V 1 Z 1 Z E d G M G F X O X V j d 0 F B Q U F B Q U F B Q U F B Q U R H L 2 1 U M W o 0 V F V U S 0 d h U D c w S m k w d k 1 D V V J o Z E d F Z 1 R X R n d j d 0 F B Q V F B Q U F B P T 0 i I C 8 + P C 9 T d G F i b G V F b n R y a W V z P j w v S X R l b T 4 8 S X R l b T 4 8 S X R l b U x v Y 2 F 0 a W 9 u P j x J d G V t V H l w Z T 5 G b 3 J t d W x h P C 9 J d G V t V H l w Z T 4 8 S X R l b V B h d G g + U 2 V j d G l v b j E v T H l z b 3 p 5 b W U l M j B B Y 3 R p d m l 0 e S U y M E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z d l Y z M 2 Z S 1 j M 2 Q 3 L T Q 2 Y W Q t O D M 4 M C 0 y O T c 3 Z m E 3 Y T F m N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H l z b 3 p 5 b W V f Q W N 0 a X Z p d H l f R G F 0 Y S I g L z 4 8 R W 5 0 c n k g V H l w Z T 0 i R m l s b G V k Q 2 9 t c G x l d G V S Z X N 1 b H R U b 1 d v c m t z a G V l d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N U M j E 6 M j c 6 M j I u M T Q 4 M D A z M F o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c G x h d G U m c X V v d D s s J n F 1 b 3 Q 7 c m V h Z G l u Z 1 8 w M S Z x d W 9 0 O y w m c X V v d D t y Z W F k a W 5 n X z A y J n F 1 b 3 Q 7 L C Z x d W 9 0 O 3 J l Y W R p b m d f M D M m c X V v d D s s J n F 1 b 3 Q 7 c m V h Z G l u Z 1 8 w N C Z x d W 9 0 O y w m c X V v d D t y Z W F k a W 5 n X z A 1 J n F 1 b 3 Q 7 L C Z x d W 9 0 O 3 J l Y W R p b m d f M D Y m c X V v d D s s J n F 1 b 3 Q 7 c m V h Z G l u Z 1 8 w N y Z x d W 9 0 O y w m c X V v d D t y Z W F k a W 5 n X z A 4 J n F 1 b 3 Q 7 L C Z x d W 9 0 O 3 J l Y W R p b m d f M D k m c X V v d D s s J n F 1 b 3 Q 7 c m V h Z G l u Z 1 8 x M C Z x d W 9 0 O y w m c X V v d D t y Z W F k a W 5 n X z E x J n F 1 b 3 Q 7 L C Z x d W 9 0 O 3 J l Y W R p b m d f M T I m c X V v d D s s J n F 1 b 3 Q 7 c m V h Z G l u Z 1 8 x M y Z x d W 9 0 O y w m c X V v d D t y Z W F k a W 5 n X z E 0 J n F 1 b 3 Q 7 L C Z x d W 9 0 O 3 J l Y W R p b m d f M T U m c X V v d D s s J n F 1 b 3 Q 7 c m V h Z G l u Z 1 8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e X N v e n l t Z S B B Y 3 R p d m l 0 e S B E Y X R h L 0 F 1 d G 9 S Z W 1 v d m V k Q 2 9 s d W 1 u c z E u e 3 B s Y X R l L D B 9 J n F 1 b 3 Q 7 L C Z x d W 9 0 O 1 N l Y 3 R p b 2 4 x L 0 x 5 c 2 9 6 e W 1 l I E F j d G l 2 a X R 5 I E R h d G E v Q X V 0 b 1 J l b W 9 2 Z W R D b 2 x 1 b W 5 z M S 5 7 c m V h Z G l u Z 1 8 w M S w x f S Z x d W 9 0 O y w m c X V v d D t T Z W N 0 a W 9 u M S 9 M e X N v e n l t Z S B B Y 3 R p d m l 0 e S B E Y X R h L 0 F 1 d G 9 S Z W 1 v d m V k Q 2 9 s d W 1 u c z E u e 3 J l Y W R p b m d f M D I s M n 0 m c X V v d D s s J n F 1 b 3 Q 7 U 2 V j d G l v b j E v T H l z b 3 p 5 b W U g Q W N 0 a X Z p d H k g R G F 0 Y S 9 B d X R v U m V t b 3 Z l Z E N v b H V t b n M x L n t y Z W F k a W 5 n X z A z L D N 9 J n F 1 b 3 Q 7 L C Z x d W 9 0 O 1 N l Y 3 R p b 2 4 x L 0 x 5 c 2 9 6 e W 1 l I E F j d G l 2 a X R 5 I E R h d G E v Q X V 0 b 1 J l b W 9 2 Z W R D b 2 x 1 b W 5 z M S 5 7 c m V h Z G l u Z 1 8 w N C w 0 f S Z x d W 9 0 O y w m c X V v d D t T Z W N 0 a W 9 u M S 9 M e X N v e n l t Z S B B Y 3 R p d m l 0 e S B E Y X R h L 0 F 1 d G 9 S Z W 1 v d m V k Q 2 9 s d W 1 u c z E u e 3 J l Y W R p b m d f M D U s N X 0 m c X V v d D s s J n F 1 b 3 Q 7 U 2 V j d G l v b j E v T H l z b 3 p 5 b W U g Q W N 0 a X Z p d H k g R G F 0 Y S 9 B d X R v U m V t b 3 Z l Z E N v b H V t b n M x L n t y Z W F k a W 5 n X z A 2 L D Z 9 J n F 1 b 3 Q 7 L C Z x d W 9 0 O 1 N l Y 3 R p b 2 4 x L 0 x 5 c 2 9 6 e W 1 l I E F j d G l 2 a X R 5 I E R h d G E v Q X V 0 b 1 J l b W 9 2 Z W R D b 2 x 1 b W 5 z M S 5 7 c m V h Z G l u Z 1 8 w N y w 3 f S Z x d W 9 0 O y w m c X V v d D t T Z W N 0 a W 9 u M S 9 M e X N v e n l t Z S B B Y 3 R p d m l 0 e S B E Y X R h L 0 F 1 d G 9 S Z W 1 v d m V k Q 2 9 s d W 1 u c z E u e 3 J l Y W R p b m d f M D g s O H 0 m c X V v d D s s J n F 1 b 3 Q 7 U 2 V j d G l v b j E v T H l z b 3 p 5 b W U g Q W N 0 a X Z p d H k g R G F 0 Y S 9 B d X R v U m V t b 3 Z l Z E N v b H V t b n M x L n t y Z W F k a W 5 n X z A 5 L D l 9 J n F 1 b 3 Q 7 L C Z x d W 9 0 O 1 N l Y 3 R p b 2 4 x L 0 x 5 c 2 9 6 e W 1 l I E F j d G l 2 a X R 5 I E R h d G E v Q X V 0 b 1 J l b W 9 2 Z W R D b 2 x 1 b W 5 z M S 5 7 c m V h Z G l u Z 1 8 x M C w x M H 0 m c X V v d D s s J n F 1 b 3 Q 7 U 2 V j d G l v b j E v T H l z b 3 p 5 b W U g Q W N 0 a X Z p d H k g R G F 0 Y S 9 B d X R v U m V t b 3 Z l Z E N v b H V t b n M x L n t y Z W F k a W 5 n X z E x L D E x f S Z x d W 9 0 O y w m c X V v d D t T Z W N 0 a W 9 u M S 9 M e X N v e n l t Z S B B Y 3 R p d m l 0 e S B E Y X R h L 0 F 1 d G 9 S Z W 1 v d m V k Q 2 9 s d W 1 u c z E u e 3 J l Y W R p b m d f M T I s M T J 9 J n F 1 b 3 Q 7 L C Z x d W 9 0 O 1 N l Y 3 R p b 2 4 x L 0 x 5 c 2 9 6 e W 1 l I E F j d G l 2 a X R 5 I E R h d G E v Q X V 0 b 1 J l b W 9 2 Z W R D b 2 x 1 b W 5 z M S 5 7 c m V h Z G l u Z 1 8 x M y w x M 3 0 m c X V v d D s s J n F 1 b 3 Q 7 U 2 V j d G l v b j E v T H l z b 3 p 5 b W U g Q W N 0 a X Z p d H k g R G F 0 Y S 9 B d X R v U m V t b 3 Z l Z E N v b H V t b n M x L n t y Z W F k a W 5 n X z E 0 L D E 0 f S Z x d W 9 0 O y w m c X V v d D t T Z W N 0 a W 9 u M S 9 M e X N v e n l t Z S B B Y 3 R p d m l 0 e S B E Y X R h L 0 F 1 d G 9 S Z W 1 v d m V k Q 2 9 s d W 1 u c z E u e 3 J l Y W R p b m d f M T U s M T V 9 J n F 1 b 3 Q 7 L C Z x d W 9 0 O 1 N l Y 3 R p b 2 4 x L 0 x 5 c 2 9 6 e W 1 l I E F j d G l 2 a X R 5 I E R h d G E v Q X V 0 b 1 J l b W 9 2 Z W R D b 2 x 1 b W 5 z M S 5 7 c m V h Z G l u Z 1 8 x N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5 c 2 9 6 e W 1 l I E F j d G l 2 a X R 5 I E R h d G E v Q X V 0 b 1 J l b W 9 2 Z W R D b 2 x 1 b W 5 z M S 5 7 c G x h d G U s M H 0 m c X V v d D s s J n F 1 b 3 Q 7 U 2 V j d G l v b j E v T H l z b 3 p 5 b W U g Q W N 0 a X Z p d H k g R G F 0 Y S 9 B d X R v U m V t b 3 Z l Z E N v b H V t b n M x L n t y Z W F k a W 5 n X z A x L D F 9 J n F 1 b 3 Q 7 L C Z x d W 9 0 O 1 N l Y 3 R p b 2 4 x L 0 x 5 c 2 9 6 e W 1 l I E F j d G l 2 a X R 5 I E R h d G E v Q X V 0 b 1 J l b W 9 2 Z W R D b 2 x 1 b W 5 z M S 5 7 c m V h Z G l u Z 1 8 w M i w y f S Z x d W 9 0 O y w m c X V v d D t T Z W N 0 a W 9 u M S 9 M e X N v e n l t Z S B B Y 3 R p d m l 0 e S B E Y X R h L 0 F 1 d G 9 S Z W 1 v d m V k Q 2 9 s d W 1 u c z E u e 3 J l Y W R p b m d f M D M s M 3 0 m c X V v d D s s J n F 1 b 3 Q 7 U 2 V j d G l v b j E v T H l z b 3 p 5 b W U g Q W N 0 a X Z p d H k g R G F 0 Y S 9 B d X R v U m V t b 3 Z l Z E N v b H V t b n M x L n t y Z W F k a W 5 n X z A 0 L D R 9 J n F 1 b 3 Q 7 L C Z x d W 9 0 O 1 N l Y 3 R p b 2 4 x L 0 x 5 c 2 9 6 e W 1 l I E F j d G l 2 a X R 5 I E R h d G E v Q X V 0 b 1 J l b W 9 2 Z W R D b 2 x 1 b W 5 z M S 5 7 c m V h Z G l u Z 1 8 w N S w 1 f S Z x d W 9 0 O y w m c X V v d D t T Z W N 0 a W 9 u M S 9 M e X N v e n l t Z S B B Y 3 R p d m l 0 e S B E Y X R h L 0 F 1 d G 9 S Z W 1 v d m V k Q 2 9 s d W 1 u c z E u e 3 J l Y W R p b m d f M D Y s N n 0 m c X V v d D s s J n F 1 b 3 Q 7 U 2 V j d G l v b j E v T H l z b 3 p 5 b W U g Q W N 0 a X Z p d H k g R G F 0 Y S 9 B d X R v U m V t b 3 Z l Z E N v b H V t b n M x L n t y Z W F k a W 5 n X z A 3 L D d 9 J n F 1 b 3 Q 7 L C Z x d W 9 0 O 1 N l Y 3 R p b 2 4 x L 0 x 5 c 2 9 6 e W 1 l I E F j d G l 2 a X R 5 I E R h d G E v Q X V 0 b 1 J l b W 9 2 Z W R D b 2 x 1 b W 5 z M S 5 7 c m V h Z G l u Z 1 8 w O C w 4 f S Z x d W 9 0 O y w m c X V v d D t T Z W N 0 a W 9 u M S 9 M e X N v e n l t Z S B B Y 3 R p d m l 0 e S B E Y X R h L 0 F 1 d G 9 S Z W 1 v d m V k Q 2 9 s d W 1 u c z E u e 3 J l Y W R p b m d f M D k s O X 0 m c X V v d D s s J n F 1 b 3 Q 7 U 2 V j d G l v b j E v T H l z b 3 p 5 b W U g Q W N 0 a X Z p d H k g R G F 0 Y S 9 B d X R v U m V t b 3 Z l Z E N v b H V t b n M x L n t y Z W F k a W 5 n X z E w L D E w f S Z x d W 9 0 O y w m c X V v d D t T Z W N 0 a W 9 u M S 9 M e X N v e n l t Z S B B Y 3 R p d m l 0 e S B E Y X R h L 0 F 1 d G 9 S Z W 1 v d m V k Q 2 9 s d W 1 u c z E u e 3 J l Y W R p b m d f M T E s M T F 9 J n F 1 b 3 Q 7 L C Z x d W 9 0 O 1 N l Y 3 R p b 2 4 x L 0 x 5 c 2 9 6 e W 1 l I E F j d G l 2 a X R 5 I E R h d G E v Q X V 0 b 1 J l b W 9 2 Z W R D b 2 x 1 b W 5 z M S 5 7 c m V h Z G l u Z 1 8 x M i w x M n 0 m c X V v d D s s J n F 1 b 3 Q 7 U 2 V j d G l v b j E v T H l z b 3 p 5 b W U g Q W N 0 a X Z p d H k g R G F 0 Y S 9 B d X R v U m V t b 3 Z l Z E N v b H V t b n M x L n t y Z W F k a W 5 n X z E z L D E z f S Z x d W 9 0 O y w m c X V v d D t T Z W N 0 a W 9 u M S 9 M e X N v e n l t Z S B B Y 3 R p d m l 0 e S B E Y X R h L 0 F 1 d G 9 S Z W 1 v d m V k Q 2 9 s d W 1 u c z E u e 3 J l Y W R p b m d f M T Q s M T R 9 J n F 1 b 3 Q 7 L C Z x d W 9 0 O 1 N l Y 3 R p b 2 4 x L 0 x 5 c 2 9 6 e W 1 l I E F j d G l 2 a X R 5 I E R h d G E v Q X V 0 b 1 J l b W 9 2 Z W R D b 2 x 1 b W 5 z M S 5 7 c m V h Z G l u Z 1 8 x N S w x N X 0 m c X V v d D s s J n F 1 b 3 Q 7 U 2 V j d G l v b j E v T H l z b 3 p 5 b W U g Q W N 0 a X Z p d H k g R G F 0 Y S 9 B d X R v U m V t b 3 Z l Z E N v b H V t b n M x L n t y Z W F k a W 5 n X z E 2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e X N v e n l t Z S U y M E F j d G l 2 a X R 5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X N v e n l t Z S U y M E F j d G l 2 a X R 5 J T I w R G F 0 Y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J j O D B i Z T c t Y 2 N m Y i 0 0 N W R j L W I w Z j U t Z j g z Z G U z N T E 3 M m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5 c 1 9 z b 3 V y Y 2 U i I C 8 + P E V u d H J 5 I F R 5 c G U 9 I k Z p b G x l Z E N v b X B s Z X R l U m V z d W x 0 V G 9 X b 3 J r c 2 h l Z X Q i I F Z h b H V l P S J s M S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I x O j I 3 O j E 5 L j A 1 M T k 2 O T B a I i A v P j x F b n R y e S B U e X B l P S J G a W x s Q 2 9 s d W 1 u V H l w Z X M i I F Z h b H V l P S J z Q U F B Q U F B Q U F B Q U F B Q U F B Q U F B Q U F B Q U E 9 I i A v P j x F b n R y e S B U e X B l P S J G a W x s Q 2 9 s d W 1 u T m F t Z X M i I F Z h b H V l P S J z W y Z x d W 9 0 O 3 B s Y X R l J n F 1 b 3 Q 7 L C Z x d W 9 0 O 3 J l Y W R p b m d f M D E m c X V v d D s s J n F 1 b 3 Q 7 c m V h Z G l u Z 1 8 w M i Z x d W 9 0 O y w m c X V v d D t y Z W F k a W 5 n X z A z J n F 1 b 3 Q 7 L C Z x d W 9 0 O 3 J l Y W R p b m d f M D Q m c X V v d D s s J n F 1 b 3 Q 7 c m V h Z G l u Z 1 8 w N S Z x d W 9 0 O y w m c X V v d D t y Z W F k a W 5 n X z A 2 J n F 1 b 3 Q 7 L C Z x d W 9 0 O 3 J l Y W R p b m d f M D c m c X V v d D s s J n F 1 b 3 Q 7 c m V h Z G l u Z 1 8 w O C Z x d W 9 0 O y w m c X V v d D t y Z W F k a W 5 n X z A 5 J n F 1 b 3 Q 7 L C Z x d W 9 0 O 3 J l Y W R p b m d f M T A m c X V v d D s s J n F 1 b 3 Q 7 c m V h Z G l u Z 1 8 x M S Z x d W 9 0 O y w m c X V v d D t y Z W F k a W 5 n X z E y J n F 1 b 3 Q 7 L C Z x d W 9 0 O 3 J l Y W R p b m d f M T M m c X V v d D s s J n F 1 b 3 Q 7 c m V h Z G l u Z 1 8 x N C Z x d W 9 0 O y w m c X V v d D t y Z W F k a W 5 n X z E 1 J n F 1 b 3 Q 7 L C Z x d W 9 0 O 3 J l Y W R p b m d f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l z X 3 N v d X J j Z S 9 B d X R v U m V t b 3 Z l Z E N v b H V t b n M x L n t w b G F 0 Z S w w f S Z x d W 9 0 O y w m c X V v d D t T Z W N 0 a W 9 u M S 9 s e X N f c 2 9 1 c m N l L 0 F 1 d G 9 S Z W 1 v d m V k Q 2 9 s d W 1 u c z E u e 3 J l Y W R p b m d f M D E s M X 0 m c X V v d D s s J n F 1 b 3 Q 7 U 2 V j d G l v b j E v b H l z X 3 N v d X J j Z S 9 B d X R v U m V t b 3 Z l Z E N v b H V t b n M x L n t y Z W F k a W 5 n X z A y L D J 9 J n F 1 b 3 Q 7 L C Z x d W 9 0 O 1 N l Y 3 R p b 2 4 x L 2 x 5 c 1 9 z b 3 V y Y 2 U v Q X V 0 b 1 J l b W 9 2 Z W R D b 2 x 1 b W 5 z M S 5 7 c m V h Z G l u Z 1 8 w M y w z f S Z x d W 9 0 O y w m c X V v d D t T Z W N 0 a W 9 u M S 9 s e X N f c 2 9 1 c m N l L 0 F 1 d G 9 S Z W 1 v d m V k Q 2 9 s d W 1 u c z E u e 3 J l Y W R p b m d f M D Q s N H 0 m c X V v d D s s J n F 1 b 3 Q 7 U 2 V j d G l v b j E v b H l z X 3 N v d X J j Z S 9 B d X R v U m V t b 3 Z l Z E N v b H V t b n M x L n t y Z W F k a W 5 n X z A 1 L D V 9 J n F 1 b 3 Q 7 L C Z x d W 9 0 O 1 N l Y 3 R p b 2 4 x L 2 x 5 c 1 9 z b 3 V y Y 2 U v Q X V 0 b 1 J l b W 9 2 Z W R D b 2 x 1 b W 5 z M S 5 7 c m V h Z G l u Z 1 8 w N i w 2 f S Z x d W 9 0 O y w m c X V v d D t T Z W N 0 a W 9 u M S 9 s e X N f c 2 9 1 c m N l L 0 F 1 d G 9 S Z W 1 v d m V k Q 2 9 s d W 1 u c z E u e 3 J l Y W R p b m d f M D c s N 3 0 m c X V v d D s s J n F 1 b 3 Q 7 U 2 V j d G l v b j E v b H l z X 3 N v d X J j Z S 9 B d X R v U m V t b 3 Z l Z E N v b H V t b n M x L n t y Z W F k a W 5 n X z A 4 L D h 9 J n F 1 b 3 Q 7 L C Z x d W 9 0 O 1 N l Y 3 R p b 2 4 x L 2 x 5 c 1 9 z b 3 V y Y 2 U v Q X V 0 b 1 J l b W 9 2 Z W R D b 2 x 1 b W 5 z M S 5 7 c m V h Z G l u Z 1 8 w O S w 5 f S Z x d W 9 0 O y w m c X V v d D t T Z W N 0 a W 9 u M S 9 s e X N f c 2 9 1 c m N l L 0 F 1 d G 9 S Z W 1 v d m V k Q 2 9 s d W 1 u c z E u e 3 J l Y W R p b m d f M T A s M T B 9 J n F 1 b 3 Q 7 L C Z x d W 9 0 O 1 N l Y 3 R p b 2 4 x L 2 x 5 c 1 9 z b 3 V y Y 2 U v Q X V 0 b 1 J l b W 9 2 Z W R D b 2 x 1 b W 5 z M S 5 7 c m V h Z G l u Z 1 8 x M S w x M X 0 m c X V v d D s s J n F 1 b 3 Q 7 U 2 V j d G l v b j E v b H l z X 3 N v d X J j Z S 9 B d X R v U m V t b 3 Z l Z E N v b H V t b n M x L n t y Z W F k a W 5 n X z E y L D E y f S Z x d W 9 0 O y w m c X V v d D t T Z W N 0 a W 9 u M S 9 s e X N f c 2 9 1 c m N l L 0 F 1 d G 9 S Z W 1 v d m V k Q 2 9 s d W 1 u c z E u e 3 J l Y W R p b m d f M T M s M T N 9 J n F 1 b 3 Q 7 L C Z x d W 9 0 O 1 N l Y 3 R p b 2 4 x L 2 x 5 c 1 9 z b 3 V y Y 2 U v Q X V 0 b 1 J l b W 9 2 Z W R D b 2 x 1 b W 5 z M S 5 7 c m V h Z G l u Z 1 8 x N C w x N H 0 m c X V v d D s s J n F 1 b 3 Q 7 U 2 V j d G l v b j E v b H l z X 3 N v d X J j Z S 9 B d X R v U m V t b 3 Z l Z E N v b H V t b n M x L n t y Z W F k a W 5 n X z E 1 L D E 1 f S Z x d W 9 0 O y w m c X V v d D t T Z W N 0 a W 9 u M S 9 s e X N f c 2 9 1 c m N l L 0 F 1 d G 9 S Z W 1 v d m V k Q 2 9 s d W 1 u c z E u e 3 J l Y W R p b m d f M T Y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e X N f c 2 9 1 c m N l L 0 F 1 d G 9 S Z W 1 v d m V k Q 2 9 s d W 1 u c z E u e 3 B s Y X R l L D B 9 J n F 1 b 3 Q 7 L C Z x d W 9 0 O 1 N l Y 3 R p b 2 4 x L 2 x 5 c 1 9 z b 3 V y Y 2 U v Q X V 0 b 1 J l b W 9 2 Z W R D b 2 x 1 b W 5 z M S 5 7 c m V h Z G l u Z 1 8 w M S w x f S Z x d W 9 0 O y w m c X V v d D t T Z W N 0 a W 9 u M S 9 s e X N f c 2 9 1 c m N l L 0 F 1 d G 9 S Z W 1 v d m V k Q 2 9 s d W 1 u c z E u e 3 J l Y W R p b m d f M D I s M n 0 m c X V v d D s s J n F 1 b 3 Q 7 U 2 V j d G l v b j E v b H l z X 3 N v d X J j Z S 9 B d X R v U m V t b 3 Z l Z E N v b H V t b n M x L n t y Z W F k a W 5 n X z A z L D N 9 J n F 1 b 3 Q 7 L C Z x d W 9 0 O 1 N l Y 3 R p b 2 4 x L 2 x 5 c 1 9 z b 3 V y Y 2 U v Q X V 0 b 1 J l b W 9 2 Z W R D b 2 x 1 b W 5 z M S 5 7 c m V h Z G l u Z 1 8 w N C w 0 f S Z x d W 9 0 O y w m c X V v d D t T Z W N 0 a W 9 u M S 9 s e X N f c 2 9 1 c m N l L 0 F 1 d G 9 S Z W 1 v d m V k Q 2 9 s d W 1 u c z E u e 3 J l Y W R p b m d f M D U s N X 0 m c X V v d D s s J n F 1 b 3 Q 7 U 2 V j d G l v b j E v b H l z X 3 N v d X J j Z S 9 B d X R v U m V t b 3 Z l Z E N v b H V t b n M x L n t y Z W F k a W 5 n X z A 2 L D Z 9 J n F 1 b 3 Q 7 L C Z x d W 9 0 O 1 N l Y 3 R p b 2 4 x L 2 x 5 c 1 9 z b 3 V y Y 2 U v Q X V 0 b 1 J l b W 9 2 Z W R D b 2 x 1 b W 5 z M S 5 7 c m V h Z G l u Z 1 8 w N y w 3 f S Z x d W 9 0 O y w m c X V v d D t T Z W N 0 a W 9 u M S 9 s e X N f c 2 9 1 c m N l L 0 F 1 d G 9 S Z W 1 v d m V k Q 2 9 s d W 1 u c z E u e 3 J l Y W R p b m d f M D g s O H 0 m c X V v d D s s J n F 1 b 3 Q 7 U 2 V j d G l v b j E v b H l z X 3 N v d X J j Z S 9 B d X R v U m V t b 3 Z l Z E N v b H V t b n M x L n t y Z W F k a W 5 n X z A 5 L D l 9 J n F 1 b 3 Q 7 L C Z x d W 9 0 O 1 N l Y 3 R p b 2 4 x L 2 x 5 c 1 9 z b 3 V y Y 2 U v Q X V 0 b 1 J l b W 9 2 Z W R D b 2 x 1 b W 5 z M S 5 7 c m V h Z G l u Z 1 8 x M C w x M H 0 m c X V v d D s s J n F 1 b 3 Q 7 U 2 V j d G l v b j E v b H l z X 3 N v d X J j Z S 9 B d X R v U m V t b 3 Z l Z E N v b H V t b n M x L n t y Z W F k a W 5 n X z E x L D E x f S Z x d W 9 0 O y w m c X V v d D t T Z W N 0 a W 9 u M S 9 s e X N f c 2 9 1 c m N l L 0 F 1 d G 9 S Z W 1 v d m V k Q 2 9 s d W 1 u c z E u e 3 J l Y W R p b m d f M T I s M T J 9 J n F 1 b 3 Q 7 L C Z x d W 9 0 O 1 N l Y 3 R p b 2 4 x L 2 x 5 c 1 9 z b 3 V y Y 2 U v Q X V 0 b 1 J l b W 9 2 Z W R D b 2 x 1 b W 5 z M S 5 7 c m V h Z G l u Z 1 8 x M y w x M 3 0 m c X V v d D s s J n F 1 b 3 Q 7 U 2 V j d G l v b j E v b H l z X 3 N v d X J j Z S 9 B d X R v U m V t b 3 Z l Z E N v b H V t b n M x L n t y Z W F k a W 5 n X z E 0 L D E 0 f S Z x d W 9 0 O y w m c X V v d D t T Z W N 0 a W 9 u M S 9 s e X N f c 2 9 1 c m N l L 0 F 1 d G 9 S Z W 1 v d m V k Q 2 9 s d W 1 u c z E u e 3 J l Y W R p b m d f M T U s M T V 9 J n F 1 b 3 Q 7 L C Z x d W 9 0 O 1 N l Y 3 R p b 2 4 x L 2 x 5 c 1 9 z b 3 V y Y 2 U v Q X V 0 b 1 J l b W 9 2 Z W R D b 2 x 1 b W 5 z M S 5 7 c m V h Z G l u Z 1 8 x N i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H l z X 3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3 N v d X J j Z S 9 S Z W 1 v d m V k J T I w Y m 9 0 d G 9 t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z b 3 V y Y 2 U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L 1 R y Y W 5 z c G 9 z Z W Q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z b 3 V y Y 2 U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Y m x h b m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c z O T A w M D E t Z j Q 0 Z C 0 0 M z M 5 L T k 5 N m E t Z G M 3 N m Q z N m F h N G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5 c 1 9 i b G F u a 3 M i I C 8 + P E V u d H J 5 I F R 5 c G U 9 I k Z p b G x l Z E N v b X B s Z X R l U m V z d W x 0 V G 9 X b 3 J r c 2 h l Z X Q i I F Z h b H V l P S J s M S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I x O j I 3 O j E 5 L j A 1 N j g 2 O D B a I i A v P j x F b n R y e S B U e X B l P S J G a W x s Q 2 9 s d W 1 u V H l w Z X M i I F Z h b H V l P S J z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5 c 1 9 i b G F u a 3 M v Q X V 0 b 1 J l b W 9 2 Z W R D b 2 x 1 b W 5 z M S 5 7 Q 2 9 s d W 1 u M S w w f S Z x d W 9 0 O y w m c X V v d D t T Z W N 0 a W 9 u M S 9 s e X N f Y m x h b m t z L 0 F 1 d G 9 S Z W 1 v d m V k Q 2 9 s d W 1 u c z E u e 0 N v b H V t b j I s M X 0 m c X V v d D s s J n F 1 b 3 Q 7 U 2 V j d G l v b j E v b H l z X 2 J s Y W 5 r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5 c 1 9 i b G F u a 3 M v Q X V 0 b 1 J l b W 9 2 Z W R D b 2 x 1 b W 5 z M S 5 7 Q 2 9 s d W 1 u M S w w f S Z x d W 9 0 O y w m c X V v d D t T Z W N 0 a W 9 u M S 9 s e X N f Y m x h b m t z L 0 F 1 d G 9 S Z W 1 v d m V k Q 2 9 s d W 1 u c z E u e 0 N v b H V t b j I s M X 0 m c X V v d D s s J n F 1 b 3 Q 7 U 2 V j d G l v b j E v b H l z X 2 J s Y W 5 r c y 9 B d X R v U m V t b 3 Z l Z E N v b H V t b n M x L n t D b 2 x 1 b W 4 z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5 c 1 9 i b G F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2 J s Y W 5 r c y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Y m x h b m t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2 J s Y W 5 r c y 9 U c m F u c 3 B v c 2 V k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V j O D d j Y S 0 5 M 2 Q x L T Q x O D Q t Y T c 5 Z C 1 h M G J i Z G Q 5 O G U x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d h b F 9 r a W 5 f c H V y a W Z p Y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l t Z S Z x d W 9 0 O y w m c X V v d D t B d H R y a W J 1 d G U m c X V v d D s s J n F 1 b 3 Q 7 V m F s d W U m c X V v d D t d I i A v P j x F b n R y e S B U e X B l P S J G a W x s Q 2 9 s d W 1 u V H l w Z X M i I F Z h b H V l P S J z Q 3 d Z R i I g L z 4 8 R W 5 0 c n k g V H l w Z T 0 i R m l s b E x h c 3 R V c G R h d G V k I i B W Y W x 1 Z T 0 i Z D I w M j U t M D M t M j N U M j E 6 N T M 6 N T k u O T g 5 N T k 1 M F o i I C 8 + P E V u d H J 5 I F R 5 c G U 9 I k Z p b G x F c n J v c k N v d W 5 0 I i B W Y W x 1 Z T 0 i b D U 2 I i A v P j x F b n R y e S B U e X B l P S J G a W x s R X J y b 3 J D b 2 R l I i B W Y W x 1 Z T 0 i c 1 V u a 2 5 v d 2 4 i I C 8 + P E V u d H J 5 I F R 5 c G U 9 I k Z p b G x D b 3 V u d C I g V m F s d W U 9 I m w 2 M j Q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d h b F 9 r a W 5 f c H V y a W Z p Y 2 F 0 a W 9 u L 0 F 1 d G 9 S Z W 1 v d m V k Q 2 9 s d W 1 u c z E u e 1 R p b W U s M H 0 m c X V v d D s s J n F 1 b 3 Q 7 U 2 V j d G l v b j E v Y m d h b F 9 r a W 5 f c H V y a W Z p Y 2 F 0 a W 9 u L 0 F 1 d G 9 S Z W 1 v d m V k Q 2 9 s d W 1 u c z E u e 0 F 0 d H J p Y n V 0 Z S w x f S Z x d W 9 0 O y w m c X V v d D t T Z W N 0 a W 9 u M S 9 i Z 2 F s X 2 t p b l 9 w d X J p Z m l j Y X R p b 2 4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d h b F 9 r a W 5 f c H V y a W Z p Y 2 F 0 a W 9 u L 0 F 1 d G 9 S Z W 1 v d m V k Q 2 9 s d W 1 u c z E u e 1 R p b W U s M H 0 m c X V v d D s s J n F 1 b 3 Q 7 U 2 V j d G l v b j E v Y m d h b F 9 r a W 5 f c H V y a W Z p Y 2 F 0 a W 9 u L 0 F 1 d G 9 S Z W 1 v d m V k Q 2 9 s d W 1 u c z E u e 0 F 0 d H J p Y n V 0 Z S w x f S Z x d W 9 0 O y w m c X V v d D t T Z W N 0 a W 9 u M S 9 i Z 2 F s X 2 t p b l 9 w d X J p Z m l j Y X R p b 2 4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n Y W x f a 2 l u X 3 B 1 c m l m a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U m V t b 3 Z l Z C U y M G J v d H R v b S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c H V y a W Z p Y 2 F 0 a W 9 u L 1 J l b W 9 2 Z W Q l M j B v d G h l c i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v U m V w b G F j Z W Q l M j B l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W J k M j Y 4 N C 0 1 Z T F l L T R h M T Q t Y j c 4 N y 0 1 Z G U y Y z g z Z D d i O W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d h b F 9 r a W 5 f Z m V y b V 9 n c n B B I i A v P j x F b n R y e S B U e X B l P S J G a W x s Z W R D b 2 1 w b G V 0 Z V J l c 3 V s d F R v V 2 9 y a 3 N o Z W V 0 I i B W Y W x 1 Z T 0 i b D E i I C 8 + P E V u d H J 5 I F R 5 c G U 9 I k Z p b G x D b 3 V u d C I g V m F s d W U 9 I m w y M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I x O j U z O j U 5 L j k 3 N T M y N j B a I i A v P j x F b n R y e S B U e X B l P S J G a W x s Q 2 9 s d W 1 u V H l w Z X M i I F Z h b H V l P S J z Q m d Z R 0 J R P T 0 i I C 8 + P E V u d H J 5 I F R 5 c G U 9 I k Z p b G x D b 2 x 1 b W 5 O Y W 1 l c y I g V m F s d W U 9 I n N b J n F 1 b 3 Q 7 V G l t Z S Z x d W 9 0 O y w m c X V v d D t H c m 9 1 c C Z x d W 9 0 O y w m c X V v d D t B d H R y a W J 1 d G U m c X V v d D s s J n F 1 b 3 Q 7 V m F s d W U m c X V v d D t d I i A v P j x F b n R y e S B U e X B l P S J R d W V y e U d y b 3 V w S U Q i I F Z h b H V l P S J z Y W Y 0 N z E 4 N m I t Z m E 1 O C 0 0 Y W Q 3 L W E 3 M j E t O G Q 2 N z Q 4 M m I y M m Q 0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n Y W x f a 2 l u X 2 Z l c m 1 f Z 3 J w Q S 9 B d X R v U m V t b 3 Z l Z E N v b H V t b n M x L n t U a W 1 l L D B 9 J n F 1 b 3 Q 7 L C Z x d W 9 0 O 1 N l Y 3 R p b 2 4 x L 2 J n Y W x f a 2 l u X 2 Z l c m 1 f Z 3 J w Q S 9 B d X R v U m V t b 3 Z l Z E N v b H V t b n M x L n t H c m 9 1 c C w x f S Z x d W 9 0 O y w m c X V v d D t T Z W N 0 a W 9 u M S 9 i Z 2 F s X 2 t p b l 9 m Z X J t X 2 d y c E E v Q X V 0 b 1 J l b W 9 2 Z W R D b 2 x 1 b W 5 z M S 5 7 Q X R 0 c m l i d X R l L D J 9 J n F 1 b 3 Q 7 L C Z x d W 9 0 O 1 N l Y 3 R p b 2 4 x L 2 J n Y W x f a 2 l u X 2 Z l c m 1 f Z 3 J w Q S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2 F s X 2 t p b l 9 m Z X J t X 2 d y c E E v Q X V 0 b 1 J l b W 9 2 Z W R D b 2 x 1 b W 5 z M S 5 7 V G l t Z S w w f S Z x d W 9 0 O y w m c X V v d D t T Z W N 0 a W 9 u M S 9 i Z 2 F s X 2 t p b l 9 m Z X J t X 2 d y c E E v Q X V 0 b 1 J l b W 9 2 Z W R D b 2 x 1 b W 5 z M S 5 7 R 3 J v d X A s M X 0 m c X V v d D s s J n F 1 b 3 Q 7 U 2 V j d G l v b j E v Y m d h b F 9 r a W 5 f Z m V y b V 9 n c n B B L 0 F 1 d G 9 S Z W 1 v d m V k Q 2 9 s d W 1 u c z E u e 0 F 0 d H J p Y n V 0 Z S w y f S Z x d W 9 0 O y w m c X V v d D t T Z W N 0 a W 9 u M S 9 i Z 2 F s X 2 t p b l 9 m Z X J t X 2 d y c E E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n Y W x f a 2 l u X 2 Z l c m 1 f Z 3 J w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U m V t b 3 Z l Z C U y M G J v d H R v b S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B L 1 J l b W 9 2 Z W Q l M j B v d G h l c i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Q X B w Z W 5 k Z W Q l M j B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S 9 S Z X B s Y W N l Z C U y M H Z h b H V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R d W V y e U d y b 3 V w S U Q i I F Z h b H V l P S J z Y W Y 0 N z E 4 N m I t Z m E 1 O C 0 0 Y W Q 3 L W E 3 M j E t O G Q 2 N z Q 4 M m I y M m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l M m Y 5 M z M 1 L W R h N 2 Y t N D Y 3 Y i 1 i N T V k L W F i N j k 3 Y T R m Y T E x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2 F s X 2 t p b l 9 m Z X J t X 2 d y c E I i I C 8 + P E V u d H J 5 I F R 5 c G U 9 I k Z p b G x l Z E N v b X B s Z X R l U m V z d W x 0 V G 9 X b 3 J r c 2 h l Z X Q i I F Z h b H V l P S J s M S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I x O j I 3 O j I x L j A 4 M z A 5 N T B a I i A v P j x F b n R y e S B U e X B l P S J G a W x s Q 2 9 s d W 1 u V H l w Z X M i I F Z h b H V l P S J z Q 3 d V R k J R V U Z C U V V G Q l F V R k J R V U Z C U V V G Q l F V R k J R V U Z C U V V G Q l F V R k J R V U Z C U V V G Q l F V R k J R V U Z C U V k 9 I i A v P j x F b n R y e S B U e X B l P S J G a W x s Q 2 9 s d W 1 u T m F t Z X M i I F Z h b H V l P S J z W y Z x d W 9 0 O 1 R p b W U m c X V v d D s s J n F 1 b 3 Q 7 Q T E m c X V v d D s s J n F 1 b 3 Q 7 Q T I m c X V v d D s s J n F 1 b 3 Q 7 Q T M m c X V v d D s s J n F 1 b 3 Q 7 Q T Q m c X V v d D s s J n F 1 b 3 Q 7 Q T U m c X V v d D s s J n F 1 b 3 Q 7 Q T Y m c X V v d D s s J n F 1 b 3 Q 7 Q j E m c X V v d D s s J n F 1 b 3 Q 7 Q j I m c X V v d D s s J n F 1 b 3 Q 7 Q j M m c X V v d D s s J n F 1 b 3 Q 7 Q j Q m c X V v d D s s J n F 1 b 3 Q 7 Q j U m c X V v d D s s J n F 1 b 3 Q 7 Q j Y m c X V v d D s s J n F 1 b 3 Q 7 Q z E m c X V v d D s s J n F 1 b 3 Q 7 Q z I m c X V v d D s s J n F 1 b 3 Q 7 Q z M m c X V v d D s s J n F 1 b 3 Q 7 Q z Q m c X V v d D s s J n F 1 b 3 Q 7 Q z U m c X V v d D s s J n F 1 b 3 Q 7 Q z Y m c X V v d D s s J n F 1 b 3 Q 7 R D E m c X V v d D s s J n F 1 b 3 Q 7 R D I m c X V v d D s s J n F 1 b 3 Q 7 R D M m c X V v d D s s J n F 1 b 3 Q 7 R D Q m c X V v d D s s J n F 1 b 3 Q 7 R D U m c X V v d D s s J n F 1 b 3 Q 7 R D Y m c X V v d D s s J n F 1 b 3 Q 7 R T E m c X V v d D s s J n F 1 b 3 Q 7 R T I m c X V v d D s s J n F 1 b 3 Q 7 R T M m c X V v d D s s J n F 1 b 3 Q 7 R T Q m c X V v d D s s J n F 1 b 3 Q 7 R T U m c X V v d D s s J n F 1 b 3 Q 7 R T Y m c X V v d D s s J n F 1 b 3 Q 7 R j E m c X V v d D s s J n F 1 b 3 Q 7 R j I m c X V v d D s s J n F 1 b 3 Q 7 R j M m c X V v d D s s J n F 1 b 3 Q 7 R j Q m c X V v d D s s J n F 1 b 3 Q 7 R j U m c X V v d D s s J n F 1 b 3 Q 7 R j Y m c X V v d D s s J n F 1 b 3 Q 7 S D E m c X V v d D s s J n F 1 b 3 Q 7 S D I m c X V v d D s s J n F 1 b 3 Q 7 S D M m c X V v d D s s J n F 1 b 3 Q 7 S D Q m c X V v d D s s J n F 1 b 3 Q 7 S D U m c X V v d D s s J n F 1 b 3 Q 7 S D Y m c X V v d D s s J n F 1 b 3 Q 7 R 3 J v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d h b F 9 r a W 5 f Z m V y b V 9 n c n B C L 0 F 1 d G 9 S Z W 1 v d m V k Q 2 9 s d W 1 u c z E u e 1 R p b W U s M H 0 m c X V v d D s s J n F 1 b 3 Q 7 U 2 V j d G l v b j E v Y m d h b F 9 r a W 5 f Z m V y b V 9 n c n B C L 0 F 1 d G 9 S Z W 1 v d m V k Q 2 9 s d W 1 u c z E u e 0 E x L D F 9 J n F 1 b 3 Q 7 L C Z x d W 9 0 O 1 N l Y 3 R p b 2 4 x L 2 J n Y W x f a 2 l u X 2 Z l c m 1 f Z 3 J w Q i 9 B d X R v U m V t b 3 Z l Z E N v b H V t b n M x L n t B M i w y f S Z x d W 9 0 O y w m c X V v d D t T Z W N 0 a W 9 u M S 9 i Z 2 F s X 2 t p b l 9 m Z X J t X 2 d y c E I v Q X V 0 b 1 J l b W 9 2 Z W R D b 2 x 1 b W 5 z M S 5 7 Q T M s M 3 0 m c X V v d D s s J n F 1 b 3 Q 7 U 2 V j d G l v b j E v Y m d h b F 9 r a W 5 f Z m V y b V 9 n c n B C L 0 F 1 d G 9 S Z W 1 v d m V k Q 2 9 s d W 1 u c z E u e 0 E 0 L D R 9 J n F 1 b 3 Q 7 L C Z x d W 9 0 O 1 N l Y 3 R p b 2 4 x L 2 J n Y W x f a 2 l u X 2 Z l c m 1 f Z 3 J w Q i 9 B d X R v U m V t b 3 Z l Z E N v b H V t b n M x L n t B N S w 1 f S Z x d W 9 0 O y w m c X V v d D t T Z W N 0 a W 9 u M S 9 i Z 2 F s X 2 t p b l 9 m Z X J t X 2 d y c E I v Q X V 0 b 1 J l b W 9 2 Z W R D b 2 x 1 b W 5 z M S 5 7 Q T Y s N n 0 m c X V v d D s s J n F 1 b 3 Q 7 U 2 V j d G l v b j E v Y m d h b F 9 r a W 5 f Z m V y b V 9 n c n B C L 0 F 1 d G 9 S Z W 1 v d m V k Q 2 9 s d W 1 u c z E u e 0 I x L D d 9 J n F 1 b 3 Q 7 L C Z x d W 9 0 O 1 N l Y 3 R p b 2 4 x L 2 J n Y W x f a 2 l u X 2 Z l c m 1 f Z 3 J w Q i 9 B d X R v U m V t b 3 Z l Z E N v b H V t b n M x L n t C M i w 4 f S Z x d W 9 0 O y w m c X V v d D t T Z W N 0 a W 9 u M S 9 i Z 2 F s X 2 t p b l 9 m Z X J t X 2 d y c E I v Q X V 0 b 1 J l b W 9 2 Z W R D b 2 x 1 b W 5 z M S 5 7 Q j M s O X 0 m c X V v d D s s J n F 1 b 3 Q 7 U 2 V j d G l v b j E v Y m d h b F 9 r a W 5 f Z m V y b V 9 n c n B C L 0 F 1 d G 9 S Z W 1 v d m V k Q 2 9 s d W 1 u c z E u e 0 I 0 L D E w f S Z x d W 9 0 O y w m c X V v d D t T Z W N 0 a W 9 u M S 9 i Z 2 F s X 2 t p b l 9 m Z X J t X 2 d y c E I v Q X V 0 b 1 J l b W 9 2 Z W R D b 2 x 1 b W 5 z M S 5 7 Q j U s M T F 9 J n F 1 b 3 Q 7 L C Z x d W 9 0 O 1 N l Y 3 R p b 2 4 x L 2 J n Y W x f a 2 l u X 2 Z l c m 1 f Z 3 J w Q i 9 B d X R v U m V t b 3 Z l Z E N v b H V t b n M x L n t C N i w x M n 0 m c X V v d D s s J n F 1 b 3 Q 7 U 2 V j d G l v b j E v Y m d h b F 9 r a W 5 f Z m V y b V 9 n c n B C L 0 F 1 d G 9 S Z W 1 v d m V k Q 2 9 s d W 1 u c z E u e 0 M x L D E z f S Z x d W 9 0 O y w m c X V v d D t T Z W N 0 a W 9 u M S 9 i Z 2 F s X 2 t p b l 9 m Z X J t X 2 d y c E I v Q X V 0 b 1 J l b W 9 2 Z W R D b 2 x 1 b W 5 z M S 5 7 Q z I s M T R 9 J n F 1 b 3 Q 7 L C Z x d W 9 0 O 1 N l Y 3 R p b 2 4 x L 2 J n Y W x f a 2 l u X 2 Z l c m 1 f Z 3 J w Q i 9 B d X R v U m V t b 3 Z l Z E N v b H V t b n M x L n t D M y w x N X 0 m c X V v d D s s J n F 1 b 3 Q 7 U 2 V j d G l v b j E v Y m d h b F 9 r a W 5 f Z m V y b V 9 n c n B C L 0 F 1 d G 9 S Z W 1 v d m V k Q 2 9 s d W 1 u c z E u e 0 M 0 L D E 2 f S Z x d W 9 0 O y w m c X V v d D t T Z W N 0 a W 9 u M S 9 i Z 2 F s X 2 t p b l 9 m Z X J t X 2 d y c E I v Q X V 0 b 1 J l b W 9 2 Z W R D b 2 x 1 b W 5 z M S 5 7 Q z U s M T d 9 J n F 1 b 3 Q 7 L C Z x d W 9 0 O 1 N l Y 3 R p b 2 4 x L 2 J n Y W x f a 2 l u X 2 Z l c m 1 f Z 3 J w Q i 9 B d X R v U m V t b 3 Z l Z E N v b H V t b n M x L n t D N i w x O H 0 m c X V v d D s s J n F 1 b 3 Q 7 U 2 V j d G l v b j E v Y m d h b F 9 r a W 5 f Z m V y b V 9 n c n B C L 0 F 1 d G 9 S Z W 1 v d m V k Q 2 9 s d W 1 u c z E u e 0 Q x L D E 5 f S Z x d W 9 0 O y w m c X V v d D t T Z W N 0 a W 9 u M S 9 i Z 2 F s X 2 t p b l 9 m Z X J t X 2 d y c E I v Q X V 0 b 1 J l b W 9 2 Z W R D b 2 x 1 b W 5 z M S 5 7 R D I s M j B 9 J n F 1 b 3 Q 7 L C Z x d W 9 0 O 1 N l Y 3 R p b 2 4 x L 2 J n Y W x f a 2 l u X 2 Z l c m 1 f Z 3 J w Q i 9 B d X R v U m V t b 3 Z l Z E N v b H V t b n M x L n t E M y w y M X 0 m c X V v d D s s J n F 1 b 3 Q 7 U 2 V j d G l v b j E v Y m d h b F 9 r a W 5 f Z m V y b V 9 n c n B C L 0 F 1 d G 9 S Z W 1 v d m V k Q 2 9 s d W 1 u c z E u e 0 Q 0 L D I y f S Z x d W 9 0 O y w m c X V v d D t T Z W N 0 a W 9 u M S 9 i Z 2 F s X 2 t p b l 9 m Z X J t X 2 d y c E I v Q X V 0 b 1 J l b W 9 2 Z W R D b 2 x 1 b W 5 z M S 5 7 R D U s M j N 9 J n F 1 b 3 Q 7 L C Z x d W 9 0 O 1 N l Y 3 R p b 2 4 x L 2 J n Y W x f a 2 l u X 2 Z l c m 1 f Z 3 J w Q i 9 B d X R v U m V t b 3 Z l Z E N v b H V t b n M x L n t E N i w y N H 0 m c X V v d D s s J n F 1 b 3 Q 7 U 2 V j d G l v b j E v Y m d h b F 9 r a W 5 f Z m V y b V 9 n c n B C L 0 F 1 d G 9 S Z W 1 v d m V k Q 2 9 s d W 1 u c z E u e 0 U x L D I 1 f S Z x d W 9 0 O y w m c X V v d D t T Z W N 0 a W 9 u M S 9 i Z 2 F s X 2 t p b l 9 m Z X J t X 2 d y c E I v Q X V 0 b 1 J l b W 9 2 Z W R D b 2 x 1 b W 5 z M S 5 7 R T I s M j Z 9 J n F 1 b 3 Q 7 L C Z x d W 9 0 O 1 N l Y 3 R p b 2 4 x L 2 J n Y W x f a 2 l u X 2 Z l c m 1 f Z 3 J w Q i 9 B d X R v U m V t b 3 Z l Z E N v b H V t b n M x L n t F M y w y N 3 0 m c X V v d D s s J n F 1 b 3 Q 7 U 2 V j d G l v b j E v Y m d h b F 9 r a W 5 f Z m V y b V 9 n c n B C L 0 F 1 d G 9 S Z W 1 v d m V k Q 2 9 s d W 1 u c z E u e 0 U 0 L D I 4 f S Z x d W 9 0 O y w m c X V v d D t T Z W N 0 a W 9 u M S 9 i Z 2 F s X 2 t p b l 9 m Z X J t X 2 d y c E I v Q X V 0 b 1 J l b W 9 2 Z W R D b 2 x 1 b W 5 z M S 5 7 R T U s M j l 9 J n F 1 b 3 Q 7 L C Z x d W 9 0 O 1 N l Y 3 R p b 2 4 x L 2 J n Y W x f a 2 l u X 2 Z l c m 1 f Z 3 J w Q i 9 B d X R v U m V t b 3 Z l Z E N v b H V t b n M x L n t F N i w z M H 0 m c X V v d D s s J n F 1 b 3 Q 7 U 2 V j d G l v b j E v Y m d h b F 9 r a W 5 f Z m V y b V 9 n c n B C L 0 F 1 d G 9 S Z W 1 v d m V k Q 2 9 s d W 1 u c z E u e 0 Y x L D M x f S Z x d W 9 0 O y w m c X V v d D t T Z W N 0 a W 9 u M S 9 i Z 2 F s X 2 t p b l 9 m Z X J t X 2 d y c E I v Q X V 0 b 1 J l b W 9 2 Z W R D b 2 x 1 b W 5 z M S 5 7 R j I s M z J 9 J n F 1 b 3 Q 7 L C Z x d W 9 0 O 1 N l Y 3 R p b 2 4 x L 2 J n Y W x f a 2 l u X 2 Z l c m 1 f Z 3 J w Q i 9 B d X R v U m V t b 3 Z l Z E N v b H V t b n M x L n t G M y w z M 3 0 m c X V v d D s s J n F 1 b 3 Q 7 U 2 V j d G l v b j E v Y m d h b F 9 r a W 5 f Z m V y b V 9 n c n B C L 0 F 1 d G 9 S Z W 1 v d m V k Q 2 9 s d W 1 u c z E u e 0 Y 0 L D M 0 f S Z x d W 9 0 O y w m c X V v d D t T Z W N 0 a W 9 u M S 9 i Z 2 F s X 2 t p b l 9 m Z X J t X 2 d y c E I v Q X V 0 b 1 J l b W 9 2 Z W R D b 2 x 1 b W 5 z M S 5 7 R j U s M z V 9 J n F 1 b 3 Q 7 L C Z x d W 9 0 O 1 N l Y 3 R p b 2 4 x L 2 J n Y W x f a 2 l u X 2 Z l c m 1 f Z 3 J w Q i 9 B d X R v U m V t b 3 Z l Z E N v b H V t b n M x L n t G N i w z N n 0 m c X V v d D s s J n F 1 b 3 Q 7 U 2 V j d G l v b j E v Y m d h b F 9 r a W 5 f Z m V y b V 9 n c n B C L 0 F 1 d G 9 S Z W 1 v d m V k Q 2 9 s d W 1 u c z E u e 0 g x L D M 3 f S Z x d W 9 0 O y w m c X V v d D t T Z W N 0 a W 9 u M S 9 i Z 2 F s X 2 t p b l 9 m Z X J t X 2 d y c E I v Q X V 0 b 1 J l b W 9 2 Z W R D b 2 x 1 b W 5 z M S 5 7 S D I s M z h 9 J n F 1 b 3 Q 7 L C Z x d W 9 0 O 1 N l Y 3 R p b 2 4 x L 2 J n Y W x f a 2 l u X 2 Z l c m 1 f Z 3 J w Q i 9 B d X R v U m V t b 3 Z l Z E N v b H V t b n M x L n t I M y w z O X 0 m c X V v d D s s J n F 1 b 3 Q 7 U 2 V j d G l v b j E v Y m d h b F 9 r a W 5 f Z m V y b V 9 n c n B C L 0 F 1 d G 9 S Z W 1 v d m V k Q 2 9 s d W 1 u c z E u e 0 g 0 L D Q w f S Z x d W 9 0 O y w m c X V v d D t T Z W N 0 a W 9 u M S 9 i Z 2 F s X 2 t p b l 9 m Z X J t X 2 d y c E I v Q X V 0 b 1 J l b W 9 2 Z W R D b 2 x 1 b W 5 z M S 5 7 S D U s N D F 9 J n F 1 b 3 Q 7 L C Z x d W 9 0 O 1 N l Y 3 R p b 2 4 x L 2 J n Y W x f a 2 l u X 2 Z l c m 1 f Z 3 J w Q i 9 B d X R v U m V t b 3 Z l Z E N v b H V t b n M x L n t I N i w 0 M n 0 m c X V v d D s s J n F 1 b 3 Q 7 U 2 V j d G l v b j E v Y m d h b F 9 r a W 5 f Z m V y b V 9 n c n B C L 0 F 1 d G 9 S Z W 1 v d m V k Q 2 9 s d W 1 u c z E u e 0 d y b 3 V w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Y m d h b F 9 r a W 5 f Z m V y b V 9 n c n B C L 0 F 1 d G 9 S Z W 1 v d m V k Q 2 9 s d W 1 u c z E u e 1 R p b W U s M H 0 m c X V v d D s s J n F 1 b 3 Q 7 U 2 V j d G l v b j E v Y m d h b F 9 r a W 5 f Z m V y b V 9 n c n B C L 0 F 1 d G 9 S Z W 1 v d m V k Q 2 9 s d W 1 u c z E u e 0 E x L D F 9 J n F 1 b 3 Q 7 L C Z x d W 9 0 O 1 N l Y 3 R p b 2 4 x L 2 J n Y W x f a 2 l u X 2 Z l c m 1 f Z 3 J w Q i 9 B d X R v U m V t b 3 Z l Z E N v b H V t b n M x L n t B M i w y f S Z x d W 9 0 O y w m c X V v d D t T Z W N 0 a W 9 u M S 9 i Z 2 F s X 2 t p b l 9 m Z X J t X 2 d y c E I v Q X V 0 b 1 J l b W 9 2 Z W R D b 2 x 1 b W 5 z M S 5 7 Q T M s M 3 0 m c X V v d D s s J n F 1 b 3 Q 7 U 2 V j d G l v b j E v Y m d h b F 9 r a W 5 f Z m V y b V 9 n c n B C L 0 F 1 d G 9 S Z W 1 v d m V k Q 2 9 s d W 1 u c z E u e 0 E 0 L D R 9 J n F 1 b 3 Q 7 L C Z x d W 9 0 O 1 N l Y 3 R p b 2 4 x L 2 J n Y W x f a 2 l u X 2 Z l c m 1 f Z 3 J w Q i 9 B d X R v U m V t b 3 Z l Z E N v b H V t b n M x L n t B N S w 1 f S Z x d W 9 0 O y w m c X V v d D t T Z W N 0 a W 9 u M S 9 i Z 2 F s X 2 t p b l 9 m Z X J t X 2 d y c E I v Q X V 0 b 1 J l b W 9 2 Z W R D b 2 x 1 b W 5 z M S 5 7 Q T Y s N n 0 m c X V v d D s s J n F 1 b 3 Q 7 U 2 V j d G l v b j E v Y m d h b F 9 r a W 5 f Z m V y b V 9 n c n B C L 0 F 1 d G 9 S Z W 1 v d m V k Q 2 9 s d W 1 u c z E u e 0 I x L D d 9 J n F 1 b 3 Q 7 L C Z x d W 9 0 O 1 N l Y 3 R p b 2 4 x L 2 J n Y W x f a 2 l u X 2 Z l c m 1 f Z 3 J w Q i 9 B d X R v U m V t b 3 Z l Z E N v b H V t b n M x L n t C M i w 4 f S Z x d W 9 0 O y w m c X V v d D t T Z W N 0 a W 9 u M S 9 i Z 2 F s X 2 t p b l 9 m Z X J t X 2 d y c E I v Q X V 0 b 1 J l b W 9 2 Z W R D b 2 x 1 b W 5 z M S 5 7 Q j M s O X 0 m c X V v d D s s J n F 1 b 3 Q 7 U 2 V j d G l v b j E v Y m d h b F 9 r a W 5 f Z m V y b V 9 n c n B C L 0 F 1 d G 9 S Z W 1 v d m V k Q 2 9 s d W 1 u c z E u e 0 I 0 L D E w f S Z x d W 9 0 O y w m c X V v d D t T Z W N 0 a W 9 u M S 9 i Z 2 F s X 2 t p b l 9 m Z X J t X 2 d y c E I v Q X V 0 b 1 J l b W 9 2 Z W R D b 2 x 1 b W 5 z M S 5 7 Q j U s M T F 9 J n F 1 b 3 Q 7 L C Z x d W 9 0 O 1 N l Y 3 R p b 2 4 x L 2 J n Y W x f a 2 l u X 2 Z l c m 1 f Z 3 J w Q i 9 B d X R v U m V t b 3 Z l Z E N v b H V t b n M x L n t C N i w x M n 0 m c X V v d D s s J n F 1 b 3 Q 7 U 2 V j d G l v b j E v Y m d h b F 9 r a W 5 f Z m V y b V 9 n c n B C L 0 F 1 d G 9 S Z W 1 v d m V k Q 2 9 s d W 1 u c z E u e 0 M x L D E z f S Z x d W 9 0 O y w m c X V v d D t T Z W N 0 a W 9 u M S 9 i Z 2 F s X 2 t p b l 9 m Z X J t X 2 d y c E I v Q X V 0 b 1 J l b W 9 2 Z W R D b 2 x 1 b W 5 z M S 5 7 Q z I s M T R 9 J n F 1 b 3 Q 7 L C Z x d W 9 0 O 1 N l Y 3 R p b 2 4 x L 2 J n Y W x f a 2 l u X 2 Z l c m 1 f Z 3 J w Q i 9 B d X R v U m V t b 3 Z l Z E N v b H V t b n M x L n t D M y w x N X 0 m c X V v d D s s J n F 1 b 3 Q 7 U 2 V j d G l v b j E v Y m d h b F 9 r a W 5 f Z m V y b V 9 n c n B C L 0 F 1 d G 9 S Z W 1 v d m V k Q 2 9 s d W 1 u c z E u e 0 M 0 L D E 2 f S Z x d W 9 0 O y w m c X V v d D t T Z W N 0 a W 9 u M S 9 i Z 2 F s X 2 t p b l 9 m Z X J t X 2 d y c E I v Q X V 0 b 1 J l b W 9 2 Z W R D b 2 x 1 b W 5 z M S 5 7 Q z U s M T d 9 J n F 1 b 3 Q 7 L C Z x d W 9 0 O 1 N l Y 3 R p b 2 4 x L 2 J n Y W x f a 2 l u X 2 Z l c m 1 f Z 3 J w Q i 9 B d X R v U m V t b 3 Z l Z E N v b H V t b n M x L n t D N i w x O H 0 m c X V v d D s s J n F 1 b 3 Q 7 U 2 V j d G l v b j E v Y m d h b F 9 r a W 5 f Z m V y b V 9 n c n B C L 0 F 1 d G 9 S Z W 1 v d m V k Q 2 9 s d W 1 u c z E u e 0 Q x L D E 5 f S Z x d W 9 0 O y w m c X V v d D t T Z W N 0 a W 9 u M S 9 i Z 2 F s X 2 t p b l 9 m Z X J t X 2 d y c E I v Q X V 0 b 1 J l b W 9 2 Z W R D b 2 x 1 b W 5 z M S 5 7 R D I s M j B 9 J n F 1 b 3 Q 7 L C Z x d W 9 0 O 1 N l Y 3 R p b 2 4 x L 2 J n Y W x f a 2 l u X 2 Z l c m 1 f Z 3 J w Q i 9 B d X R v U m V t b 3 Z l Z E N v b H V t b n M x L n t E M y w y M X 0 m c X V v d D s s J n F 1 b 3 Q 7 U 2 V j d G l v b j E v Y m d h b F 9 r a W 5 f Z m V y b V 9 n c n B C L 0 F 1 d G 9 S Z W 1 v d m V k Q 2 9 s d W 1 u c z E u e 0 Q 0 L D I y f S Z x d W 9 0 O y w m c X V v d D t T Z W N 0 a W 9 u M S 9 i Z 2 F s X 2 t p b l 9 m Z X J t X 2 d y c E I v Q X V 0 b 1 J l b W 9 2 Z W R D b 2 x 1 b W 5 z M S 5 7 R D U s M j N 9 J n F 1 b 3 Q 7 L C Z x d W 9 0 O 1 N l Y 3 R p b 2 4 x L 2 J n Y W x f a 2 l u X 2 Z l c m 1 f Z 3 J w Q i 9 B d X R v U m V t b 3 Z l Z E N v b H V t b n M x L n t E N i w y N H 0 m c X V v d D s s J n F 1 b 3 Q 7 U 2 V j d G l v b j E v Y m d h b F 9 r a W 5 f Z m V y b V 9 n c n B C L 0 F 1 d G 9 S Z W 1 v d m V k Q 2 9 s d W 1 u c z E u e 0 U x L D I 1 f S Z x d W 9 0 O y w m c X V v d D t T Z W N 0 a W 9 u M S 9 i Z 2 F s X 2 t p b l 9 m Z X J t X 2 d y c E I v Q X V 0 b 1 J l b W 9 2 Z W R D b 2 x 1 b W 5 z M S 5 7 R T I s M j Z 9 J n F 1 b 3 Q 7 L C Z x d W 9 0 O 1 N l Y 3 R p b 2 4 x L 2 J n Y W x f a 2 l u X 2 Z l c m 1 f Z 3 J w Q i 9 B d X R v U m V t b 3 Z l Z E N v b H V t b n M x L n t F M y w y N 3 0 m c X V v d D s s J n F 1 b 3 Q 7 U 2 V j d G l v b j E v Y m d h b F 9 r a W 5 f Z m V y b V 9 n c n B C L 0 F 1 d G 9 S Z W 1 v d m V k Q 2 9 s d W 1 u c z E u e 0 U 0 L D I 4 f S Z x d W 9 0 O y w m c X V v d D t T Z W N 0 a W 9 u M S 9 i Z 2 F s X 2 t p b l 9 m Z X J t X 2 d y c E I v Q X V 0 b 1 J l b W 9 2 Z W R D b 2 x 1 b W 5 z M S 5 7 R T U s M j l 9 J n F 1 b 3 Q 7 L C Z x d W 9 0 O 1 N l Y 3 R p b 2 4 x L 2 J n Y W x f a 2 l u X 2 Z l c m 1 f Z 3 J w Q i 9 B d X R v U m V t b 3 Z l Z E N v b H V t b n M x L n t F N i w z M H 0 m c X V v d D s s J n F 1 b 3 Q 7 U 2 V j d G l v b j E v Y m d h b F 9 r a W 5 f Z m V y b V 9 n c n B C L 0 F 1 d G 9 S Z W 1 v d m V k Q 2 9 s d W 1 u c z E u e 0 Y x L D M x f S Z x d W 9 0 O y w m c X V v d D t T Z W N 0 a W 9 u M S 9 i Z 2 F s X 2 t p b l 9 m Z X J t X 2 d y c E I v Q X V 0 b 1 J l b W 9 2 Z W R D b 2 x 1 b W 5 z M S 5 7 R j I s M z J 9 J n F 1 b 3 Q 7 L C Z x d W 9 0 O 1 N l Y 3 R p b 2 4 x L 2 J n Y W x f a 2 l u X 2 Z l c m 1 f Z 3 J w Q i 9 B d X R v U m V t b 3 Z l Z E N v b H V t b n M x L n t G M y w z M 3 0 m c X V v d D s s J n F 1 b 3 Q 7 U 2 V j d G l v b j E v Y m d h b F 9 r a W 5 f Z m V y b V 9 n c n B C L 0 F 1 d G 9 S Z W 1 v d m V k Q 2 9 s d W 1 u c z E u e 0 Y 0 L D M 0 f S Z x d W 9 0 O y w m c X V v d D t T Z W N 0 a W 9 u M S 9 i Z 2 F s X 2 t p b l 9 m Z X J t X 2 d y c E I v Q X V 0 b 1 J l b W 9 2 Z W R D b 2 x 1 b W 5 z M S 5 7 R j U s M z V 9 J n F 1 b 3 Q 7 L C Z x d W 9 0 O 1 N l Y 3 R p b 2 4 x L 2 J n Y W x f a 2 l u X 2 Z l c m 1 f Z 3 J w Q i 9 B d X R v U m V t b 3 Z l Z E N v b H V t b n M x L n t G N i w z N n 0 m c X V v d D s s J n F 1 b 3 Q 7 U 2 V j d G l v b j E v Y m d h b F 9 r a W 5 f Z m V y b V 9 n c n B C L 0 F 1 d G 9 S Z W 1 v d m V k Q 2 9 s d W 1 u c z E u e 0 g x L D M 3 f S Z x d W 9 0 O y w m c X V v d D t T Z W N 0 a W 9 u M S 9 i Z 2 F s X 2 t p b l 9 m Z X J t X 2 d y c E I v Q X V 0 b 1 J l b W 9 2 Z W R D b 2 x 1 b W 5 z M S 5 7 S D I s M z h 9 J n F 1 b 3 Q 7 L C Z x d W 9 0 O 1 N l Y 3 R p b 2 4 x L 2 J n Y W x f a 2 l u X 2 Z l c m 1 f Z 3 J w Q i 9 B d X R v U m V t b 3 Z l Z E N v b H V t b n M x L n t I M y w z O X 0 m c X V v d D s s J n F 1 b 3 Q 7 U 2 V j d G l v b j E v Y m d h b F 9 r a W 5 f Z m V y b V 9 n c n B C L 0 F 1 d G 9 S Z W 1 v d m V k Q 2 9 s d W 1 u c z E u e 0 g 0 L D Q w f S Z x d W 9 0 O y w m c X V v d D t T Z W N 0 a W 9 u M S 9 i Z 2 F s X 2 t p b l 9 m Z X J t X 2 d y c E I v Q X V 0 b 1 J l b W 9 2 Z W R D b 2 x 1 b W 5 z M S 5 7 S D U s N D F 9 J n F 1 b 3 Q 7 L C Z x d W 9 0 O 1 N l Y 3 R p b 2 4 x L 2 J n Y W x f a 2 l u X 2 Z l c m 1 f Z 3 J w Q i 9 B d X R v U m V t b 3 Z l Z E N v b H V t b n M x L n t I N i w 0 M n 0 m c X V v d D s s J n F 1 b 3 Q 7 U 2 V j d G l v b j E v Y m d h b F 9 r a W 5 f Z m V y b V 9 n c n B C L 0 F 1 d G 9 S Z W 1 v d m V k Q 2 9 s d W 1 u c z E u e 0 d y b 3 V w L D Q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2 F s X 2 t p b l 9 m Z X J t X 2 d y c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C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C L 1 J l b W 9 2 Z W Q l M j B i b 3 R 0 b 2 0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C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1 f Z 3 J w Q i 9 S Z W 1 v d m V k J T I w b 3 R o Z X I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C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C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C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D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l F 1 Z X J 5 R 3 J v d X B J R C I g V m F s d W U 9 I n N h Z j Q 3 M T g 2 Y i 1 m Y T U 4 L T R h Z D c t Y T c y M S 0 4 Z D Y 3 N D g y Y j I y Z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A 3 N 2 U w Y m Q t O T B m Z S 0 0 Y j F m L W E w M W I t Z m Y 2 N D V k N z Z m Z j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n Y W x f a 2 l u X 2 Z l c m 1 f Z 3 J w Q y I g L z 4 8 R W 5 0 c n k g V H l w Z T 0 i R m l s b G V k Q 2 9 t c G x l d G V S Z X N 1 b H R U b 1 d v c m t z a G V l d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N U M j E 6 M j c 6 M j E u M T I 4 M D A 5 M F o i I C 8 + P E V u d H J 5 I F R 5 c G U 9 I k Z p b G x D b 2 x 1 b W 5 U e X B l c y I g V m F s d W U 9 I n N D d 1 V G Q l F V R k J R V U Z C U V V G Q l F V R k J R V U Z C U V V G Q l F V R k J R V U Z C U V V G Q l F V R k J R V U Z C U V V G Q l F V R k J R W T 0 i I C 8 + P E V u d H J 5 I F R 5 c G U 9 I k Z p b G x D b 2 x 1 b W 5 O Y W 1 l c y I g V m F s d W U 9 I n N b J n F 1 b 3 Q 7 V G l t Z S Z x d W 9 0 O y w m c X V v d D t B M S Z x d W 9 0 O y w m c X V v d D t B M i Z x d W 9 0 O y w m c X V v d D t B M y Z x d W 9 0 O y w m c X V v d D t B N C Z x d W 9 0 O y w m c X V v d D t B N S Z x d W 9 0 O y w m c X V v d D t B N i Z x d W 9 0 O y w m c X V v d D t C M S Z x d W 9 0 O y w m c X V v d D t C M i Z x d W 9 0 O y w m c X V v d D t C M y Z x d W 9 0 O y w m c X V v d D t C N C Z x d W 9 0 O y w m c X V v d D t C N S Z x d W 9 0 O y w m c X V v d D t C N i Z x d W 9 0 O y w m c X V v d D t D M S Z x d W 9 0 O y w m c X V v d D t D M i Z x d W 9 0 O y w m c X V v d D t D M y Z x d W 9 0 O y w m c X V v d D t D N C Z x d W 9 0 O y w m c X V v d D t D N S Z x d W 9 0 O y w m c X V v d D t D N i Z x d W 9 0 O y w m c X V v d D t E M S Z x d W 9 0 O y w m c X V v d D t E M i Z x d W 9 0 O y w m c X V v d D t E M y Z x d W 9 0 O y w m c X V v d D t E N C Z x d W 9 0 O y w m c X V v d D t E N S Z x d W 9 0 O y w m c X V v d D t E N i Z x d W 9 0 O y w m c X V v d D t F M S Z x d W 9 0 O y w m c X V v d D t F M i Z x d W 9 0 O y w m c X V v d D t F M y Z x d W 9 0 O y w m c X V v d D t F N C Z x d W 9 0 O y w m c X V v d D t F N S Z x d W 9 0 O y w m c X V v d D t F N i Z x d W 9 0 O y w m c X V v d D t G M S Z x d W 9 0 O y w m c X V v d D t G M i Z x d W 9 0 O y w m c X V v d D t G M y Z x d W 9 0 O y w m c X V v d D t G N C Z x d W 9 0 O y w m c X V v d D t G N S Z x d W 9 0 O y w m c X V v d D t G N i Z x d W 9 0 O y w m c X V v d D t I M S Z x d W 9 0 O y w m c X V v d D t I M i Z x d W 9 0 O y w m c X V v d D t I M y Z x d W 9 0 O y w m c X V v d D t I N C Z x d W 9 0 O y w m c X V v d D t I N S Z x d W 9 0 O y w m c X V v d D t I N i Z x d W 9 0 O y w m c X V v d D t H c m 9 1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2 F s X 2 t p b l 9 m Z X J t X 2 d y c E M v Q X V 0 b 1 J l b W 9 2 Z W R D b 2 x 1 b W 5 z M S 5 7 V G l t Z S w w f S Z x d W 9 0 O y w m c X V v d D t T Z W N 0 a W 9 u M S 9 i Z 2 F s X 2 t p b l 9 m Z X J t X 2 d y c E M v Q X V 0 b 1 J l b W 9 2 Z W R D b 2 x 1 b W 5 z M S 5 7 Q T E s M X 0 m c X V v d D s s J n F 1 b 3 Q 7 U 2 V j d G l v b j E v Y m d h b F 9 r a W 5 f Z m V y b V 9 n c n B D L 0 F 1 d G 9 S Z W 1 v d m V k Q 2 9 s d W 1 u c z E u e 0 E y L D J 9 J n F 1 b 3 Q 7 L C Z x d W 9 0 O 1 N l Y 3 R p b 2 4 x L 2 J n Y W x f a 2 l u X 2 Z l c m 1 f Z 3 J w Q y 9 B d X R v U m V t b 3 Z l Z E N v b H V t b n M x L n t B M y w z f S Z x d W 9 0 O y w m c X V v d D t T Z W N 0 a W 9 u M S 9 i Z 2 F s X 2 t p b l 9 m Z X J t X 2 d y c E M v Q X V 0 b 1 J l b W 9 2 Z W R D b 2 x 1 b W 5 z M S 5 7 Q T Q s N H 0 m c X V v d D s s J n F 1 b 3 Q 7 U 2 V j d G l v b j E v Y m d h b F 9 r a W 5 f Z m V y b V 9 n c n B D L 0 F 1 d G 9 S Z W 1 v d m V k Q 2 9 s d W 1 u c z E u e 0 E 1 L D V 9 J n F 1 b 3 Q 7 L C Z x d W 9 0 O 1 N l Y 3 R p b 2 4 x L 2 J n Y W x f a 2 l u X 2 Z l c m 1 f Z 3 J w Q y 9 B d X R v U m V t b 3 Z l Z E N v b H V t b n M x L n t B N i w 2 f S Z x d W 9 0 O y w m c X V v d D t T Z W N 0 a W 9 u M S 9 i Z 2 F s X 2 t p b l 9 m Z X J t X 2 d y c E M v Q X V 0 b 1 J l b W 9 2 Z W R D b 2 x 1 b W 5 z M S 5 7 Q j E s N 3 0 m c X V v d D s s J n F 1 b 3 Q 7 U 2 V j d G l v b j E v Y m d h b F 9 r a W 5 f Z m V y b V 9 n c n B D L 0 F 1 d G 9 S Z W 1 v d m V k Q 2 9 s d W 1 u c z E u e 0 I y L D h 9 J n F 1 b 3 Q 7 L C Z x d W 9 0 O 1 N l Y 3 R p b 2 4 x L 2 J n Y W x f a 2 l u X 2 Z l c m 1 f Z 3 J w Q y 9 B d X R v U m V t b 3 Z l Z E N v b H V t b n M x L n t C M y w 5 f S Z x d W 9 0 O y w m c X V v d D t T Z W N 0 a W 9 u M S 9 i Z 2 F s X 2 t p b l 9 m Z X J t X 2 d y c E M v Q X V 0 b 1 J l b W 9 2 Z W R D b 2 x 1 b W 5 z M S 5 7 Q j Q s M T B 9 J n F 1 b 3 Q 7 L C Z x d W 9 0 O 1 N l Y 3 R p b 2 4 x L 2 J n Y W x f a 2 l u X 2 Z l c m 1 f Z 3 J w Q y 9 B d X R v U m V t b 3 Z l Z E N v b H V t b n M x L n t C N S w x M X 0 m c X V v d D s s J n F 1 b 3 Q 7 U 2 V j d G l v b j E v Y m d h b F 9 r a W 5 f Z m V y b V 9 n c n B D L 0 F 1 d G 9 S Z W 1 v d m V k Q 2 9 s d W 1 u c z E u e 0 I 2 L D E y f S Z x d W 9 0 O y w m c X V v d D t T Z W N 0 a W 9 u M S 9 i Z 2 F s X 2 t p b l 9 m Z X J t X 2 d y c E M v Q X V 0 b 1 J l b W 9 2 Z W R D b 2 x 1 b W 5 z M S 5 7 Q z E s M T N 9 J n F 1 b 3 Q 7 L C Z x d W 9 0 O 1 N l Y 3 R p b 2 4 x L 2 J n Y W x f a 2 l u X 2 Z l c m 1 f Z 3 J w Q y 9 B d X R v U m V t b 3 Z l Z E N v b H V t b n M x L n t D M i w x N H 0 m c X V v d D s s J n F 1 b 3 Q 7 U 2 V j d G l v b j E v Y m d h b F 9 r a W 5 f Z m V y b V 9 n c n B D L 0 F 1 d G 9 S Z W 1 v d m V k Q 2 9 s d W 1 u c z E u e 0 M z L D E 1 f S Z x d W 9 0 O y w m c X V v d D t T Z W N 0 a W 9 u M S 9 i Z 2 F s X 2 t p b l 9 m Z X J t X 2 d y c E M v Q X V 0 b 1 J l b W 9 2 Z W R D b 2 x 1 b W 5 z M S 5 7 Q z Q s M T Z 9 J n F 1 b 3 Q 7 L C Z x d W 9 0 O 1 N l Y 3 R p b 2 4 x L 2 J n Y W x f a 2 l u X 2 Z l c m 1 f Z 3 J w Q y 9 B d X R v U m V t b 3 Z l Z E N v b H V t b n M x L n t D N S w x N 3 0 m c X V v d D s s J n F 1 b 3 Q 7 U 2 V j d G l v b j E v Y m d h b F 9 r a W 5 f Z m V y b V 9 n c n B D L 0 F 1 d G 9 S Z W 1 v d m V k Q 2 9 s d W 1 u c z E u e 0 M 2 L D E 4 f S Z x d W 9 0 O y w m c X V v d D t T Z W N 0 a W 9 u M S 9 i Z 2 F s X 2 t p b l 9 m Z X J t X 2 d y c E M v Q X V 0 b 1 J l b W 9 2 Z W R D b 2 x 1 b W 5 z M S 5 7 R D E s M T l 9 J n F 1 b 3 Q 7 L C Z x d W 9 0 O 1 N l Y 3 R p b 2 4 x L 2 J n Y W x f a 2 l u X 2 Z l c m 1 f Z 3 J w Q y 9 B d X R v U m V t b 3 Z l Z E N v b H V t b n M x L n t E M i w y M H 0 m c X V v d D s s J n F 1 b 3 Q 7 U 2 V j d G l v b j E v Y m d h b F 9 r a W 5 f Z m V y b V 9 n c n B D L 0 F 1 d G 9 S Z W 1 v d m V k Q 2 9 s d W 1 u c z E u e 0 Q z L D I x f S Z x d W 9 0 O y w m c X V v d D t T Z W N 0 a W 9 u M S 9 i Z 2 F s X 2 t p b l 9 m Z X J t X 2 d y c E M v Q X V 0 b 1 J l b W 9 2 Z W R D b 2 x 1 b W 5 z M S 5 7 R D Q s M j J 9 J n F 1 b 3 Q 7 L C Z x d W 9 0 O 1 N l Y 3 R p b 2 4 x L 2 J n Y W x f a 2 l u X 2 Z l c m 1 f Z 3 J w Q y 9 B d X R v U m V t b 3 Z l Z E N v b H V t b n M x L n t E N S w y M 3 0 m c X V v d D s s J n F 1 b 3 Q 7 U 2 V j d G l v b j E v Y m d h b F 9 r a W 5 f Z m V y b V 9 n c n B D L 0 F 1 d G 9 S Z W 1 v d m V k Q 2 9 s d W 1 u c z E u e 0 Q 2 L D I 0 f S Z x d W 9 0 O y w m c X V v d D t T Z W N 0 a W 9 u M S 9 i Z 2 F s X 2 t p b l 9 m Z X J t X 2 d y c E M v Q X V 0 b 1 J l b W 9 2 Z W R D b 2 x 1 b W 5 z M S 5 7 R T E s M j V 9 J n F 1 b 3 Q 7 L C Z x d W 9 0 O 1 N l Y 3 R p b 2 4 x L 2 J n Y W x f a 2 l u X 2 Z l c m 1 f Z 3 J w Q y 9 B d X R v U m V t b 3 Z l Z E N v b H V t b n M x L n t F M i w y N n 0 m c X V v d D s s J n F 1 b 3 Q 7 U 2 V j d G l v b j E v Y m d h b F 9 r a W 5 f Z m V y b V 9 n c n B D L 0 F 1 d G 9 S Z W 1 v d m V k Q 2 9 s d W 1 u c z E u e 0 U z L D I 3 f S Z x d W 9 0 O y w m c X V v d D t T Z W N 0 a W 9 u M S 9 i Z 2 F s X 2 t p b l 9 m Z X J t X 2 d y c E M v Q X V 0 b 1 J l b W 9 2 Z W R D b 2 x 1 b W 5 z M S 5 7 R T Q s M j h 9 J n F 1 b 3 Q 7 L C Z x d W 9 0 O 1 N l Y 3 R p b 2 4 x L 2 J n Y W x f a 2 l u X 2 Z l c m 1 f Z 3 J w Q y 9 B d X R v U m V t b 3 Z l Z E N v b H V t b n M x L n t F N S w y O X 0 m c X V v d D s s J n F 1 b 3 Q 7 U 2 V j d G l v b j E v Y m d h b F 9 r a W 5 f Z m V y b V 9 n c n B D L 0 F 1 d G 9 S Z W 1 v d m V k Q 2 9 s d W 1 u c z E u e 0 U 2 L D M w f S Z x d W 9 0 O y w m c X V v d D t T Z W N 0 a W 9 u M S 9 i Z 2 F s X 2 t p b l 9 m Z X J t X 2 d y c E M v Q X V 0 b 1 J l b W 9 2 Z W R D b 2 x 1 b W 5 z M S 5 7 R j E s M z F 9 J n F 1 b 3 Q 7 L C Z x d W 9 0 O 1 N l Y 3 R p b 2 4 x L 2 J n Y W x f a 2 l u X 2 Z l c m 1 f Z 3 J w Q y 9 B d X R v U m V t b 3 Z l Z E N v b H V t b n M x L n t G M i w z M n 0 m c X V v d D s s J n F 1 b 3 Q 7 U 2 V j d G l v b j E v Y m d h b F 9 r a W 5 f Z m V y b V 9 n c n B D L 0 F 1 d G 9 S Z W 1 v d m V k Q 2 9 s d W 1 u c z E u e 0 Y z L D M z f S Z x d W 9 0 O y w m c X V v d D t T Z W N 0 a W 9 u M S 9 i Z 2 F s X 2 t p b l 9 m Z X J t X 2 d y c E M v Q X V 0 b 1 J l b W 9 2 Z W R D b 2 x 1 b W 5 z M S 5 7 R j Q s M z R 9 J n F 1 b 3 Q 7 L C Z x d W 9 0 O 1 N l Y 3 R p b 2 4 x L 2 J n Y W x f a 2 l u X 2 Z l c m 1 f Z 3 J w Q y 9 B d X R v U m V t b 3 Z l Z E N v b H V t b n M x L n t G N S w z N X 0 m c X V v d D s s J n F 1 b 3 Q 7 U 2 V j d G l v b j E v Y m d h b F 9 r a W 5 f Z m V y b V 9 n c n B D L 0 F 1 d G 9 S Z W 1 v d m V k Q 2 9 s d W 1 u c z E u e 0 Y 2 L D M 2 f S Z x d W 9 0 O y w m c X V v d D t T Z W N 0 a W 9 u M S 9 i Z 2 F s X 2 t p b l 9 m Z X J t X 2 d y c E M v Q X V 0 b 1 J l b W 9 2 Z W R D b 2 x 1 b W 5 z M S 5 7 S D E s M z d 9 J n F 1 b 3 Q 7 L C Z x d W 9 0 O 1 N l Y 3 R p b 2 4 x L 2 J n Y W x f a 2 l u X 2 Z l c m 1 f Z 3 J w Q y 9 B d X R v U m V t b 3 Z l Z E N v b H V t b n M x L n t I M i w z O H 0 m c X V v d D s s J n F 1 b 3 Q 7 U 2 V j d G l v b j E v Y m d h b F 9 r a W 5 f Z m V y b V 9 n c n B D L 0 F 1 d G 9 S Z W 1 v d m V k Q 2 9 s d W 1 u c z E u e 0 g z L D M 5 f S Z x d W 9 0 O y w m c X V v d D t T Z W N 0 a W 9 u M S 9 i Z 2 F s X 2 t p b l 9 m Z X J t X 2 d y c E M v Q X V 0 b 1 J l b W 9 2 Z W R D b 2 x 1 b W 5 z M S 5 7 S D Q s N D B 9 J n F 1 b 3 Q 7 L C Z x d W 9 0 O 1 N l Y 3 R p b 2 4 x L 2 J n Y W x f a 2 l u X 2 Z l c m 1 f Z 3 J w Q y 9 B d X R v U m V t b 3 Z l Z E N v b H V t b n M x L n t I N S w 0 M X 0 m c X V v d D s s J n F 1 b 3 Q 7 U 2 V j d G l v b j E v Y m d h b F 9 r a W 5 f Z m V y b V 9 n c n B D L 0 F 1 d G 9 S Z W 1 v d m V k Q 2 9 s d W 1 u c z E u e 0 g 2 L D Q y f S Z x d W 9 0 O y w m c X V v d D t T Z W N 0 a W 9 u M S 9 i Z 2 F s X 2 t p b l 9 m Z X J t X 2 d y c E M v Q X V 0 b 1 J l b W 9 2 Z W R D b 2 x 1 b W 5 z M S 5 7 R 3 J v d X A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i Z 2 F s X 2 t p b l 9 m Z X J t X 2 d y c E M v Q X V 0 b 1 J l b W 9 2 Z W R D b 2 x 1 b W 5 z M S 5 7 V G l t Z S w w f S Z x d W 9 0 O y w m c X V v d D t T Z W N 0 a W 9 u M S 9 i Z 2 F s X 2 t p b l 9 m Z X J t X 2 d y c E M v Q X V 0 b 1 J l b W 9 2 Z W R D b 2 x 1 b W 5 z M S 5 7 Q T E s M X 0 m c X V v d D s s J n F 1 b 3 Q 7 U 2 V j d G l v b j E v Y m d h b F 9 r a W 5 f Z m V y b V 9 n c n B D L 0 F 1 d G 9 S Z W 1 v d m V k Q 2 9 s d W 1 u c z E u e 0 E y L D J 9 J n F 1 b 3 Q 7 L C Z x d W 9 0 O 1 N l Y 3 R p b 2 4 x L 2 J n Y W x f a 2 l u X 2 Z l c m 1 f Z 3 J w Q y 9 B d X R v U m V t b 3 Z l Z E N v b H V t b n M x L n t B M y w z f S Z x d W 9 0 O y w m c X V v d D t T Z W N 0 a W 9 u M S 9 i Z 2 F s X 2 t p b l 9 m Z X J t X 2 d y c E M v Q X V 0 b 1 J l b W 9 2 Z W R D b 2 x 1 b W 5 z M S 5 7 Q T Q s N H 0 m c X V v d D s s J n F 1 b 3 Q 7 U 2 V j d G l v b j E v Y m d h b F 9 r a W 5 f Z m V y b V 9 n c n B D L 0 F 1 d G 9 S Z W 1 v d m V k Q 2 9 s d W 1 u c z E u e 0 E 1 L D V 9 J n F 1 b 3 Q 7 L C Z x d W 9 0 O 1 N l Y 3 R p b 2 4 x L 2 J n Y W x f a 2 l u X 2 Z l c m 1 f Z 3 J w Q y 9 B d X R v U m V t b 3 Z l Z E N v b H V t b n M x L n t B N i w 2 f S Z x d W 9 0 O y w m c X V v d D t T Z W N 0 a W 9 u M S 9 i Z 2 F s X 2 t p b l 9 m Z X J t X 2 d y c E M v Q X V 0 b 1 J l b W 9 2 Z W R D b 2 x 1 b W 5 z M S 5 7 Q j E s N 3 0 m c X V v d D s s J n F 1 b 3 Q 7 U 2 V j d G l v b j E v Y m d h b F 9 r a W 5 f Z m V y b V 9 n c n B D L 0 F 1 d G 9 S Z W 1 v d m V k Q 2 9 s d W 1 u c z E u e 0 I y L D h 9 J n F 1 b 3 Q 7 L C Z x d W 9 0 O 1 N l Y 3 R p b 2 4 x L 2 J n Y W x f a 2 l u X 2 Z l c m 1 f Z 3 J w Q y 9 B d X R v U m V t b 3 Z l Z E N v b H V t b n M x L n t C M y w 5 f S Z x d W 9 0 O y w m c X V v d D t T Z W N 0 a W 9 u M S 9 i Z 2 F s X 2 t p b l 9 m Z X J t X 2 d y c E M v Q X V 0 b 1 J l b W 9 2 Z W R D b 2 x 1 b W 5 z M S 5 7 Q j Q s M T B 9 J n F 1 b 3 Q 7 L C Z x d W 9 0 O 1 N l Y 3 R p b 2 4 x L 2 J n Y W x f a 2 l u X 2 Z l c m 1 f Z 3 J w Q y 9 B d X R v U m V t b 3 Z l Z E N v b H V t b n M x L n t C N S w x M X 0 m c X V v d D s s J n F 1 b 3 Q 7 U 2 V j d G l v b j E v Y m d h b F 9 r a W 5 f Z m V y b V 9 n c n B D L 0 F 1 d G 9 S Z W 1 v d m V k Q 2 9 s d W 1 u c z E u e 0 I 2 L D E y f S Z x d W 9 0 O y w m c X V v d D t T Z W N 0 a W 9 u M S 9 i Z 2 F s X 2 t p b l 9 m Z X J t X 2 d y c E M v Q X V 0 b 1 J l b W 9 2 Z W R D b 2 x 1 b W 5 z M S 5 7 Q z E s M T N 9 J n F 1 b 3 Q 7 L C Z x d W 9 0 O 1 N l Y 3 R p b 2 4 x L 2 J n Y W x f a 2 l u X 2 Z l c m 1 f Z 3 J w Q y 9 B d X R v U m V t b 3 Z l Z E N v b H V t b n M x L n t D M i w x N H 0 m c X V v d D s s J n F 1 b 3 Q 7 U 2 V j d G l v b j E v Y m d h b F 9 r a W 5 f Z m V y b V 9 n c n B D L 0 F 1 d G 9 S Z W 1 v d m V k Q 2 9 s d W 1 u c z E u e 0 M z L D E 1 f S Z x d W 9 0 O y w m c X V v d D t T Z W N 0 a W 9 u M S 9 i Z 2 F s X 2 t p b l 9 m Z X J t X 2 d y c E M v Q X V 0 b 1 J l b W 9 2 Z W R D b 2 x 1 b W 5 z M S 5 7 Q z Q s M T Z 9 J n F 1 b 3 Q 7 L C Z x d W 9 0 O 1 N l Y 3 R p b 2 4 x L 2 J n Y W x f a 2 l u X 2 Z l c m 1 f Z 3 J w Q y 9 B d X R v U m V t b 3 Z l Z E N v b H V t b n M x L n t D N S w x N 3 0 m c X V v d D s s J n F 1 b 3 Q 7 U 2 V j d G l v b j E v Y m d h b F 9 r a W 5 f Z m V y b V 9 n c n B D L 0 F 1 d G 9 S Z W 1 v d m V k Q 2 9 s d W 1 u c z E u e 0 M 2 L D E 4 f S Z x d W 9 0 O y w m c X V v d D t T Z W N 0 a W 9 u M S 9 i Z 2 F s X 2 t p b l 9 m Z X J t X 2 d y c E M v Q X V 0 b 1 J l b W 9 2 Z W R D b 2 x 1 b W 5 z M S 5 7 R D E s M T l 9 J n F 1 b 3 Q 7 L C Z x d W 9 0 O 1 N l Y 3 R p b 2 4 x L 2 J n Y W x f a 2 l u X 2 Z l c m 1 f Z 3 J w Q y 9 B d X R v U m V t b 3 Z l Z E N v b H V t b n M x L n t E M i w y M H 0 m c X V v d D s s J n F 1 b 3 Q 7 U 2 V j d G l v b j E v Y m d h b F 9 r a W 5 f Z m V y b V 9 n c n B D L 0 F 1 d G 9 S Z W 1 v d m V k Q 2 9 s d W 1 u c z E u e 0 Q z L D I x f S Z x d W 9 0 O y w m c X V v d D t T Z W N 0 a W 9 u M S 9 i Z 2 F s X 2 t p b l 9 m Z X J t X 2 d y c E M v Q X V 0 b 1 J l b W 9 2 Z W R D b 2 x 1 b W 5 z M S 5 7 R D Q s M j J 9 J n F 1 b 3 Q 7 L C Z x d W 9 0 O 1 N l Y 3 R p b 2 4 x L 2 J n Y W x f a 2 l u X 2 Z l c m 1 f Z 3 J w Q y 9 B d X R v U m V t b 3 Z l Z E N v b H V t b n M x L n t E N S w y M 3 0 m c X V v d D s s J n F 1 b 3 Q 7 U 2 V j d G l v b j E v Y m d h b F 9 r a W 5 f Z m V y b V 9 n c n B D L 0 F 1 d G 9 S Z W 1 v d m V k Q 2 9 s d W 1 u c z E u e 0 Q 2 L D I 0 f S Z x d W 9 0 O y w m c X V v d D t T Z W N 0 a W 9 u M S 9 i Z 2 F s X 2 t p b l 9 m Z X J t X 2 d y c E M v Q X V 0 b 1 J l b W 9 2 Z W R D b 2 x 1 b W 5 z M S 5 7 R T E s M j V 9 J n F 1 b 3 Q 7 L C Z x d W 9 0 O 1 N l Y 3 R p b 2 4 x L 2 J n Y W x f a 2 l u X 2 Z l c m 1 f Z 3 J w Q y 9 B d X R v U m V t b 3 Z l Z E N v b H V t b n M x L n t F M i w y N n 0 m c X V v d D s s J n F 1 b 3 Q 7 U 2 V j d G l v b j E v Y m d h b F 9 r a W 5 f Z m V y b V 9 n c n B D L 0 F 1 d G 9 S Z W 1 v d m V k Q 2 9 s d W 1 u c z E u e 0 U z L D I 3 f S Z x d W 9 0 O y w m c X V v d D t T Z W N 0 a W 9 u M S 9 i Z 2 F s X 2 t p b l 9 m Z X J t X 2 d y c E M v Q X V 0 b 1 J l b W 9 2 Z W R D b 2 x 1 b W 5 z M S 5 7 R T Q s M j h 9 J n F 1 b 3 Q 7 L C Z x d W 9 0 O 1 N l Y 3 R p b 2 4 x L 2 J n Y W x f a 2 l u X 2 Z l c m 1 f Z 3 J w Q y 9 B d X R v U m V t b 3 Z l Z E N v b H V t b n M x L n t F N S w y O X 0 m c X V v d D s s J n F 1 b 3 Q 7 U 2 V j d G l v b j E v Y m d h b F 9 r a W 5 f Z m V y b V 9 n c n B D L 0 F 1 d G 9 S Z W 1 v d m V k Q 2 9 s d W 1 u c z E u e 0 U 2 L D M w f S Z x d W 9 0 O y w m c X V v d D t T Z W N 0 a W 9 u M S 9 i Z 2 F s X 2 t p b l 9 m Z X J t X 2 d y c E M v Q X V 0 b 1 J l b W 9 2 Z W R D b 2 x 1 b W 5 z M S 5 7 R j E s M z F 9 J n F 1 b 3 Q 7 L C Z x d W 9 0 O 1 N l Y 3 R p b 2 4 x L 2 J n Y W x f a 2 l u X 2 Z l c m 1 f Z 3 J w Q y 9 B d X R v U m V t b 3 Z l Z E N v b H V t b n M x L n t G M i w z M n 0 m c X V v d D s s J n F 1 b 3 Q 7 U 2 V j d G l v b j E v Y m d h b F 9 r a W 5 f Z m V y b V 9 n c n B D L 0 F 1 d G 9 S Z W 1 v d m V k Q 2 9 s d W 1 u c z E u e 0 Y z L D M z f S Z x d W 9 0 O y w m c X V v d D t T Z W N 0 a W 9 u M S 9 i Z 2 F s X 2 t p b l 9 m Z X J t X 2 d y c E M v Q X V 0 b 1 J l b W 9 2 Z W R D b 2 x 1 b W 5 z M S 5 7 R j Q s M z R 9 J n F 1 b 3 Q 7 L C Z x d W 9 0 O 1 N l Y 3 R p b 2 4 x L 2 J n Y W x f a 2 l u X 2 Z l c m 1 f Z 3 J w Q y 9 B d X R v U m V t b 3 Z l Z E N v b H V t b n M x L n t G N S w z N X 0 m c X V v d D s s J n F 1 b 3 Q 7 U 2 V j d G l v b j E v Y m d h b F 9 r a W 5 f Z m V y b V 9 n c n B D L 0 F 1 d G 9 S Z W 1 v d m V k Q 2 9 s d W 1 u c z E u e 0 Y 2 L D M 2 f S Z x d W 9 0 O y w m c X V v d D t T Z W N 0 a W 9 u M S 9 i Z 2 F s X 2 t p b l 9 m Z X J t X 2 d y c E M v Q X V 0 b 1 J l b W 9 2 Z W R D b 2 x 1 b W 5 z M S 5 7 S D E s M z d 9 J n F 1 b 3 Q 7 L C Z x d W 9 0 O 1 N l Y 3 R p b 2 4 x L 2 J n Y W x f a 2 l u X 2 Z l c m 1 f Z 3 J w Q y 9 B d X R v U m V t b 3 Z l Z E N v b H V t b n M x L n t I M i w z O H 0 m c X V v d D s s J n F 1 b 3 Q 7 U 2 V j d G l v b j E v Y m d h b F 9 r a W 5 f Z m V y b V 9 n c n B D L 0 F 1 d G 9 S Z W 1 v d m V k Q 2 9 s d W 1 u c z E u e 0 g z L D M 5 f S Z x d W 9 0 O y w m c X V v d D t T Z W N 0 a W 9 u M S 9 i Z 2 F s X 2 t p b l 9 m Z X J t X 2 d y c E M v Q X V 0 b 1 J l b W 9 2 Z W R D b 2 x 1 b W 5 z M S 5 7 S D Q s N D B 9 J n F 1 b 3 Q 7 L C Z x d W 9 0 O 1 N l Y 3 R p b 2 4 x L 2 J n Y W x f a 2 l u X 2 Z l c m 1 f Z 3 J w Q y 9 B d X R v U m V t b 3 Z l Z E N v b H V t b n M x L n t I N S w 0 M X 0 m c X V v d D s s J n F 1 b 3 Q 7 U 2 V j d G l v b j E v Y m d h b F 9 r a W 5 f Z m V y b V 9 n c n B D L 0 F 1 d G 9 S Z W 1 v d m V k Q 2 9 s d W 1 u c z E u e 0 g 2 L D Q y f S Z x d W 9 0 O y w m c X V v d D t T Z W N 0 a W 9 u M S 9 i Z 2 F s X 2 t p b l 9 m Z X J t X 2 d y c E M v Q X V 0 b 1 J l b W 9 2 Z W R D b 2 x 1 b W 5 z M S 5 7 R 3 J v d X A s N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n Y W x f a 2 l u X 2 Z l c m 1 f Z 3 J w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M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M v U m V t b 3 Z l Z C U y M G J v d H R v b S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V 9 n c n B D L 1 J l b W 9 2 Z W Q l M j B v d G h l c i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M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X 2 d y c E E v V W 5 w a X Z v d G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3 B 1 c m l m a W N h d G l v b i 9 V b n B p d m 9 0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f a 2 l u X 3 B 1 c m l m a W N h d G l v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Y m I x N m I 3 L T R l Y z I t N D k 5 N y 0 5 N T R k L T N i N m U z Z D Q 3 O T h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V 9 r a W 5 f c H V y a W Z p Y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1 Q y M T o 1 N D o w M S 4 w M D U 0 N D M w W i I g L z 4 8 R W 5 0 c n k g V H l w Z T 0 i R m l s b E N v b H V t b l R 5 c G V z I i B W Y W x 1 Z T 0 i c 0 N 3 W U Y i I C 8 + P E V u d H J 5 I F R 5 c G U 9 I k Z p b G x D b 2 x 1 b W 5 O Y W 1 l c y I g V m F s d W U 9 I n N b J n F 1 b 3 Q 7 V G l t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V 9 r a W 5 f c H V y a W Z p Y 2 F 0 a W 9 u L 0 F 1 d G 9 S Z W 1 v d m V k Q 2 9 s d W 1 u c z E u e 1 R p b W U s M H 0 m c X V v d D s s J n F 1 b 3 Q 7 U 2 V j d G l v b j E v b G V f a 2 l u X 3 B 1 c m l m a W N h d G l v b i 9 B d X R v U m V t b 3 Z l Z E N v b H V t b n M x L n t B d H R y a W J 1 d G U s M X 0 m c X V v d D s s J n F 1 b 3 Q 7 U 2 V j d G l v b j E v b G V f a 2 l u X 3 B 1 c m l m a W N h d G l v b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V 9 r a W 5 f c H V y a W Z p Y 2 F 0 a W 9 u L 0 F 1 d G 9 S Z W 1 v d m V k Q 2 9 s d W 1 u c z E u e 1 R p b W U s M H 0 m c X V v d D s s J n F 1 b 3 Q 7 U 2 V j d G l v b j E v b G V f a 2 l u X 3 B 1 c m l m a W N h d G l v b i 9 B d X R v U m V t b 3 Z l Z E N v b H V t b n M x L n t B d H R y a W J 1 d G U s M X 0 m c X V v d D s s J n F 1 b 3 Q 7 U 2 V j d G l v b j E v b G V f a 2 l u X 3 B 1 c m l m a W N h d G l v b i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f a 2 l u X 3 B 1 c m l m a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V 9 r a W 5 f c H V y a W Z p Y 2 F 0 a W 9 u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f a 2 l u X 3 B 1 c m l m a W N h d G l v b i 9 S Z W 1 v d m V k J T I w Y m 9 0 d G 9 t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X 2 t p b l 9 w d X J p Z m l j Y X R p b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f a 2 l u X 3 B 1 c m l m a W N h d G l v b i 9 S Z W 1 v d m V k J T I w b 3 R o Z X I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f a 2 l u X 3 B 1 c m l m a W N h d G l v b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X 2 t p b l 9 w d X J p Z m l j Y X R p b 2 4 v U m V w b G F j Z W Q l M j B l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V 9 r a W 5 f c H V y a W Z p Y 2 F 0 a W 9 u L 1 V u c G l 2 b 3 R l Z C U y M G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p 0 P g o + z J X I q y a 6 x e l s x 9 1 a p z G y T J R r + o 9 L K Q p 7 6 7 C O d a 1 J C 1 L H i j Z h G 7 l P d 7 3 W r G A s s y 7 W a N r 2 k l Z n g e j W o t 3 2 H K U W h c x d d W 8 B f D A D e Z d Q a 2 Q R 0 E H m 7 2 t P z n R + P S L 4 O 0 3 n P t / g = = < / D a t a M a s h u p > 
</file>

<file path=customXml/itemProps1.xml><?xml version="1.0" encoding="utf-8"?>
<ds:datastoreItem xmlns:ds="http://schemas.openxmlformats.org/officeDocument/2006/customXml" ds:itemID="{8EF17187-0918-3746-9D28-B0F06F3B0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Affinity Chromatography</vt:lpstr>
      <vt:lpstr>Ion Exchange</vt:lpstr>
      <vt:lpstr>Beta-Gal Lysozyme</vt:lpstr>
      <vt:lpstr>SDS-PAGE loading</vt:lpstr>
      <vt:lpstr>lys_blanks</vt:lpstr>
      <vt:lpstr>lys_source</vt:lpstr>
      <vt:lpstr>data map</vt:lpstr>
      <vt:lpstr>le_kin_purification</vt:lpstr>
      <vt:lpstr>bgal_kin_purification</vt:lpstr>
      <vt:lpstr>bgal_kin_ferm_grpC</vt:lpstr>
      <vt:lpstr>bgal_kin_ferm_grpB</vt:lpstr>
      <vt:lpstr>bgal_kin_ferm</vt:lpstr>
      <vt:lpstr>Lysozyme Activity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2025-02-01T19:43:51Z</dcterms:created>
  <dcterms:modified xsi:type="dcterms:W3CDTF">2025-03-24T12:31:11Z</dcterms:modified>
</cp:coreProperties>
</file>