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625" windowHeight="10725"/>
  </bookViews>
  <sheets>
    <sheet name="Resumo" sheetId="10" r:id="rId1"/>
    <sheet name="Hemodialisados" sheetId="14" r:id="rId2"/>
    <sheet name="K77 ou K75" sheetId="2" r:id="rId3"/>
    <sheet name="K74 ou K76" sheetId="3" r:id="rId4"/>
    <sheet name="T89 ou T90" sheetId="4" r:id="rId5"/>
    <sheet name="R95" sheetId="5" r:id="rId6"/>
    <sheet name="K86 ou K87" sheetId="6" r:id="rId7"/>
    <sheet name="T82" sheetId="7" r:id="rId8"/>
    <sheet name="Neoplasias Malignas" sheetId="8" r:id="rId9"/>
    <sheet name="B90" sheetId="9" r:id="rId10"/>
    <sheet name="ICPC-2 Indicadores " sheetId="11" r:id="rId11"/>
    <sheet name="D97" sheetId="12" r:id="rId12"/>
    <sheet name="L88" sheetId="13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0" i="10" l="1"/>
  <c r="AK11" i="10" l="1"/>
  <c r="AK9" i="10"/>
  <c r="AK12" i="10"/>
  <c r="AJ7" i="10"/>
  <c r="AJ8" i="10" s="1"/>
  <c r="AJ9" i="10" s="1"/>
  <c r="AJ10" i="10" s="1"/>
  <c r="AJ11" i="10" s="1"/>
  <c r="AJ12" i="10" s="1"/>
  <c r="AJ13" i="10" s="1"/>
  <c r="AJ14" i="10" s="1"/>
  <c r="AJ15" i="10" s="1"/>
  <c r="AJ16" i="10" s="1"/>
  <c r="AJ17" i="10" s="1"/>
  <c r="AJ18" i="10" s="1"/>
  <c r="AJ19" i="10" s="1"/>
  <c r="AJ20" i="10" s="1"/>
  <c r="AJ21" i="10" s="1"/>
  <c r="AJ22" i="10" s="1"/>
  <c r="AJ23" i="10" s="1"/>
  <c r="AJ24" i="10" s="1"/>
  <c r="AJ25" i="10" s="1"/>
  <c r="AJ26" i="10" s="1"/>
  <c r="AJ6" i="10"/>
  <c r="AJ5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H28" i="10"/>
  <c r="AH26" i="10"/>
  <c r="AH25" i="10"/>
  <c r="AH24" i="10"/>
  <c r="AH23" i="10"/>
  <c r="AH22" i="10"/>
  <c r="AH21" i="10"/>
  <c r="AH20" i="10"/>
  <c r="AH19" i="10"/>
  <c r="AH18" i="10"/>
  <c r="AH17" i="10"/>
  <c r="AH16" i="10"/>
  <c r="AH15" i="10"/>
  <c r="AH14" i="10"/>
  <c r="AH13" i="10"/>
  <c r="AH12" i="10"/>
  <c r="AH11" i="10"/>
  <c r="AH10" i="10"/>
  <c r="AH9" i="10"/>
  <c r="AH8" i="10"/>
  <c r="AH7" i="10"/>
  <c r="AH6" i="10"/>
  <c r="AH5" i="10"/>
  <c r="C56" i="10" l="1"/>
  <c r="C54" i="10"/>
  <c r="C53" i="10"/>
  <c r="C52" i="10"/>
  <c r="C28" i="14" l="1"/>
  <c r="C32" i="14"/>
  <c r="C35" i="14"/>
  <c r="K42" i="10"/>
  <c r="E42" i="10"/>
  <c r="E36" i="10" l="1"/>
  <c r="C45" i="10" l="1"/>
  <c r="C42" i="10"/>
  <c r="C36" i="10" l="1"/>
  <c r="D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K39" i="10" l="1"/>
  <c r="Q39" i="10"/>
  <c r="D42" i="10"/>
  <c r="F42" i="10"/>
  <c r="G42" i="10"/>
  <c r="H42" i="10"/>
  <c r="I42" i="10"/>
  <c r="J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E39" i="10"/>
  <c r="D39" i="10"/>
  <c r="F39" i="10"/>
  <c r="G39" i="10"/>
  <c r="H39" i="10"/>
  <c r="I39" i="10"/>
  <c r="J39" i="10"/>
  <c r="L39" i="10"/>
  <c r="M39" i="10"/>
  <c r="N39" i="10"/>
  <c r="O39" i="10"/>
  <c r="P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C39" i="10"/>
  <c r="E31" i="10"/>
  <c r="E16" i="10" l="1"/>
  <c r="H16" i="10"/>
  <c r="K16" i="10"/>
  <c r="D49" i="10" l="1"/>
  <c r="D45" i="10" l="1"/>
  <c r="E45" i="10"/>
  <c r="F45" i="10"/>
  <c r="G45" i="10"/>
  <c r="H45" i="10"/>
  <c r="I45" i="10"/>
  <c r="J45" i="10"/>
  <c r="K45" i="10"/>
  <c r="L45" i="10"/>
  <c r="M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D31" i="10" l="1"/>
  <c r="E34" i="10" l="1"/>
  <c r="F34" i="10" s="1"/>
  <c r="C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E27" i="10"/>
  <c r="AD27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5" i="10"/>
  <c r="AF27" i="10" s="1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5" i="10"/>
  <c r="AB27" i="10"/>
  <c r="AA27" i="10"/>
  <c r="AC27" i="10" l="1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5" i="10"/>
  <c r="Y27" i="10"/>
  <c r="X27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5" i="10"/>
  <c r="V27" i="10"/>
  <c r="U27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5" i="10"/>
  <c r="S27" i="10"/>
  <c r="R27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5" i="10"/>
  <c r="P27" i="10"/>
  <c r="O27" i="10"/>
  <c r="N6" i="10"/>
  <c r="N7" i="10"/>
  <c r="N8" i="10"/>
  <c r="N9" i="10"/>
  <c r="N10" i="10"/>
  <c r="N11" i="10"/>
  <c r="N12" i="10"/>
  <c r="N13" i="10"/>
  <c r="N14" i="10"/>
  <c r="N15" i="10"/>
  <c r="N16" i="10"/>
  <c r="N45" i="10" s="1"/>
  <c r="B49" i="10" s="1"/>
  <c r="N17" i="10"/>
  <c r="N18" i="10"/>
  <c r="N19" i="10"/>
  <c r="N20" i="10"/>
  <c r="N21" i="10"/>
  <c r="N22" i="10"/>
  <c r="N23" i="10"/>
  <c r="N24" i="10"/>
  <c r="N25" i="10"/>
  <c r="N26" i="10"/>
  <c r="N5" i="10"/>
  <c r="M27" i="10"/>
  <c r="L27" i="10"/>
  <c r="K6" i="10"/>
  <c r="K7" i="10"/>
  <c r="K8" i="10"/>
  <c r="K9" i="10"/>
  <c r="K10" i="10"/>
  <c r="K11" i="10"/>
  <c r="K12" i="10"/>
  <c r="K13" i="10"/>
  <c r="K14" i="10"/>
  <c r="K15" i="10"/>
  <c r="K17" i="10"/>
  <c r="K18" i="10"/>
  <c r="K19" i="10"/>
  <c r="K20" i="10"/>
  <c r="K21" i="10"/>
  <c r="K22" i="10"/>
  <c r="K23" i="10"/>
  <c r="K24" i="10"/>
  <c r="K25" i="10"/>
  <c r="K26" i="10"/>
  <c r="K5" i="10"/>
  <c r="J27" i="10"/>
  <c r="I27" i="10"/>
  <c r="H6" i="10"/>
  <c r="H7" i="10"/>
  <c r="H8" i="10"/>
  <c r="H9" i="10"/>
  <c r="H10" i="10"/>
  <c r="H11" i="10"/>
  <c r="H12" i="10"/>
  <c r="H13" i="10"/>
  <c r="H14" i="10"/>
  <c r="H15" i="10"/>
  <c r="H17" i="10"/>
  <c r="H18" i="10"/>
  <c r="H19" i="10"/>
  <c r="H20" i="10"/>
  <c r="H21" i="10"/>
  <c r="H22" i="10"/>
  <c r="H23" i="10"/>
  <c r="H24" i="10"/>
  <c r="H25" i="10"/>
  <c r="H26" i="10"/>
  <c r="H5" i="10"/>
  <c r="G27" i="10"/>
  <c r="F27" i="10"/>
  <c r="H27" i="10" l="1"/>
  <c r="K27" i="10"/>
  <c r="N27" i="10"/>
  <c r="Q27" i="10"/>
  <c r="T27" i="10"/>
  <c r="W27" i="10"/>
  <c r="Z27" i="10"/>
  <c r="E6" i="10"/>
  <c r="E7" i="10"/>
  <c r="E8" i="10"/>
  <c r="E9" i="10"/>
  <c r="E10" i="10"/>
  <c r="E11" i="10"/>
  <c r="E12" i="10"/>
  <c r="E13" i="10"/>
  <c r="E14" i="10"/>
  <c r="E15" i="10"/>
  <c r="E17" i="10"/>
  <c r="E18" i="10"/>
  <c r="E19" i="10"/>
  <c r="E20" i="10"/>
  <c r="E21" i="10"/>
  <c r="E22" i="10"/>
  <c r="E23" i="10"/>
  <c r="E24" i="10"/>
  <c r="E25" i="10"/>
  <c r="E26" i="10"/>
  <c r="E5" i="10"/>
  <c r="E27" i="10" s="1"/>
  <c r="D27" i="10"/>
  <c r="C27" i="10"/>
</calcChain>
</file>

<file path=xl/sharedStrings.xml><?xml version="1.0" encoding="utf-8"?>
<sst xmlns="http://schemas.openxmlformats.org/spreadsheetml/2006/main" count="1041" uniqueCount="122">
  <si>
    <t>Insuficiencia cardiaca</t>
  </si>
  <si>
    <t>Doença Coronária</t>
  </si>
  <si>
    <t>Diabetes Mellitus</t>
  </si>
  <si>
    <t>DPOC</t>
  </si>
  <si>
    <t>HTA</t>
  </si>
  <si>
    <t>Obesidade</t>
  </si>
  <si>
    <t>Neoplasias Malignas</t>
  </si>
  <si>
    <t>VIH</t>
  </si>
  <si>
    <t>Doença Hepática</t>
  </si>
  <si>
    <t xml:space="preserve">Artrite Reumatoide </t>
  </si>
  <si>
    <t>K77 ou K75</t>
  </si>
  <si>
    <t>K74 ou K76</t>
  </si>
  <si>
    <t>T89 ou T90</t>
  </si>
  <si>
    <t>R95</t>
  </si>
  <si>
    <t>K86 ou K87</t>
  </si>
  <si>
    <t>T82</t>
  </si>
  <si>
    <t>Códigos Indicador 235</t>
  </si>
  <si>
    <t>B90</t>
  </si>
  <si>
    <t>D97</t>
  </si>
  <si>
    <t>L88</t>
  </si>
  <si>
    <t>Grupo Etário</t>
  </si>
  <si>
    <t>H</t>
  </si>
  <si>
    <t>M</t>
  </si>
  <si>
    <t>HM</t>
  </si>
  <si>
    <t>&gt; 100</t>
  </si>
  <si>
    <t xml:space="preserve"> 95-99</t>
  </si>
  <si>
    <t xml:space="preserve"> 90-94</t>
  </si>
  <si>
    <t xml:space="preserve"> 85-89</t>
  </si>
  <si>
    <t xml:space="preserve"> 80-84</t>
  </si>
  <si>
    <t xml:space="preserve"> 75-79</t>
  </si>
  <si>
    <t xml:space="preserve"> 70-74</t>
  </si>
  <si>
    <t xml:space="preserve"> 65-69</t>
  </si>
  <si>
    <t xml:space="preserve"> 60-64</t>
  </si>
  <si>
    <t xml:space="preserve"> 55-59</t>
  </si>
  <si>
    <t xml:space="preserve"> 50-54</t>
  </si>
  <si>
    <t xml:space="preserve"> 45-49</t>
  </si>
  <si>
    <t xml:space="preserve"> 40-44</t>
  </si>
  <si>
    <t xml:space="preserve"> 35-39</t>
  </si>
  <si>
    <t xml:space="preserve"> 30-34</t>
  </si>
  <si>
    <t xml:space="preserve"> 25-29</t>
  </si>
  <si>
    <t xml:space="preserve"> 20-24</t>
  </si>
  <si>
    <t xml:space="preserve"> 15-19</t>
  </si>
  <si>
    <t xml:space="preserve"> 10-14</t>
  </si>
  <si>
    <t xml:space="preserve"> 05-09</t>
  </si>
  <si>
    <t xml:space="preserve"> 01-04</t>
  </si>
  <si>
    <t xml:space="preserve"> &lt; 1</t>
  </si>
  <si>
    <t>TOTAL</t>
  </si>
  <si>
    <t>(*) códigos nas folhas</t>
  </si>
  <si>
    <t>Dados extraídos:</t>
  </si>
  <si>
    <t>do BI dos CSP</t>
  </si>
  <si>
    <t>a 2020.11.24</t>
  </si>
  <si>
    <t>Filtros aplicados: 
Mês é 2020-08
ICPC é K77 - Insuficiência cardíaca ou K75 - Enfarte agudo do miocárdio
Público/Privado é Publico ou Privado
'Grupo Etário 2'[Grupo Etário] é  &lt;= 7,  08-17,  18-64,  65-74 ou  &gt;= 75
Género é Homem ou Mulher
Com/Sem MF é C/ Med Fam, S/  por opção ou S/ Méd. Fam.
ARS não é (Vazio), AÇORES, REG-NE ou MADEIRA
Tipo UF é CON, CS-INA, CS-INE, IPSS-C, PE, SAP, UCSP, USF-A ou USF-B</t>
  </si>
  <si>
    <t>'Grupo Etário 1'[Grupo Etário]</t>
  </si>
  <si>
    <t>Género</t>
  </si>
  <si>
    <t>Nº Utentes c/ Problemas Ativos</t>
  </si>
  <si>
    <t>Homem</t>
  </si>
  <si>
    <t>Mulher</t>
  </si>
  <si>
    <t>Filtros aplicados: 
Mês é 2020-08
ICPC é K74 - Doença cardiaca isquémica com angina ou K76 - Doença cardíaca isquémica sem angina
Público/Privado é Publico ou Privado
'Grupo Etário 2'[Grupo Etário] é  &lt;= 7,  08-17,  18-64,  65-74 ou  &gt;= 75
Género é Homem ou Mulher
Com/Sem MF é C/ Med Fam, S/  por opção ou S/ Méd. Fam.
ARS não é (Vazio), AÇORES, REG-NE ou MADEIRA
Tipo UF é CON, CS-INA, CS-INE, IPSS-C, PE, SAP, UCSP, USF-A ou USF-B</t>
  </si>
  <si>
    <t>Filtros aplicados: 
Mês é 2020-08
ICPC é T89 - Diabetes insulino-dependente ou T90 - Diabetes não insulino-dependente
Público/Privado é Publico ou Privado
'Grupo Etário 2'[Grupo Etário] é  &lt;= 7,  08-17,  18-64,  65-74 ou  &gt;= 75
Género é Homem ou Mulher
Com/Sem MF é C/ Med Fam, S/  por opção ou S/ Méd. Fam.
ARS não é (Vazio), AÇORES, REG-NE ou MADEIRA
Tipo UF é CON, CS-INA, CS-INE, IPSS-C, PE, SAP, UCSP, USF-A ou USF-B</t>
  </si>
  <si>
    <t>Filtros aplicados: 
Mês é 2020-08
ICPC é R95 - Doença pulmonar obstrutiva crónica
Público/Privado é Publico ou Privado
'Grupo Etário 2'[Grupo Etário] é  &lt;= 7,  08-17,  18-64,  65-74 ou  &gt;= 75
Género é Homem ou Mulher
Com/Sem MF é C/ Med Fam, S/  por opção ou S/ Méd. Fam.
ARS não é (Vazio), AÇORES, REG-NE ou MADEIRA
Tipo UF é CON, CS-INA, CS-INE, IPSS-C, PE, SAP, UCSP, USF-A ou USF-B</t>
  </si>
  <si>
    <t>Filtros aplicados: 
Mês é 2020-08
ICPC é K86 - Hipertensão sem complicações ou K87 - Hipertensão com complicações
Público/Privado é Publico ou Privado
'Grupo Etário 2'[Grupo Etário] é  &lt;= 7,  08-17,  18-64,  65-74 ou  &gt;= 75
Género é Homem ou Mulher
Com/Sem MF é C/ Med Fam, S/  por opção ou S/ Méd. Fam.
ARS não é (Vazio), AÇORES, REG-NE ou MADEIRA
Tipo UF é CON, CS-INA, CS-INE, IPSS-C, PE, SAP, UCSP, USF-A ou USF-B</t>
  </si>
  <si>
    <t>Filtros aplicados: 
Mês é 2020-08
ICPC é T82 - Obesidade
Público/Privado é Publico ou Privado
'Grupo Etário 2'[Grupo Etário] é  &lt;= 7,  08-17,  18-64,  65-74 ou  &gt;= 75
Género é Homem ou Mulher
Com/Sem MF é C/ Med Fam, S/  por opção ou S/ Méd. Fam.
ARS não é (Vazio), AÇORES, REG-NE ou MADEIRA
Tipo UF é CON, CS-INA, CS-INE, IPSS-C, PE, SAP, UCSP, USF-A ou USF-B</t>
  </si>
  <si>
    <t>Filtros aplicados: 
Mês é 2020-08
ICPC é Y77 - Neoplasia maligna da próstata, X75 - Neoplasia maligna do colo, X76 - Neoplasia maligna da mama feminina, U75 - Neoplasia maligna do rim, U76 - Neoplasia maligna da bexiga, T71 - Neoplasia maligna da tiróide, D74 - Neoplasia maligna do estômago, D75 - Neoplasia maligna do cólon/recto, D76 - Neoplasia maligna do pâncreas, B72 - Doença de Hodgkin/linfoma, B73 - Leucemia, A79 - Neoplasia maligna NE, B74 - Neoplasia maligna do sangue outra, D77 - Neoplasia digestiva maligna outra/NE, F74 - Neoplasia do olho/anexos, H75 - Neoplasia do ouvido, K72 - Neoplasia cardiovascular, L71 - Neoplasia maligna músculo-esquelética, N74 - Neoplasia maligna do sistema nervoso, R84 - Neoplasia maligna do brônquio/pulmão, R85 - Neoplasia respiratória maligna outra, S77 - Neoplasia maligna da pele, T73 - Neoplasia endócrina não especificada/outra, U77 - Neoplasia maligna do aparelho urinário outra, W72 - Neoplasia maligna relacionada com a gravidez, X77 - Neoplasia maligna genital feminina outra ou Y78 - Neoplasia maligna genital masculina outra
Público/Privado é Publico ou Privado
'Grupo Etário 2'[Grupo Etário] é  &lt;= 7,  08-17,  18-64,  65-74 ou  &gt;= 75
Género é Homem ou Mulher
Com/Sem MF é C/ Med Fam, S/  por opção ou S/ Méd. Fam.
ARS não é (Vazio), AÇORES, REG-NE ou MADEIRA
Tipo UF é CON, CS-INA, CS-INE, IPSS-C, PE, SAP, UCSP, USF-A ou USF-B</t>
  </si>
  <si>
    <t>Filtros aplicados: 
Mês é 2020-08
ICPC é B90 - Infecção VIH/SIDA
Público/Privado é Publico ou Privado
'Grupo Etário 2'[Grupo Etário] é  &lt;= 7,  08-17,  18-64,  65-74 ou  &gt;= 75
Género é Homem ou Mulher
Com/Sem MF é C/ Med Fam, S/  por opção ou S/ Méd. Fam.
ARS não é (Vazio), AÇORES, REG-NE ou MADEIRA
Tipo UF é CON, CS-INA, CS-INE, IPSS-C, PE, SAP, UCSP, USF-A ou USF-B</t>
  </si>
  <si>
    <t>https://sdm.min-saude.pt/bi.aspx?id=235&amp;clusters=S</t>
  </si>
  <si>
    <t>Neoplasia Maligna</t>
  </si>
  <si>
    <t>A79 - NEOPLASIA MALIGNA NE
 B72 - DOENÇA DE HODGKIN/LINFOMA
 B73 - LEUCEMIA
 B74 - NEOPLASIA MALIGNA DO SANGUE, OUTRA
 D74 - NEOPLASIA MALIGNA DO ESTÔMAGO
 D75 - NEOPLASIA MALIGNA DO CÓLON/RECTO
 D76 - NEOPLASIA MALIGNA DO PÂNCREAS
 D77 - NEOPLASIA MALIGNA DO APARELHO DIGESTIVO, OUTRA/NE
 F74 - NEOPLASIA DO OLHO/ANEXOS
 H75 - NEOPLASIA DO OUVIDO
 K72 - NEOPLASIA DO APARELHO CIRCULATÓRIO
 L71 - NEOPLASIA MALIGNA
 N74 - NEOPLASIA MALIGNA DO SISTEMA NEUROLÓGICO
 R84 - NEOPLASIA MALIGNA DO BRÔNQUIO/PULMÃO
 R85 - NEOPLASIA RESPIRATÓRIA MALIGNA, OUTRA
 S77 - NEOPLASIA MALIGNA DA PELE
 T71 - NEOPLASIA MALIGNA DA TIRÓIDE
 T73 - NEOPLASIA ENDÓCRINA, OUTRA/NE
 U75 - NEOPLASIA MALIGNA DO RIM
 U76 - NEOPLASIA MALIGNA DA BEXIGA
 U77 - NEOPLASIA MALIGNA DO APARELHO URINÁRIO, OUTRA
 W72 - NEOPLASIA MALIGNA RELACIONADA COM A GRAVIDEZ
 X75 - NEOPLASIA MALIGNA DO COLO
 X76 - NEOPLASIA MALIGNA DA MAMA FEMININA
 X77 - NEOPLASIA MALIGNA GENITAL FEMININA, OUTRA
 Y77 - NEOPLASIA MALIGNA DA PRÓSTATA
 Y78 - NEOPLASIA MALIGNA GENITAL MASCULINO, OUTRA</t>
  </si>
  <si>
    <t>https://sdm.min-saude.pt/bi.aspx?id=198&amp;clusters=S</t>
  </si>
  <si>
    <t>https://sdm.min-saude.pt/bi.aspx?id=210&amp;clusters=S</t>
  </si>
  <si>
    <t>https://sdm.min-saude.pt/bi.aspx?id=205&amp;clusters=S</t>
  </si>
  <si>
    <t>Hipertensão Arterial</t>
  </si>
  <si>
    <t>https://sdm.min-saude.pt/bi.aspx?id=204&amp;clusters=S</t>
  </si>
  <si>
    <t>https://sdm.min-saude.pt/bi.aspx?id=252&amp;clusters=S</t>
  </si>
  <si>
    <t>Infeção VIH/SIDA</t>
  </si>
  <si>
    <t>Filtros aplicados: 
Mês é 2020-08
ICPC é D97 - Doença de fígado NE
Público/Privado é Publico ou Privado
'Grupo Etário 2'[Grupo Etário] é  &lt;= 7,  08-17,  18-64,  65-74 ou  &gt;= 75
Género é Homem ou Mulher
Com/Sem MF é C/ Med Fam, S/  por opção ou S/ Méd. Fam.
ARS não é (Vazio), AÇORES, REG-NE ou MADEIRA
Tipo UF é CON, CS-INA, CS-INE, IPSS-C, PE, SAP, UCSP, USF-A ou USF-B</t>
  </si>
  <si>
    <t>Filtros aplicados: 
Mês é 2020-08
ICPC é L88 - Artrite reumatóide/seropositiva
Público/Privado é Publico ou Privado
'Grupo Etário 2'[Grupo Etário] é  &lt;= 7,  08-17,  18-64,  65-74 ou  &gt;= 75
Género é Homem ou Mulher
Com/Sem MF é C/ Med Fam, S/  por opção ou S/ Méd. Fam.
ARS não é (Vazio), AÇORES, REG-NE ou MADEIRA
Tipo UF é CON, CS-INA, CS-INE, IPSS-C, PE, SAP, UCSP, USF-A ou USF-B</t>
  </si>
  <si>
    <t>Dados 28.11.2020</t>
  </si>
  <si>
    <t>18 - 49 anos</t>
  </si>
  <si>
    <t>Ins. Renal</t>
  </si>
  <si>
    <t>Total</t>
  </si>
  <si>
    <t>Período</t>
  </si>
  <si>
    <t>2020-03</t>
  </si>
  <si>
    <t>Soma de Utentes em Hemodiálise</t>
  </si>
  <si>
    <t>Rótulos de Coluna</t>
  </si>
  <si>
    <t>Rótulos de Linha</t>
  </si>
  <si>
    <t>-</t>
  </si>
  <si>
    <t>0-24</t>
  </si>
  <si>
    <t>25-64</t>
  </si>
  <si>
    <t>65-74</t>
  </si>
  <si>
    <t>Mais de 75</t>
  </si>
  <si>
    <t>Total Geral</t>
  </si>
  <si>
    <t>ARS-NORTE</t>
  </si>
  <si>
    <t>ARS-CENTRO</t>
  </si>
  <si>
    <t>ARS-LVT</t>
  </si>
  <si>
    <t>ARS-ALENTEJO</t>
  </si>
  <si>
    <t>ARS-ALGARVE</t>
  </si>
  <si>
    <t>UNIDADE LOCAL DE SAÚDE DA GUARDA, EPE</t>
  </si>
  <si>
    <t>UNIDADE LOCAL DE SAÚDE DE CASTELO BRANCO, EPE</t>
  </si>
  <si>
    <t>UNIDADE LOCAL DE SAÚDE DE MATOSINHOS, EPE</t>
  </si>
  <si>
    <t>UNIDADE LOCAL DE SAÚDE DO ALTO MINHO, EPE</t>
  </si>
  <si>
    <t>UNIDADE LOCAL DE SAÚDE DO BAIXO ALENTEJO, EPE</t>
  </si>
  <si>
    <t>UNIDADE LOCAL DE SAÚDE DO NORTE ALENTEJANO, EPE</t>
  </si>
  <si>
    <t xml:space="preserve"> https://transparencia.sns.gov.pt/explore/dataset/gestao-integrada-da-doenca-insuficiencia-renal-cronica/export/?disjunctive.ars_uls&amp;disjunctive.entidade&amp;disjunctive.faixa_etaria&amp;sort=periodo</t>
  </si>
  <si>
    <t>extração transparência: 20201030</t>
  </si>
  <si>
    <t>65 - 74 anos</t>
  </si>
  <si>
    <t>50 - 64 anos</t>
  </si>
  <si>
    <t>50 - 100 anos</t>
  </si>
  <si>
    <t>Dados 09.12.2020</t>
  </si>
  <si>
    <t>65-75+</t>
  </si>
  <si>
    <t>Cálculo 02.12.2020</t>
  </si>
  <si>
    <t>Cálculo 29.11.2020</t>
  </si>
  <si>
    <t>doença coronária</t>
  </si>
  <si>
    <t>Insufic Cardiaca</t>
  </si>
  <si>
    <t>%</t>
  </si>
  <si>
    <t>ACUMULA</t>
  </si>
  <si>
    <t>80+ anos</t>
  </si>
  <si>
    <t>70+ anos</t>
  </si>
  <si>
    <t>65+ anos</t>
  </si>
  <si>
    <t>TOTAL+ anos</t>
  </si>
  <si>
    <t>Num</t>
  </si>
  <si>
    <t>ACUMUL</t>
  </si>
  <si>
    <t>75+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</si>
</sst>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3" fontId="0" fillId="0" borderId="7" xfId="0" applyNumberFormat="1" applyFont="1" applyFill="1" applyBorder="1"/>
    <xf numFmtId="0" fontId="0" fillId="0" borderId="0" xfId="0" applyBorder="1"/>
    <xf numFmtId="0" fontId="0" fillId="3" borderId="8" xfId="0" applyFont="1" applyFill="1" applyBorder="1"/>
    <xf numFmtId="3" fontId="0" fillId="0" borderId="5" xfId="0" applyNumberFormat="1" applyFont="1" applyFill="1" applyBorder="1"/>
    <xf numFmtId="3" fontId="0" fillId="4" borderId="9" xfId="0" applyNumberForma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5" borderId="12" xfId="0" applyFont="1" applyFill="1" applyBorder="1"/>
    <xf numFmtId="0" fontId="0" fillId="0" borderId="13" xfId="0" applyBorder="1"/>
    <xf numFmtId="0" fontId="1" fillId="2" borderId="14" xfId="0" applyFont="1" applyFill="1" applyBorder="1" applyAlignment="1">
      <alignment wrapText="1"/>
    </xf>
    <xf numFmtId="0" fontId="0" fillId="0" borderId="15" xfId="0" applyFont="1" applyFill="1" applyBorder="1"/>
    <xf numFmtId="0" fontId="0" fillId="3" borderId="16" xfId="0" applyFont="1" applyFill="1" applyBorder="1"/>
    <xf numFmtId="0" fontId="0" fillId="0" borderId="13" xfId="0" applyFill="1" applyBorder="1"/>
    <xf numFmtId="0" fontId="2" fillId="0" borderId="0" xfId="1"/>
    <xf numFmtId="0" fontId="0" fillId="6" borderId="0" xfId="0" applyFill="1"/>
    <xf numFmtId="3" fontId="0" fillId="6" borderId="0" xfId="0" applyNumberFormat="1" applyFill="1"/>
    <xf numFmtId="0" fontId="3" fillId="0" borderId="0" xfId="0" applyFont="1"/>
    <xf numFmtId="3" fontId="0" fillId="0" borderId="0" xfId="0" applyNumberFormat="1" applyBorder="1"/>
    <xf numFmtId="3" fontId="0" fillId="6" borderId="0" xfId="0" applyNumberFormat="1" applyFill="1" applyBorder="1"/>
    <xf numFmtId="0" fontId="0" fillId="0" borderId="20" xfId="0" applyBorder="1"/>
    <xf numFmtId="3" fontId="0" fillId="7" borderId="0" xfId="0" applyNumberFormat="1" applyFill="1" applyBorder="1"/>
    <xf numFmtId="9" fontId="0" fillId="0" borderId="0" xfId="2" applyFont="1" applyAlignment="1">
      <alignment horizontal="center" wrapText="1"/>
    </xf>
    <xf numFmtId="2" fontId="0" fillId="0" borderId="0" xfId="0" applyNumberFormat="1"/>
    <xf numFmtId="0" fontId="5" fillId="0" borderId="0" xfId="0" applyFont="1" applyAlignment="1">
      <alignment wrapText="1"/>
    </xf>
    <xf numFmtId="2" fontId="0" fillId="6" borderId="0" xfId="0" applyNumberFormat="1" applyFill="1"/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C46">
  <autoFilter ref="A3:C46"/>
  <tableColumns count="3">
    <tableColumn id="1" name="'Grupo Etário 1'[Grupo Etário]"/>
    <tableColumn id="2" name="Género"/>
    <tableColumn id="3" name="Nº Utentes c/ Problemas Ativo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11" displayName="Table111" ref="A3:C44">
  <autoFilter ref="A3:C44"/>
  <tableColumns count="3">
    <tableColumn id="1" name="'Grupo Etário 1'[Grupo Etário]"/>
    <tableColumn id="2" name="Género"/>
    <tableColumn id="3" name="Nº Utentes c/ Problemas Ativ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C45">
  <autoFilter ref="A3:C45"/>
  <tableColumns count="3">
    <tableColumn id="1" name="'Grupo Etário 1'[Grupo Etário]"/>
    <tableColumn id="2" name="Género"/>
    <tableColumn id="3" name="Nº Utentes c/ Problemas Ativ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3:C46">
  <autoFilter ref="A3:C46"/>
  <tableColumns count="3">
    <tableColumn id="1" name="'Grupo Etário 1'[Grupo Etário]"/>
    <tableColumn id="2" name="Género"/>
    <tableColumn id="3" name="Nº Utentes c/ Problemas Ativ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3:C45">
  <autoFilter ref="A3:C45"/>
  <tableColumns count="3">
    <tableColumn id="1" name="'Grupo Etário 1'[Grupo Etário]"/>
    <tableColumn id="2" name="Género"/>
    <tableColumn id="3" name="Nº Utentes c/ Problemas Ativ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3:C47">
  <autoFilter ref="A3:C47"/>
  <tableColumns count="3">
    <tableColumn id="1" name="'Grupo Etário 1'[Grupo Etário]"/>
    <tableColumn id="2" name="Género"/>
    <tableColumn id="3" name="Nº Utentes c/ Problemas Ativ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7" displayName="Table17" ref="A3:C47">
  <autoFilter ref="A3:C47">
    <filterColumn colId="1">
      <filters>
        <filter val="Mulher"/>
      </filters>
    </filterColumn>
  </autoFilter>
  <tableColumns count="3">
    <tableColumn id="1" name="'Grupo Etário 1'[Grupo Etário]"/>
    <tableColumn id="2" name="Género"/>
    <tableColumn id="3" name="Nº Utentes c/ Problemas Ativo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8" displayName="Table18" ref="A3:C47">
  <autoFilter ref="A3:C47">
    <filterColumn colId="1">
      <filters>
        <filter val="Mulher"/>
      </filters>
    </filterColumn>
  </autoFilter>
  <tableColumns count="3">
    <tableColumn id="1" name="'Grupo Etário 1'[Grupo Etário]"/>
    <tableColumn id="2" name="Género"/>
    <tableColumn id="3" name="Nº Utentes c/ Problemas Ativo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19" displayName="Table19" ref="A3:C42">
  <autoFilter ref="A3:C42"/>
  <tableColumns count="3">
    <tableColumn id="1" name="'Grupo Etário 1'[Grupo Etário]"/>
    <tableColumn id="2" name="Género"/>
    <tableColumn id="3" name="Nº Utentes c/ Problemas Ativo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110" displayName="Table110" ref="A3:C47">
  <autoFilter ref="A3:C47"/>
  <tableColumns count="3">
    <tableColumn id="1" name="'Grupo Etário 1'[Grupo Etário]"/>
    <tableColumn id="2" name="Género"/>
    <tableColumn id="3" name="Nº Utentes c/ Problemas Ativ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dm.min-saude.pt/bi.aspx?id=205&amp;clusters=S" TargetMode="External"/><Relationship Id="rId2" Type="http://schemas.openxmlformats.org/officeDocument/2006/relationships/hyperlink" Target="https://sdm.min-saude.pt/bi.aspx?id=210&amp;clusters=S" TargetMode="External"/><Relationship Id="rId1" Type="http://schemas.openxmlformats.org/officeDocument/2006/relationships/hyperlink" Target="https://sdm.min-saude.pt/bi.aspx?id=235&amp;clusters=S" TargetMode="External"/><Relationship Id="rId6" Type="http://schemas.openxmlformats.org/officeDocument/2006/relationships/hyperlink" Target="https://sdm.min-saude.pt/bi.aspx?id=252&amp;clusters=S" TargetMode="External"/><Relationship Id="rId5" Type="http://schemas.openxmlformats.org/officeDocument/2006/relationships/hyperlink" Target="https://sdm.min-saude.pt/bi.aspx?id=204&amp;clusters=S" TargetMode="External"/><Relationship Id="rId4" Type="http://schemas.openxmlformats.org/officeDocument/2006/relationships/hyperlink" Target="https://sdm.min-saude.pt/bi.aspx?id=198&amp;clusters=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ransparencia.sns.gov.pt/explore/dataset/gestao-integrada-da-doenca-insuficiencia-renal-cronica/export/?disjunctive.ars_uls&amp;disjunctive.entidade&amp;disjunctive.faixa_etaria&amp;sort=perio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56"/>
  <sheetViews>
    <sheetView tabSelected="1" zoomScale="90" zoomScaleNormal="90" workbookViewId="0">
      <pane xSplit="2" ySplit="4" topLeftCell="AA5" activePane="bottomRight" state="frozen"/>
      <selection pane="topRight" activeCell="C1" sqref="C1"/>
      <selection pane="bottomLeft" activeCell="A5" sqref="A5"/>
      <selection pane="bottomRight" activeCell="AK11" sqref="AK11"/>
    </sheetView>
  </sheetViews>
  <sheetFormatPr defaultRowHeight="15" x14ac:dyDescent="0.25"/>
  <cols>
    <col min="1" max="1" width="4.85546875" customWidth="1"/>
    <col min="2" max="2" width="21.42578125" customWidth="1"/>
    <col min="3" max="3" width="10.7109375" customWidth="1"/>
    <col min="5" max="5" width="11.7109375" customWidth="1"/>
    <col min="8" max="8" width="8.85546875" customWidth="1"/>
    <col min="11" max="11" width="8.85546875" customWidth="1"/>
    <col min="16" max="16" width="10.5703125" customWidth="1"/>
    <col min="17" max="17" width="12.42578125" customWidth="1"/>
    <col min="20" max="20" width="11" customWidth="1"/>
  </cols>
  <sheetData>
    <row r="1" spans="2:37" x14ac:dyDescent="0.25">
      <c r="AH1" s="23" t="s">
        <v>112</v>
      </c>
    </row>
    <row r="2" spans="2:37" x14ac:dyDescent="0.25">
      <c r="C2" s="32" t="s">
        <v>0</v>
      </c>
      <c r="D2" s="33"/>
      <c r="E2" s="34"/>
      <c r="F2" s="32" t="s">
        <v>1</v>
      </c>
      <c r="G2" s="33"/>
      <c r="H2" s="34"/>
      <c r="I2" s="32" t="s">
        <v>2</v>
      </c>
      <c r="J2" s="33"/>
      <c r="K2" s="34"/>
      <c r="L2" s="32" t="s">
        <v>3</v>
      </c>
      <c r="M2" s="33"/>
      <c r="N2" s="34"/>
      <c r="O2" s="32" t="s">
        <v>4</v>
      </c>
      <c r="P2" s="33"/>
      <c r="Q2" s="34"/>
      <c r="R2" s="32" t="s">
        <v>5</v>
      </c>
      <c r="S2" s="33"/>
      <c r="T2" s="34"/>
      <c r="U2" s="35" t="s">
        <v>6</v>
      </c>
      <c r="V2" s="36"/>
      <c r="W2" s="37"/>
      <c r="X2" s="32" t="s">
        <v>7</v>
      </c>
      <c r="Y2" s="33"/>
      <c r="Z2" s="34"/>
      <c r="AA2" s="32" t="s">
        <v>8</v>
      </c>
      <c r="AB2" s="33"/>
      <c r="AC2" s="34"/>
      <c r="AD2" s="32" t="s">
        <v>9</v>
      </c>
      <c r="AE2" s="33"/>
      <c r="AF2" s="34"/>
      <c r="AH2" s="23" t="s">
        <v>1</v>
      </c>
    </row>
    <row r="3" spans="2:37" x14ac:dyDescent="0.25">
      <c r="C3" s="32" t="s">
        <v>10</v>
      </c>
      <c r="D3" s="33"/>
      <c r="E3" s="34"/>
      <c r="F3" s="32" t="s">
        <v>11</v>
      </c>
      <c r="G3" s="33"/>
      <c r="H3" s="34"/>
      <c r="I3" s="32" t="s">
        <v>12</v>
      </c>
      <c r="J3" s="33"/>
      <c r="K3" s="34"/>
      <c r="L3" s="32" t="s">
        <v>13</v>
      </c>
      <c r="M3" s="33"/>
      <c r="N3" s="34"/>
      <c r="O3" s="32" t="s">
        <v>14</v>
      </c>
      <c r="P3" s="33"/>
      <c r="Q3" s="34"/>
      <c r="R3" s="32" t="s">
        <v>15</v>
      </c>
      <c r="S3" s="33"/>
      <c r="T3" s="34"/>
      <c r="U3" s="35" t="s">
        <v>16</v>
      </c>
      <c r="V3" s="36"/>
      <c r="W3" s="37"/>
      <c r="X3" s="35" t="s">
        <v>17</v>
      </c>
      <c r="Y3" s="36"/>
      <c r="Z3" s="37"/>
      <c r="AA3" s="35" t="s">
        <v>18</v>
      </c>
      <c r="AB3" s="36"/>
      <c r="AC3" s="37"/>
      <c r="AD3" s="35" t="s">
        <v>19</v>
      </c>
      <c r="AE3" s="36"/>
      <c r="AF3" s="37"/>
      <c r="AH3" s="23" t="s">
        <v>3</v>
      </c>
      <c r="AJ3" t="s">
        <v>113</v>
      </c>
      <c r="AK3" t="s">
        <v>119</v>
      </c>
    </row>
    <row r="4" spans="2:37" s="2" customFormat="1" x14ac:dyDescent="0.25">
      <c r="B4" s="16" t="s">
        <v>20</v>
      </c>
      <c r="C4" s="5" t="s">
        <v>21</v>
      </c>
      <c r="D4" s="4" t="s">
        <v>22</v>
      </c>
      <c r="E4" s="6" t="s">
        <v>23</v>
      </c>
      <c r="F4" s="5" t="s">
        <v>21</v>
      </c>
      <c r="G4" s="4" t="s">
        <v>22</v>
      </c>
      <c r="H4" s="6" t="s">
        <v>23</v>
      </c>
      <c r="I4" s="5" t="s">
        <v>21</v>
      </c>
      <c r="J4" s="4" t="s">
        <v>22</v>
      </c>
      <c r="K4" s="6" t="s">
        <v>23</v>
      </c>
      <c r="L4" s="5" t="s">
        <v>21</v>
      </c>
      <c r="M4" s="4" t="s">
        <v>22</v>
      </c>
      <c r="N4" s="6" t="s">
        <v>23</v>
      </c>
      <c r="O4" s="5" t="s">
        <v>21</v>
      </c>
      <c r="P4" s="4" t="s">
        <v>22</v>
      </c>
      <c r="Q4" s="6" t="s">
        <v>23</v>
      </c>
      <c r="R4" s="5" t="s">
        <v>21</v>
      </c>
      <c r="S4" s="4" t="s">
        <v>22</v>
      </c>
      <c r="T4" s="6" t="s">
        <v>23</v>
      </c>
      <c r="U4" s="5" t="s">
        <v>21</v>
      </c>
      <c r="V4" s="4" t="s">
        <v>22</v>
      </c>
      <c r="W4" s="6" t="s">
        <v>23</v>
      </c>
      <c r="X4" s="5" t="s">
        <v>21</v>
      </c>
      <c r="Y4" s="4" t="s">
        <v>22</v>
      </c>
      <c r="Z4" s="6" t="s">
        <v>23</v>
      </c>
      <c r="AA4" s="5" t="s">
        <v>21</v>
      </c>
      <c r="AB4" s="4" t="s">
        <v>22</v>
      </c>
      <c r="AC4" s="6" t="s">
        <v>23</v>
      </c>
      <c r="AD4" s="5" t="s">
        <v>21</v>
      </c>
      <c r="AE4" s="4" t="s">
        <v>22</v>
      </c>
      <c r="AF4" s="6" t="s">
        <v>23</v>
      </c>
      <c r="AI4" s="28" t="s">
        <v>113</v>
      </c>
      <c r="AJ4" s="30" t="s">
        <v>114</v>
      </c>
      <c r="AK4" s="2" t="s">
        <v>120</v>
      </c>
    </row>
    <row r="5" spans="2:37" x14ac:dyDescent="0.25">
      <c r="B5" s="17" t="s">
        <v>24</v>
      </c>
      <c r="C5" s="7">
        <v>88</v>
      </c>
      <c r="D5" s="8">
        <v>394</v>
      </c>
      <c r="E5" s="9">
        <f>C5+D5</f>
        <v>482</v>
      </c>
      <c r="F5" s="15">
        <v>32</v>
      </c>
      <c r="G5" s="8">
        <v>146</v>
      </c>
      <c r="H5" s="9">
        <f>F5+G5</f>
        <v>178</v>
      </c>
      <c r="I5" s="15">
        <v>53</v>
      </c>
      <c r="J5" s="8">
        <v>239</v>
      </c>
      <c r="K5" s="9">
        <f>I5+J5</f>
        <v>292</v>
      </c>
      <c r="L5" s="15">
        <v>26</v>
      </c>
      <c r="M5" s="8">
        <v>51</v>
      </c>
      <c r="N5" s="9">
        <f>L5+M5</f>
        <v>77</v>
      </c>
      <c r="O5" s="15">
        <v>254</v>
      </c>
      <c r="P5" s="8">
        <v>1233</v>
      </c>
      <c r="Q5" s="9">
        <f>O5+P5</f>
        <v>1487</v>
      </c>
      <c r="R5" s="15">
        <v>7</v>
      </c>
      <c r="S5" s="8">
        <v>73</v>
      </c>
      <c r="T5" s="9">
        <f>R5+S5</f>
        <v>80</v>
      </c>
      <c r="U5" s="15">
        <v>68</v>
      </c>
      <c r="V5" s="8">
        <v>194</v>
      </c>
      <c r="W5" s="9">
        <f>U5+V5</f>
        <v>262</v>
      </c>
      <c r="X5" s="15">
        <v>0</v>
      </c>
      <c r="Y5" s="8">
        <v>0</v>
      </c>
      <c r="Z5" s="9">
        <f>X5+Y5</f>
        <v>0</v>
      </c>
      <c r="AA5">
        <v>7</v>
      </c>
      <c r="AB5">
        <v>19</v>
      </c>
      <c r="AC5" s="9">
        <f>AA5+AB5</f>
        <v>26</v>
      </c>
      <c r="AD5">
        <v>0</v>
      </c>
      <c r="AE5">
        <v>0</v>
      </c>
      <c r="AF5" s="9">
        <f>AD5+AE5</f>
        <v>0</v>
      </c>
      <c r="AH5">
        <f>E5+H5+N5</f>
        <v>737</v>
      </c>
      <c r="AI5" s="29">
        <f>AH5/AH$28*100</f>
        <v>0.14033310547451441</v>
      </c>
      <c r="AJ5" s="29">
        <f>AI5</f>
        <v>0.14033310547451441</v>
      </c>
    </row>
    <row r="6" spans="2:37" x14ac:dyDescent="0.25">
      <c r="B6" s="17" t="s">
        <v>25</v>
      </c>
      <c r="C6" s="10">
        <v>1066</v>
      </c>
      <c r="D6" s="8">
        <v>3391</v>
      </c>
      <c r="E6" s="9">
        <f t="shared" ref="E6:E26" si="0">C6+D6</f>
        <v>4457</v>
      </c>
      <c r="F6" s="15">
        <v>406</v>
      </c>
      <c r="G6" s="8">
        <v>1141</v>
      </c>
      <c r="H6" s="9">
        <f t="shared" ref="H6:H26" si="1">F6+G6</f>
        <v>1547</v>
      </c>
      <c r="I6" s="15">
        <v>831</v>
      </c>
      <c r="J6" s="8">
        <v>2474</v>
      </c>
      <c r="K6" s="9">
        <f t="shared" ref="K6:K26" si="2">I6+J6</f>
        <v>3305</v>
      </c>
      <c r="L6" s="15">
        <v>310</v>
      </c>
      <c r="M6" s="8">
        <v>490</v>
      </c>
      <c r="N6" s="9">
        <f t="shared" ref="N6:N26" si="3">L6+M6</f>
        <v>800</v>
      </c>
      <c r="O6" s="15">
        <v>3461</v>
      </c>
      <c r="P6" s="8">
        <v>11196</v>
      </c>
      <c r="Q6" s="9">
        <f t="shared" ref="Q6:Q26" si="4">O6+P6</f>
        <v>14657</v>
      </c>
      <c r="R6" s="15">
        <v>297</v>
      </c>
      <c r="S6" s="8">
        <v>1195</v>
      </c>
      <c r="T6" s="9">
        <f t="shared" ref="T6:T26" si="5">R6+S6</f>
        <v>1492</v>
      </c>
      <c r="U6" s="15">
        <v>900</v>
      </c>
      <c r="V6" s="8">
        <v>1780</v>
      </c>
      <c r="W6" s="9">
        <f t="shared" ref="W6:W26" si="6">U6+V6</f>
        <v>2680</v>
      </c>
      <c r="X6" s="15">
        <v>1</v>
      </c>
      <c r="Y6" s="8">
        <v>0</v>
      </c>
      <c r="Z6" s="9">
        <f t="shared" ref="Z6:Z26" si="7">X6+Y6</f>
        <v>1</v>
      </c>
      <c r="AA6">
        <v>99</v>
      </c>
      <c r="AB6">
        <v>214</v>
      </c>
      <c r="AC6" s="9">
        <f t="shared" ref="AC6:AC26" si="8">AA6+AB6</f>
        <v>313</v>
      </c>
      <c r="AD6">
        <v>27</v>
      </c>
      <c r="AE6">
        <v>9</v>
      </c>
      <c r="AF6" s="9">
        <f t="shared" ref="AF6:AF26" si="9">AD6+AE6</f>
        <v>36</v>
      </c>
      <c r="AH6">
        <f t="shared" ref="AH6:AH26" si="10">E6+H6+N6</f>
        <v>6804</v>
      </c>
      <c r="AI6" s="29">
        <f t="shared" ref="AI6:AI26" si="11">AH6/AH$28*100</f>
        <v>1.2955582763210258</v>
      </c>
      <c r="AJ6" s="29">
        <f>AI6+AJ5</f>
        <v>1.4358913817955403</v>
      </c>
    </row>
    <row r="7" spans="2:37" x14ac:dyDescent="0.25">
      <c r="B7" s="17" t="s">
        <v>26</v>
      </c>
      <c r="C7" s="10">
        <v>5112</v>
      </c>
      <c r="D7" s="8">
        <v>11533</v>
      </c>
      <c r="E7" s="11">
        <f t="shared" si="0"/>
        <v>16645</v>
      </c>
      <c r="F7" s="15">
        <v>2608</v>
      </c>
      <c r="G7" s="8">
        <v>4709</v>
      </c>
      <c r="H7" s="9">
        <f t="shared" si="1"/>
        <v>7317</v>
      </c>
      <c r="I7" s="15">
        <v>5859</v>
      </c>
      <c r="J7" s="8">
        <v>12709</v>
      </c>
      <c r="K7" s="9">
        <f t="shared" si="2"/>
        <v>18568</v>
      </c>
      <c r="L7" s="15">
        <v>1820</v>
      </c>
      <c r="M7" s="8">
        <v>1994</v>
      </c>
      <c r="N7" s="9">
        <f t="shared" si="3"/>
        <v>3814</v>
      </c>
      <c r="O7" s="15">
        <v>19229</v>
      </c>
      <c r="P7" s="8">
        <v>46187</v>
      </c>
      <c r="Q7" s="9">
        <f t="shared" si="4"/>
        <v>65416</v>
      </c>
      <c r="R7" s="15">
        <v>2498</v>
      </c>
      <c r="S7" s="8">
        <v>7367</v>
      </c>
      <c r="T7" s="9">
        <f t="shared" si="5"/>
        <v>9865</v>
      </c>
      <c r="U7" s="15">
        <v>5162</v>
      </c>
      <c r="V7" s="8">
        <v>7207</v>
      </c>
      <c r="W7" s="9">
        <f t="shared" si="6"/>
        <v>12369</v>
      </c>
      <c r="X7" s="15">
        <v>5</v>
      </c>
      <c r="Y7" s="8">
        <v>7</v>
      </c>
      <c r="Z7" s="9">
        <f t="shared" si="7"/>
        <v>12</v>
      </c>
      <c r="AA7">
        <v>701</v>
      </c>
      <c r="AB7">
        <v>1183</v>
      </c>
      <c r="AC7" s="9">
        <f t="shared" si="8"/>
        <v>1884</v>
      </c>
      <c r="AD7">
        <v>165</v>
      </c>
      <c r="AE7">
        <v>101</v>
      </c>
      <c r="AF7" s="9">
        <f t="shared" si="9"/>
        <v>266</v>
      </c>
      <c r="AH7">
        <f t="shared" si="10"/>
        <v>27776</v>
      </c>
      <c r="AI7" s="29">
        <f t="shared" si="11"/>
        <v>5.2888634160924184</v>
      </c>
      <c r="AJ7" s="29">
        <f t="shared" ref="AJ7:AJ26" si="12">AI7+AJ6</f>
        <v>6.7247547978879592</v>
      </c>
    </row>
    <row r="8" spans="2:37" x14ac:dyDescent="0.25">
      <c r="B8" s="17" t="s">
        <v>27</v>
      </c>
      <c r="C8" s="10">
        <v>12277</v>
      </c>
      <c r="D8" s="8">
        <v>20584</v>
      </c>
      <c r="E8" s="11">
        <f t="shared" si="0"/>
        <v>32861</v>
      </c>
      <c r="F8" s="15">
        <v>7999</v>
      </c>
      <c r="G8" s="8">
        <v>9767</v>
      </c>
      <c r="H8" s="9">
        <f t="shared" si="1"/>
        <v>17766</v>
      </c>
      <c r="I8" s="15">
        <v>20579</v>
      </c>
      <c r="J8" s="8">
        <v>33564</v>
      </c>
      <c r="K8" s="9">
        <f t="shared" si="2"/>
        <v>54143</v>
      </c>
      <c r="L8" s="15">
        <v>5648</v>
      </c>
      <c r="M8" s="8">
        <v>4919</v>
      </c>
      <c r="N8" s="9">
        <f t="shared" si="3"/>
        <v>10567</v>
      </c>
      <c r="O8" s="15">
        <v>57443</v>
      </c>
      <c r="P8" s="8">
        <v>106001</v>
      </c>
      <c r="Q8" s="9">
        <f t="shared" si="4"/>
        <v>163444</v>
      </c>
      <c r="R8" s="15">
        <v>9834</v>
      </c>
      <c r="S8" s="8">
        <v>22986</v>
      </c>
      <c r="T8" s="9">
        <f t="shared" si="5"/>
        <v>32820</v>
      </c>
      <c r="U8" s="15">
        <v>15298</v>
      </c>
      <c r="V8" s="8">
        <v>16160</v>
      </c>
      <c r="W8" s="9">
        <f t="shared" si="6"/>
        <v>31458</v>
      </c>
      <c r="X8" s="15">
        <v>55</v>
      </c>
      <c r="Y8" s="8">
        <v>34</v>
      </c>
      <c r="Z8" s="9">
        <f t="shared" si="7"/>
        <v>89</v>
      </c>
      <c r="AA8">
        <v>2650</v>
      </c>
      <c r="AB8">
        <v>3694</v>
      </c>
      <c r="AC8" s="9">
        <f t="shared" si="8"/>
        <v>6344</v>
      </c>
      <c r="AD8">
        <v>545</v>
      </c>
      <c r="AE8">
        <v>633</v>
      </c>
      <c r="AF8" s="9">
        <f t="shared" si="9"/>
        <v>1178</v>
      </c>
      <c r="AH8">
        <f t="shared" si="10"/>
        <v>61194</v>
      </c>
      <c r="AI8" s="29">
        <f t="shared" si="11"/>
        <v>11.652027213578609</v>
      </c>
      <c r="AJ8" s="29">
        <f t="shared" si="12"/>
        <v>18.376782011466567</v>
      </c>
    </row>
    <row r="9" spans="2:37" x14ac:dyDescent="0.25">
      <c r="B9" s="17" t="s">
        <v>28</v>
      </c>
      <c r="C9" s="10">
        <v>16773</v>
      </c>
      <c r="D9" s="8">
        <v>21673</v>
      </c>
      <c r="E9" s="11">
        <f t="shared" si="0"/>
        <v>38446</v>
      </c>
      <c r="F9" s="15">
        <v>13740</v>
      </c>
      <c r="G9" s="8">
        <v>12644</v>
      </c>
      <c r="H9" s="9">
        <f t="shared" si="1"/>
        <v>26384</v>
      </c>
      <c r="I9" s="15">
        <v>41166</v>
      </c>
      <c r="J9" s="8">
        <v>54310</v>
      </c>
      <c r="K9" s="9">
        <f t="shared" si="2"/>
        <v>95476</v>
      </c>
      <c r="L9" s="15">
        <v>9745</v>
      </c>
      <c r="M9" s="8">
        <v>6935</v>
      </c>
      <c r="N9" s="9">
        <f t="shared" si="3"/>
        <v>16680</v>
      </c>
      <c r="O9" s="15">
        <v>101343</v>
      </c>
      <c r="P9" s="8">
        <v>155297</v>
      </c>
      <c r="Q9" s="9">
        <f t="shared" si="4"/>
        <v>256640</v>
      </c>
      <c r="R9" s="15">
        <v>22071</v>
      </c>
      <c r="S9" s="8">
        <v>43444</v>
      </c>
      <c r="T9" s="9">
        <f t="shared" si="5"/>
        <v>65515</v>
      </c>
      <c r="U9" s="15">
        <v>26107</v>
      </c>
      <c r="V9" s="8">
        <v>24306</v>
      </c>
      <c r="W9" s="9">
        <f t="shared" si="6"/>
        <v>50413</v>
      </c>
      <c r="X9" s="15">
        <v>165</v>
      </c>
      <c r="Y9" s="8">
        <v>110</v>
      </c>
      <c r="Z9" s="9">
        <f t="shared" si="7"/>
        <v>275</v>
      </c>
      <c r="AA9">
        <v>6190</v>
      </c>
      <c r="AB9">
        <v>6902</v>
      </c>
      <c r="AC9" s="9">
        <f t="shared" si="8"/>
        <v>13092</v>
      </c>
      <c r="AD9">
        <v>1035</v>
      </c>
      <c r="AE9">
        <v>1823</v>
      </c>
      <c r="AF9" s="9">
        <f t="shared" si="9"/>
        <v>2858</v>
      </c>
      <c r="AG9" t="s">
        <v>115</v>
      </c>
      <c r="AH9">
        <f t="shared" si="10"/>
        <v>81510</v>
      </c>
      <c r="AI9" s="29">
        <f t="shared" si="11"/>
        <v>15.520422560688832</v>
      </c>
      <c r="AJ9" s="31">
        <f t="shared" si="12"/>
        <v>33.897204572155403</v>
      </c>
      <c r="AK9">
        <f>SUM(AH5:AH9)</f>
        <v>178021</v>
      </c>
    </row>
    <row r="10" spans="2:37" x14ac:dyDescent="0.25">
      <c r="B10" s="17" t="s">
        <v>29</v>
      </c>
      <c r="C10" s="10">
        <v>16006</v>
      </c>
      <c r="D10" s="8">
        <v>15747</v>
      </c>
      <c r="E10" s="11">
        <f t="shared" si="0"/>
        <v>31753</v>
      </c>
      <c r="F10" s="15">
        <v>16677</v>
      </c>
      <c r="G10" s="8">
        <v>11850</v>
      </c>
      <c r="H10" s="9">
        <f t="shared" si="1"/>
        <v>28527</v>
      </c>
      <c r="I10" s="15">
        <v>55555</v>
      </c>
      <c r="J10" s="8">
        <v>62445</v>
      </c>
      <c r="K10" s="9">
        <f t="shared" si="2"/>
        <v>118000</v>
      </c>
      <c r="L10" s="15">
        <v>11941</v>
      </c>
      <c r="M10" s="8">
        <v>6940</v>
      </c>
      <c r="N10" s="9">
        <f t="shared" si="3"/>
        <v>18881</v>
      </c>
      <c r="O10" s="15">
        <v>126152</v>
      </c>
      <c r="P10" s="8">
        <v>171185</v>
      </c>
      <c r="Q10" s="9">
        <f t="shared" si="4"/>
        <v>297337</v>
      </c>
      <c r="R10" s="15">
        <v>33819</v>
      </c>
      <c r="S10" s="8">
        <v>58981</v>
      </c>
      <c r="T10" s="9">
        <f t="shared" si="5"/>
        <v>92800</v>
      </c>
      <c r="U10" s="15">
        <v>30444</v>
      </c>
      <c r="V10" s="8">
        <v>27521</v>
      </c>
      <c r="W10" s="9">
        <f t="shared" si="6"/>
        <v>57965</v>
      </c>
      <c r="X10" s="15">
        <v>310</v>
      </c>
      <c r="Y10" s="8">
        <v>171</v>
      </c>
      <c r="Z10" s="9">
        <f t="shared" si="7"/>
        <v>481</v>
      </c>
      <c r="AA10">
        <v>9972</v>
      </c>
      <c r="AB10">
        <v>9867</v>
      </c>
      <c r="AC10" s="9">
        <f t="shared" si="8"/>
        <v>19839</v>
      </c>
      <c r="AD10">
        <v>1323</v>
      </c>
      <c r="AE10">
        <v>3104</v>
      </c>
      <c r="AF10" s="9">
        <f t="shared" si="9"/>
        <v>4427</v>
      </c>
      <c r="AG10" t="s">
        <v>121</v>
      </c>
      <c r="AH10">
        <f t="shared" si="10"/>
        <v>79161</v>
      </c>
      <c r="AI10" s="29">
        <f t="shared" si="11"/>
        <v>15.073146489101811</v>
      </c>
      <c r="AJ10" s="29">
        <f t="shared" si="12"/>
        <v>48.970351061257212</v>
      </c>
      <c r="AK10">
        <f>SUM(AH5:AH10)</f>
        <v>257182</v>
      </c>
    </row>
    <row r="11" spans="2:37" x14ac:dyDescent="0.25">
      <c r="B11" s="17" t="s">
        <v>30</v>
      </c>
      <c r="C11" s="10">
        <v>15961</v>
      </c>
      <c r="D11" s="8">
        <v>10819</v>
      </c>
      <c r="E11" s="11">
        <f t="shared" si="0"/>
        <v>26780</v>
      </c>
      <c r="F11" s="15">
        <v>18330</v>
      </c>
      <c r="G11" s="8">
        <v>10280</v>
      </c>
      <c r="H11" s="9">
        <f t="shared" si="1"/>
        <v>28610</v>
      </c>
      <c r="I11" s="15">
        <v>69468</v>
      </c>
      <c r="J11" s="8">
        <v>66623</v>
      </c>
      <c r="K11" s="9">
        <f t="shared" si="2"/>
        <v>136091</v>
      </c>
      <c r="L11" s="15">
        <v>14449</v>
      </c>
      <c r="M11" s="8">
        <v>6950</v>
      </c>
      <c r="N11" s="9">
        <f t="shared" si="3"/>
        <v>21399</v>
      </c>
      <c r="O11" s="15">
        <v>152473</v>
      </c>
      <c r="P11" s="8">
        <v>183929</v>
      </c>
      <c r="Q11" s="9">
        <f t="shared" si="4"/>
        <v>336402</v>
      </c>
      <c r="R11" s="15">
        <v>48386</v>
      </c>
      <c r="S11" s="8">
        <v>77551</v>
      </c>
      <c r="T11" s="9">
        <f t="shared" si="5"/>
        <v>125937</v>
      </c>
      <c r="U11" s="15">
        <v>31843</v>
      </c>
      <c r="V11" s="8">
        <v>32206</v>
      </c>
      <c r="W11" s="9">
        <f t="shared" si="6"/>
        <v>64049</v>
      </c>
      <c r="X11" s="15">
        <v>562</v>
      </c>
      <c r="Y11" s="8">
        <v>302</v>
      </c>
      <c r="Z11" s="9">
        <f t="shared" si="7"/>
        <v>864</v>
      </c>
      <c r="AA11">
        <v>15245</v>
      </c>
      <c r="AB11">
        <v>12708</v>
      </c>
      <c r="AC11" s="9">
        <f t="shared" si="8"/>
        <v>27953</v>
      </c>
      <c r="AD11">
        <v>1631</v>
      </c>
      <c r="AE11">
        <v>4294</v>
      </c>
      <c r="AF11" s="9">
        <f t="shared" si="9"/>
        <v>5925</v>
      </c>
      <c r="AG11" t="s">
        <v>116</v>
      </c>
      <c r="AH11">
        <f t="shared" si="10"/>
        <v>76789</v>
      </c>
      <c r="AI11" s="29">
        <f t="shared" si="11"/>
        <v>14.621490958320877</v>
      </c>
      <c r="AJ11" s="31">
        <f t="shared" si="12"/>
        <v>63.591842019578088</v>
      </c>
      <c r="AK11">
        <f>SUM(AH5:AH11)</f>
        <v>333971</v>
      </c>
    </row>
    <row r="12" spans="2:37" x14ac:dyDescent="0.25">
      <c r="B12" s="17" t="s">
        <v>31</v>
      </c>
      <c r="C12" s="10">
        <v>14228</v>
      </c>
      <c r="D12" s="8">
        <v>7121</v>
      </c>
      <c r="E12" s="11">
        <f t="shared" si="0"/>
        <v>21349</v>
      </c>
      <c r="F12" s="15">
        <v>16123</v>
      </c>
      <c r="G12" s="8">
        <v>7714</v>
      </c>
      <c r="H12" s="9">
        <f t="shared" si="1"/>
        <v>23837</v>
      </c>
      <c r="I12" s="15">
        <v>68572</v>
      </c>
      <c r="J12" s="8">
        <v>58819</v>
      </c>
      <c r="K12" s="9">
        <f t="shared" si="2"/>
        <v>127391</v>
      </c>
      <c r="L12" s="15">
        <v>13534</v>
      </c>
      <c r="M12" s="8">
        <v>6183</v>
      </c>
      <c r="N12" s="9">
        <f t="shared" si="3"/>
        <v>19717</v>
      </c>
      <c r="O12" s="15">
        <v>147872</v>
      </c>
      <c r="P12" s="8">
        <v>167657</v>
      </c>
      <c r="Q12" s="9">
        <f t="shared" si="4"/>
        <v>315529</v>
      </c>
      <c r="R12" s="15">
        <v>54919</v>
      </c>
      <c r="S12" s="8">
        <v>84065</v>
      </c>
      <c r="T12" s="9">
        <f t="shared" si="5"/>
        <v>138984</v>
      </c>
      <c r="U12" s="15">
        <v>25869</v>
      </c>
      <c r="V12" s="8">
        <v>30459</v>
      </c>
      <c r="W12" s="9">
        <f t="shared" si="6"/>
        <v>56328</v>
      </c>
      <c r="X12" s="15">
        <v>827</v>
      </c>
      <c r="Y12" s="8">
        <v>508</v>
      </c>
      <c r="Z12" s="9">
        <f t="shared" si="7"/>
        <v>1335</v>
      </c>
      <c r="AA12">
        <v>18337</v>
      </c>
      <c r="AB12">
        <v>13674</v>
      </c>
      <c r="AC12" s="9">
        <f t="shared" si="8"/>
        <v>32011</v>
      </c>
      <c r="AD12">
        <v>1797</v>
      </c>
      <c r="AE12">
        <v>5207</v>
      </c>
      <c r="AF12" s="9">
        <f t="shared" si="9"/>
        <v>7004</v>
      </c>
      <c r="AG12" t="s">
        <v>117</v>
      </c>
      <c r="AH12">
        <f t="shared" si="10"/>
        <v>64903</v>
      </c>
      <c r="AI12" s="29">
        <f t="shared" si="11"/>
        <v>12.358262611414395</v>
      </c>
      <c r="AJ12" s="31">
        <f t="shared" si="12"/>
        <v>75.950104630992485</v>
      </c>
      <c r="AK12">
        <f>SUM(AH5:AH12)</f>
        <v>398874</v>
      </c>
    </row>
    <row r="13" spans="2:37" x14ac:dyDescent="0.25">
      <c r="B13" s="17" t="s">
        <v>32</v>
      </c>
      <c r="C13" s="10">
        <v>11616</v>
      </c>
      <c r="D13" s="8">
        <v>4729</v>
      </c>
      <c r="E13" s="11">
        <f t="shared" si="0"/>
        <v>16345</v>
      </c>
      <c r="F13" s="15">
        <v>12311</v>
      </c>
      <c r="G13" s="8">
        <v>5199</v>
      </c>
      <c r="H13" s="9">
        <f t="shared" si="1"/>
        <v>17510</v>
      </c>
      <c r="I13" s="15">
        <v>57605</v>
      </c>
      <c r="J13" s="8">
        <v>45846</v>
      </c>
      <c r="K13" s="9">
        <f t="shared" si="2"/>
        <v>103451</v>
      </c>
      <c r="L13" s="15">
        <v>11227</v>
      </c>
      <c r="M13" s="8">
        <v>5643</v>
      </c>
      <c r="N13" s="9">
        <f t="shared" si="3"/>
        <v>16870</v>
      </c>
      <c r="O13" s="15">
        <v>128216</v>
      </c>
      <c r="P13" s="8">
        <v>142264</v>
      </c>
      <c r="Q13" s="9">
        <f t="shared" si="4"/>
        <v>270480</v>
      </c>
      <c r="R13" s="15">
        <v>54465</v>
      </c>
      <c r="S13" s="8">
        <v>83364</v>
      </c>
      <c r="T13" s="9">
        <f t="shared" si="5"/>
        <v>137829</v>
      </c>
      <c r="U13" s="15">
        <v>18626</v>
      </c>
      <c r="V13" s="8">
        <v>28619</v>
      </c>
      <c r="W13" s="9">
        <f t="shared" si="6"/>
        <v>47245</v>
      </c>
      <c r="X13" s="15">
        <v>1329</v>
      </c>
      <c r="Y13" s="8">
        <v>656</v>
      </c>
      <c r="Z13" s="9">
        <f t="shared" si="7"/>
        <v>1985</v>
      </c>
      <c r="AA13">
        <v>19691</v>
      </c>
      <c r="AB13">
        <v>13611</v>
      </c>
      <c r="AC13" s="9">
        <f t="shared" si="8"/>
        <v>33302</v>
      </c>
      <c r="AD13">
        <v>1808</v>
      </c>
      <c r="AE13">
        <v>5672</v>
      </c>
      <c r="AF13" s="9">
        <f t="shared" si="9"/>
        <v>7480</v>
      </c>
      <c r="AH13">
        <f t="shared" si="10"/>
        <v>50725</v>
      </c>
      <c r="AI13" s="29">
        <f t="shared" si="11"/>
        <v>9.6586116352710221</v>
      </c>
      <c r="AJ13" s="29">
        <f t="shared" si="12"/>
        <v>85.608716266263514</v>
      </c>
    </row>
    <row r="14" spans="2:37" x14ac:dyDescent="0.25">
      <c r="B14" s="17" t="s">
        <v>33</v>
      </c>
      <c r="C14" s="10">
        <v>8485</v>
      </c>
      <c r="D14" s="8">
        <v>2897</v>
      </c>
      <c r="E14" s="11">
        <f t="shared" si="0"/>
        <v>11382</v>
      </c>
      <c r="F14" s="15">
        <v>8103</v>
      </c>
      <c r="G14" s="8">
        <v>3214</v>
      </c>
      <c r="H14" s="9">
        <f t="shared" si="1"/>
        <v>11317</v>
      </c>
      <c r="I14" s="15">
        <v>42555</v>
      </c>
      <c r="J14" s="8">
        <v>31771</v>
      </c>
      <c r="K14" s="9">
        <f t="shared" si="2"/>
        <v>74326</v>
      </c>
      <c r="L14" s="15">
        <v>7796</v>
      </c>
      <c r="M14" s="8">
        <v>4427</v>
      </c>
      <c r="N14" s="9">
        <f t="shared" si="3"/>
        <v>12223</v>
      </c>
      <c r="O14" s="15">
        <v>101114</v>
      </c>
      <c r="P14" s="8">
        <v>111970</v>
      </c>
      <c r="Q14" s="9">
        <f t="shared" si="4"/>
        <v>213084</v>
      </c>
      <c r="R14" s="15">
        <v>53900</v>
      </c>
      <c r="S14" s="8">
        <v>79269</v>
      </c>
      <c r="T14" s="9">
        <f t="shared" si="5"/>
        <v>133169</v>
      </c>
      <c r="U14" s="15">
        <v>12282</v>
      </c>
      <c r="V14" s="8">
        <v>25910</v>
      </c>
      <c r="W14" s="9">
        <f t="shared" si="6"/>
        <v>38192</v>
      </c>
      <c r="X14" s="15">
        <v>1927</v>
      </c>
      <c r="Y14" s="8">
        <v>1015</v>
      </c>
      <c r="Z14" s="9">
        <f t="shared" si="7"/>
        <v>2942</v>
      </c>
      <c r="AA14">
        <v>20243</v>
      </c>
      <c r="AB14">
        <v>12072</v>
      </c>
      <c r="AC14" s="9">
        <f t="shared" si="8"/>
        <v>32315</v>
      </c>
      <c r="AD14">
        <v>1642</v>
      </c>
      <c r="AE14">
        <v>5833</v>
      </c>
      <c r="AF14" s="9">
        <f t="shared" si="9"/>
        <v>7475</v>
      </c>
      <c r="AH14">
        <f t="shared" si="10"/>
        <v>34922</v>
      </c>
      <c r="AI14" s="29">
        <f t="shared" si="11"/>
        <v>6.6495423465142363</v>
      </c>
      <c r="AJ14" s="29">
        <f t="shared" si="12"/>
        <v>92.258258612777752</v>
      </c>
    </row>
    <row r="15" spans="2:37" x14ac:dyDescent="0.25">
      <c r="B15" s="17" t="s">
        <v>34</v>
      </c>
      <c r="C15" s="10">
        <v>5283</v>
      </c>
      <c r="D15" s="8">
        <v>1788</v>
      </c>
      <c r="E15" s="11">
        <f t="shared" si="0"/>
        <v>7071</v>
      </c>
      <c r="F15" s="15">
        <v>4464</v>
      </c>
      <c r="G15" s="8">
        <v>1808</v>
      </c>
      <c r="H15" s="9">
        <f t="shared" si="1"/>
        <v>6272</v>
      </c>
      <c r="I15" s="15">
        <v>26890</v>
      </c>
      <c r="J15" s="8">
        <v>18197</v>
      </c>
      <c r="K15" s="9">
        <f t="shared" si="2"/>
        <v>45087</v>
      </c>
      <c r="L15" s="15">
        <v>4835</v>
      </c>
      <c r="M15" s="8">
        <v>2734</v>
      </c>
      <c r="N15" s="9">
        <f t="shared" si="3"/>
        <v>7569</v>
      </c>
      <c r="O15" s="15">
        <v>71344</v>
      </c>
      <c r="P15" s="8">
        <v>77639</v>
      </c>
      <c r="Q15" s="9">
        <f t="shared" si="4"/>
        <v>148983</v>
      </c>
      <c r="R15" s="15">
        <v>50785</v>
      </c>
      <c r="S15" s="8">
        <v>71176</v>
      </c>
      <c r="T15" s="9">
        <f t="shared" si="5"/>
        <v>121961</v>
      </c>
      <c r="U15" s="15">
        <v>7517</v>
      </c>
      <c r="V15" s="8">
        <v>21292</v>
      </c>
      <c r="W15" s="9">
        <f t="shared" si="6"/>
        <v>28809</v>
      </c>
      <c r="X15" s="15">
        <v>2496</v>
      </c>
      <c r="Y15" s="8">
        <v>1206</v>
      </c>
      <c r="Z15" s="9">
        <f t="shared" si="7"/>
        <v>3702</v>
      </c>
      <c r="AA15">
        <v>17945</v>
      </c>
      <c r="AB15">
        <v>9442</v>
      </c>
      <c r="AC15" s="9">
        <f t="shared" si="8"/>
        <v>27387</v>
      </c>
      <c r="AD15">
        <v>1341</v>
      </c>
      <c r="AE15">
        <v>5154</v>
      </c>
      <c r="AF15" s="9">
        <f t="shared" si="9"/>
        <v>6495</v>
      </c>
      <c r="AH15">
        <f t="shared" si="10"/>
        <v>20912</v>
      </c>
      <c r="AI15" s="29">
        <f t="shared" si="11"/>
        <v>3.9818804636133582</v>
      </c>
      <c r="AJ15" s="29">
        <f t="shared" si="12"/>
        <v>96.240139076391117</v>
      </c>
    </row>
    <row r="16" spans="2:37" x14ac:dyDescent="0.25">
      <c r="B16" s="17" t="s">
        <v>35</v>
      </c>
      <c r="C16" s="10">
        <v>2969</v>
      </c>
      <c r="D16" s="8">
        <v>981</v>
      </c>
      <c r="E16" s="11">
        <f t="shared" si="0"/>
        <v>3950</v>
      </c>
      <c r="F16" s="15">
        <v>2169</v>
      </c>
      <c r="G16" s="8">
        <v>811</v>
      </c>
      <c r="H16" s="9">
        <f t="shared" si="1"/>
        <v>2980</v>
      </c>
      <c r="I16" s="15">
        <v>14749</v>
      </c>
      <c r="J16" s="8">
        <v>9881</v>
      </c>
      <c r="K16" s="9">
        <f t="shared" si="2"/>
        <v>24630</v>
      </c>
      <c r="L16" s="15">
        <v>2636</v>
      </c>
      <c r="M16" s="8">
        <v>1564</v>
      </c>
      <c r="N16" s="9">
        <f t="shared" si="3"/>
        <v>4200</v>
      </c>
      <c r="O16" s="15">
        <v>46387</v>
      </c>
      <c r="P16" s="8">
        <v>47865</v>
      </c>
      <c r="Q16" s="9">
        <f t="shared" si="4"/>
        <v>94252</v>
      </c>
      <c r="R16" s="15">
        <v>47101</v>
      </c>
      <c r="S16" s="8">
        <v>62865</v>
      </c>
      <c r="T16" s="9">
        <f t="shared" si="5"/>
        <v>109966</v>
      </c>
      <c r="U16" s="15">
        <v>4998</v>
      </c>
      <c r="V16" s="8">
        <v>16575</v>
      </c>
      <c r="W16" s="9">
        <f t="shared" si="6"/>
        <v>21573</v>
      </c>
      <c r="X16" s="15">
        <v>2366</v>
      </c>
      <c r="Y16" s="8">
        <v>1346</v>
      </c>
      <c r="Z16" s="9">
        <f t="shared" si="7"/>
        <v>3712</v>
      </c>
      <c r="AA16">
        <v>14993</v>
      </c>
      <c r="AB16">
        <v>7094</v>
      </c>
      <c r="AC16" s="9">
        <f t="shared" si="8"/>
        <v>22087</v>
      </c>
      <c r="AD16">
        <v>1126</v>
      </c>
      <c r="AE16">
        <v>4124</v>
      </c>
      <c r="AF16" s="9">
        <f t="shared" si="9"/>
        <v>5250</v>
      </c>
      <c r="AH16">
        <f t="shared" si="10"/>
        <v>11130</v>
      </c>
      <c r="AI16" s="29">
        <f t="shared" si="11"/>
        <v>2.1192774273152581</v>
      </c>
      <c r="AJ16" s="29">
        <f t="shared" si="12"/>
        <v>98.35941650370637</v>
      </c>
    </row>
    <row r="17" spans="2:36" x14ac:dyDescent="0.25">
      <c r="B17" s="17" t="s">
        <v>36</v>
      </c>
      <c r="C17" s="10">
        <v>1298</v>
      </c>
      <c r="D17" s="8">
        <v>454</v>
      </c>
      <c r="E17" s="11">
        <f t="shared" si="0"/>
        <v>1752</v>
      </c>
      <c r="F17" s="15">
        <v>923</v>
      </c>
      <c r="G17" s="8">
        <v>331</v>
      </c>
      <c r="H17" s="9">
        <f t="shared" si="1"/>
        <v>1254</v>
      </c>
      <c r="I17" s="15">
        <v>7155</v>
      </c>
      <c r="J17" s="8">
        <v>5589</v>
      </c>
      <c r="K17" s="9">
        <f t="shared" si="2"/>
        <v>12744</v>
      </c>
      <c r="L17" s="15">
        <v>1261</v>
      </c>
      <c r="M17" s="8">
        <v>697</v>
      </c>
      <c r="N17" s="9">
        <f t="shared" si="3"/>
        <v>1958</v>
      </c>
      <c r="O17" s="15">
        <v>24536</v>
      </c>
      <c r="P17" s="8">
        <v>24833</v>
      </c>
      <c r="Q17" s="9">
        <f t="shared" si="4"/>
        <v>49369</v>
      </c>
      <c r="R17" s="15">
        <v>38598</v>
      </c>
      <c r="S17" s="8">
        <v>52877</v>
      </c>
      <c r="T17" s="9">
        <f t="shared" si="5"/>
        <v>91475</v>
      </c>
      <c r="U17" s="15">
        <v>3563</v>
      </c>
      <c r="V17" s="8">
        <v>11058</v>
      </c>
      <c r="W17" s="9">
        <f t="shared" si="6"/>
        <v>14621</v>
      </c>
      <c r="X17" s="15">
        <v>1508</v>
      </c>
      <c r="Y17" s="8">
        <v>1167</v>
      </c>
      <c r="Z17" s="9">
        <f t="shared" si="7"/>
        <v>2675</v>
      </c>
      <c r="AA17">
        <v>9888</v>
      </c>
      <c r="AB17">
        <v>4809</v>
      </c>
      <c r="AC17" s="9">
        <f t="shared" si="8"/>
        <v>14697</v>
      </c>
      <c r="AD17">
        <v>961</v>
      </c>
      <c r="AE17">
        <v>3297</v>
      </c>
      <c r="AF17" s="9">
        <f t="shared" si="9"/>
        <v>4258</v>
      </c>
      <c r="AH17">
        <f t="shared" si="10"/>
        <v>4964</v>
      </c>
      <c r="AI17" s="29">
        <f t="shared" si="11"/>
        <v>0.94520154080799113</v>
      </c>
      <c r="AJ17" s="29">
        <f t="shared" si="12"/>
        <v>99.304618044514356</v>
      </c>
    </row>
    <row r="18" spans="2:36" x14ac:dyDescent="0.25">
      <c r="B18" s="17" t="s">
        <v>37</v>
      </c>
      <c r="C18" s="10">
        <v>445</v>
      </c>
      <c r="D18" s="8">
        <v>216</v>
      </c>
      <c r="E18" s="11">
        <f t="shared" si="0"/>
        <v>661</v>
      </c>
      <c r="F18" s="15">
        <v>265</v>
      </c>
      <c r="G18" s="8">
        <v>134</v>
      </c>
      <c r="H18" s="9">
        <f t="shared" si="1"/>
        <v>399</v>
      </c>
      <c r="I18" s="15">
        <v>3061</v>
      </c>
      <c r="J18" s="8">
        <v>3139</v>
      </c>
      <c r="K18" s="9">
        <f t="shared" si="2"/>
        <v>6200</v>
      </c>
      <c r="L18" s="15">
        <v>455</v>
      </c>
      <c r="M18" s="8">
        <v>282</v>
      </c>
      <c r="N18" s="9">
        <f t="shared" si="3"/>
        <v>737</v>
      </c>
      <c r="O18" s="15">
        <v>9440</v>
      </c>
      <c r="P18" s="8">
        <v>9874</v>
      </c>
      <c r="Q18" s="9">
        <f t="shared" si="4"/>
        <v>19314</v>
      </c>
      <c r="R18" s="15">
        <v>24894</v>
      </c>
      <c r="S18" s="8">
        <v>38173</v>
      </c>
      <c r="T18" s="9">
        <f t="shared" si="5"/>
        <v>63067</v>
      </c>
      <c r="U18" s="15">
        <v>2089</v>
      </c>
      <c r="V18" s="8">
        <v>6249</v>
      </c>
      <c r="W18" s="9">
        <f t="shared" si="6"/>
        <v>8338</v>
      </c>
      <c r="X18" s="15">
        <v>872</v>
      </c>
      <c r="Y18" s="8">
        <v>761</v>
      </c>
      <c r="Z18" s="9">
        <f t="shared" si="7"/>
        <v>1633</v>
      </c>
      <c r="AA18">
        <v>4979</v>
      </c>
      <c r="AB18">
        <v>2734</v>
      </c>
      <c r="AC18" s="9">
        <f t="shared" si="8"/>
        <v>7713</v>
      </c>
      <c r="AD18">
        <v>658</v>
      </c>
      <c r="AE18">
        <v>2489</v>
      </c>
      <c r="AF18" s="9">
        <f t="shared" si="9"/>
        <v>3147</v>
      </c>
      <c r="AH18">
        <f t="shared" si="10"/>
        <v>1797</v>
      </c>
      <c r="AI18" s="29">
        <f t="shared" si="11"/>
        <v>0.34216905093311045</v>
      </c>
      <c r="AJ18" s="29">
        <f t="shared" si="12"/>
        <v>99.646787095447465</v>
      </c>
    </row>
    <row r="19" spans="2:36" x14ac:dyDescent="0.25">
      <c r="B19" s="17" t="s">
        <v>38</v>
      </c>
      <c r="C19" s="10">
        <v>160</v>
      </c>
      <c r="D19" s="8">
        <v>110</v>
      </c>
      <c r="E19" s="11">
        <f t="shared" si="0"/>
        <v>270</v>
      </c>
      <c r="F19" s="15">
        <v>72</v>
      </c>
      <c r="G19" s="8">
        <v>52</v>
      </c>
      <c r="H19" s="9">
        <f t="shared" si="1"/>
        <v>124</v>
      </c>
      <c r="I19" s="15">
        <v>1671</v>
      </c>
      <c r="J19" s="8">
        <v>1819</v>
      </c>
      <c r="K19" s="9">
        <f t="shared" si="2"/>
        <v>3490</v>
      </c>
      <c r="L19" s="15">
        <v>195</v>
      </c>
      <c r="M19" s="8">
        <v>121</v>
      </c>
      <c r="N19" s="9">
        <f t="shared" si="3"/>
        <v>316</v>
      </c>
      <c r="O19" s="15">
        <v>3602</v>
      </c>
      <c r="P19" s="8">
        <v>4010</v>
      </c>
      <c r="Q19" s="9">
        <f t="shared" si="4"/>
        <v>7612</v>
      </c>
      <c r="R19" s="15">
        <v>16501</v>
      </c>
      <c r="S19" s="8">
        <v>27838</v>
      </c>
      <c r="T19" s="9">
        <f t="shared" si="5"/>
        <v>44339</v>
      </c>
      <c r="U19" s="15">
        <v>1361</v>
      </c>
      <c r="V19" s="8">
        <v>3382</v>
      </c>
      <c r="W19" s="9">
        <f t="shared" si="6"/>
        <v>4743</v>
      </c>
      <c r="X19" s="15">
        <v>648</v>
      </c>
      <c r="Y19" s="8">
        <v>442</v>
      </c>
      <c r="Z19" s="9">
        <f t="shared" si="7"/>
        <v>1090</v>
      </c>
      <c r="AA19">
        <v>2400</v>
      </c>
      <c r="AB19">
        <v>1559</v>
      </c>
      <c r="AC19" s="9">
        <f t="shared" si="8"/>
        <v>3959</v>
      </c>
      <c r="AD19">
        <v>420</v>
      </c>
      <c r="AE19">
        <v>1547</v>
      </c>
      <c r="AF19" s="9">
        <f t="shared" si="9"/>
        <v>1967</v>
      </c>
      <c r="AH19">
        <f t="shared" si="10"/>
        <v>710</v>
      </c>
      <c r="AI19" s="29">
        <f t="shared" si="11"/>
        <v>0.13519200120339922</v>
      </c>
      <c r="AJ19" s="29">
        <f t="shared" si="12"/>
        <v>99.781979096650858</v>
      </c>
    </row>
    <row r="20" spans="2:36" x14ac:dyDescent="0.25">
      <c r="B20" s="17" t="s">
        <v>39</v>
      </c>
      <c r="C20" s="10">
        <v>92</v>
      </c>
      <c r="D20" s="8">
        <v>77</v>
      </c>
      <c r="E20" s="11">
        <f t="shared" si="0"/>
        <v>169</v>
      </c>
      <c r="F20" s="15">
        <v>53</v>
      </c>
      <c r="G20" s="8">
        <v>29</v>
      </c>
      <c r="H20" s="9">
        <f t="shared" si="1"/>
        <v>82</v>
      </c>
      <c r="I20" s="15">
        <v>1276</v>
      </c>
      <c r="J20" s="8">
        <v>1333</v>
      </c>
      <c r="K20" s="9">
        <f t="shared" si="2"/>
        <v>2609</v>
      </c>
      <c r="L20" s="15">
        <v>113</v>
      </c>
      <c r="M20" s="8">
        <v>60</v>
      </c>
      <c r="N20" s="9">
        <f t="shared" si="3"/>
        <v>173</v>
      </c>
      <c r="O20" s="15">
        <v>1657</v>
      </c>
      <c r="P20" s="8">
        <v>1679</v>
      </c>
      <c r="Q20" s="9">
        <f t="shared" si="4"/>
        <v>3336</v>
      </c>
      <c r="R20" s="15">
        <v>13694</v>
      </c>
      <c r="S20" s="8">
        <v>22356</v>
      </c>
      <c r="T20" s="9">
        <f t="shared" si="5"/>
        <v>36050</v>
      </c>
      <c r="U20" s="15">
        <v>1012</v>
      </c>
      <c r="V20" s="8">
        <v>1708</v>
      </c>
      <c r="W20" s="9">
        <f t="shared" si="6"/>
        <v>2720</v>
      </c>
      <c r="X20" s="15">
        <v>431</v>
      </c>
      <c r="Y20" s="8">
        <v>224</v>
      </c>
      <c r="Z20" s="9">
        <f t="shared" si="7"/>
        <v>655</v>
      </c>
      <c r="AA20">
        <v>1479</v>
      </c>
      <c r="AB20">
        <v>999</v>
      </c>
      <c r="AC20" s="9">
        <f t="shared" si="8"/>
        <v>2478</v>
      </c>
      <c r="AD20">
        <v>266</v>
      </c>
      <c r="AE20">
        <v>867</v>
      </c>
      <c r="AF20" s="9">
        <f t="shared" si="9"/>
        <v>1133</v>
      </c>
      <c r="AH20">
        <f t="shared" si="10"/>
        <v>424</v>
      </c>
      <c r="AI20" s="29">
        <f t="shared" si="11"/>
        <v>8.0734378183438413E-2</v>
      </c>
      <c r="AJ20" s="29">
        <f t="shared" si="12"/>
        <v>99.862713474834294</v>
      </c>
    </row>
    <row r="21" spans="2:36" x14ac:dyDescent="0.25">
      <c r="B21" s="17" t="s">
        <v>40</v>
      </c>
      <c r="C21" s="10">
        <v>66</v>
      </c>
      <c r="D21" s="8">
        <v>44</v>
      </c>
      <c r="E21" s="11">
        <f t="shared" si="0"/>
        <v>110</v>
      </c>
      <c r="F21" s="15">
        <v>33</v>
      </c>
      <c r="G21" s="8">
        <v>17</v>
      </c>
      <c r="H21" s="9">
        <f t="shared" si="1"/>
        <v>50</v>
      </c>
      <c r="I21" s="15">
        <v>1076</v>
      </c>
      <c r="J21" s="8">
        <v>951</v>
      </c>
      <c r="K21" s="9">
        <f t="shared" si="2"/>
        <v>2027</v>
      </c>
      <c r="L21" s="15">
        <v>66</v>
      </c>
      <c r="M21" s="8">
        <v>50</v>
      </c>
      <c r="N21" s="9">
        <f t="shared" si="3"/>
        <v>116</v>
      </c>
      <c r="O21" s="15">
        <v>873</v>
      </c>
      <c r="P21" s="8">
        <v>668</v>
      </c>
      <c r="Q21" s="9">
        <f t="shared" si="4"/>
        <v>1541</v>
      </c>
      <c r="R21" s="15">
        <v>13892</v>
      </c>
      <c r="S21" s="8">
        <v>18035</v>
      </c>
      <c r="T21" s="9">
        <f t="shared" si="5"/>
        <v>31927</v>
      </c>
      <c r="U21" s="15">
        <v>708</v>
      </c>
      <c r="V21" s="8">
        <v>956</v>
      </c>
      <c r="W21" s="9">
        <f t="shared" si="6"/>
        <v>1664</v>
      </c>
      <c r="X21" s="15">
        <v>106</v>
      </c>
      <c r="Y21" s="8">
        <v>107</v>
      </c>
      <c r="Z21" s="9">
        <f t="shared" si="7"/>
        <v>213</v>
      </c>
      <c r="AA21">
        <v>894</v>
      </c>
      <c r="AB21">
        <v>589</v>
      </c>
      <c r="AC21" s="9">
        <f t="shared" si="8"/>
        <v>1483</v>
      </c>
      <c r="AD21">
        <v>210</v>
      </c>
      <c r="AE21">
        <v>515</v>
      </c>
      <c r="AF21" s="9">
        <f t="shared" si="9"/>
        <v>725</v>
      </c>
      <c r="AH21">
        <f t="shared" si="10"/>
        <v>276</v>
      </c>
      <c r="AI21" s="29">
        <f t="shared" si="11"/>
        <v>5.255351032695519E-2</v>
      </c>
      <c r="AJ21" s="29">
        <f t="shared" si="12"/>
        <v>99.915266985161253</v>
      </c>
    </row>
    <row r="22" spans="2:36" x14ac:dyDescent="0.25">
      <c r="B22" s="17" t="s">
        <v>41</v>
      </c>
      <c r="C22" s="10">
        <v>54</v>
      </c>
      <c r="D22" s="8">
        <v>35</v>
      </c>
      <c r="E22" s="11">
        <f t="shared" si="0"/>
        <v>89</v>
      </c>
      <c r="F22" s="15">
        <v>14</v>
      </c>
      <c r="G22" s="8">
        <v>15</v>
      </c>
      <c r="H22" s="9">
        <f t="shared" si="1"/>
        <v>29</v>
      </c>
      <c r="I22" s="15">
        <v>867</v>
      </c>
      <c r="J22" s="8">
        <v>771</v>
      </c>
      <c r="K22" s="9">
        <f t="shared" si="2"/>
        <v>1638</v>
      </c>
      <c r="L22" s="15">
        <v>38</v>
      </c>
      <c r="M22" s="8">
        <v>25</v>
      </c>
      <c r="N22" s="9">
        <f t="shared" si="3"/>
        <v>63</v>
      </c>
      <c r="O22" s="15">
        <v>363</v>
      </c>
      <c r="P22" s="8">
        <v>292</v>
      </c>
      <c r="Q22" s="9">
        <f t="shared" si="4"/>
        <v>655</v>
      </c>
      <c r="R22" s="15">
        <v>13360</v>
      </c>
      <c r="S22" s="8">
        <v>13140</v>
      </c>
      <c r="T22" s="9">
        <f t="shared" si="5"/>
        <v>26500</v>
      </c>
      <c r="U22" s="15">
        <v>478</v>
      </c>
      <c r="V22" s="8">
        <v>461</v>
      </c>
      <c r="W22" s="9">
        <f t="shared" si="6"/>
        <v>939</v>
      </c>
      <c r="X22" s="15">
        <v>33</v>
      </c>
      <c r="Y22" s="8">
        <v>40</v>
      </c>
      <c r="Z22" s="9">
        <f t="shared" si="7"/>
        <v>73</v>
      </c>
      <c r="AA22">
        <v>346</v>
      </c>
      <c r="AB22">
        <v>282</v>
      </c>
      <c r="AC22" s="9">
        <f t="shared" si="8"/>
        <v>628</v>
      </c>
      <c r="AD22">
        <v>132</v>
      </c>
      <c r="AE22">
        <v>385</v>
      </c>
      <c r="AF22" s="9">
        <f t="shared" si="9"/>
        <v>517</v>
      </c>
      <c r="AH22">
        <f t="shared" si="10"/>
        <v>181</v>
      </c>
      <c r="AI22" s="29">
        <f t="shared" si="11"/>
        <v>3.446443974340177E-2</v>
      </c>
      <c r="AJ22" s="29">
        <f t="shared" si="12"/>
        <v>99.949731424904655</v>
      </c>
    </row>
    <row r="23" spans="2:36" x14ac:dyDescent="0.25">
      <c r="B23" s="17" t="s">
        <v>42</v>
      </c>
      <c r="C23" s="10">
        <v>29</v>
      </c>
      <c r="D23" s="8">
        <v>19</v>
      </c>
      <c r="E23" s="11">
        <f t="shared" si="0"/>
        <v>48</v>
      </c>
      <c r="F23" s="15">
        <v>11</v>
      </c>
      <c r="G23" s="8">
        <v>6</v>
      </c>
      <c r="H23" s="9">
        <f t="shared" si="1"/>
        <v>17</v>
      </c>
      <c r="I23" s="15">
        <v>563</v>
      </c>
      <c r="J23" s="8">
        <v>498</v>
      </c>
      <c r="K23" s="9">
        <f t="shared" si="2"/>
        <v>1061</v>
      </c>
      <c r="L23" s="15">
        <v>35</v>
      </c>
      <c r="M23" s="8">
        <v>20</v>
      </c>
      <c r="N23" s="9">
        <f t="shared" si="3"/>
        <v>55</v>
      </c>
      <c r="O23" s="15">
        <v>134</v>
      </c>
      <c r="P23" s="8">
        <v>131</v>
      </c>
      <c r="Q23" s="9">
        <f t="shared" si="4"/>
        <v>265</v>
      </c>
      <c r="R23" s="15">
        <v>11225</v>
      </c>
      <c r="S23" s="8">
        <v>10002</v>
      </c>
      <c r="T23" s="9">
        <f t="shared" si="5"/>
        <v>21227</v>
      </c>
      <c r="U23" s="15">
        <v>314</v>
      </c>
      <c r="V23" s="8">
        <v>277</v>
      </c>
      <c r="W23" s="9">
        <f t="shared" si="6"/>
        <v>591</v>
      </c>
      <c r="X23" s="15">
        <v>17</v>
      </c>
      <c r="Y23" s="8">
        <v>18</v>
      </c>
      <c r="Z23" s="9">
        <f t="shared" si="7"/>
        <v>35</v>
      </c>
      <c r="AA23">
        <v>166</v>
      </c>
      <c r="AB23">
        <v>109</v>
      </c>
      <c r="AC23" s="9">
        <f t="shared" si="8"/>
        <v>275</v>
      </c>
      <c r="AD23">
        <v>86</v>
      </c>
      <c r="AE23">
        <v>252</v>
      </c>
      <c r="AF23" s="9">
        <f t="shared" si="9"/>
        <v>338</v>
      </c>
      <c r="AH23">
        <f t="shared" si="10"/>
        <v>120</v>
      </c>
      <c r="AI23" s="29">
        <f t="shared" si="11"/>
        <v>2.2849352316067474E-2</v>
      </c>
      <c r="AJ23" s="29">
        <f t="shared" si="12"/>
        <v>99.972580777220728</v>
      </c>
    </row>
    <row r="24" spans="2:36" x14ac:dyDescent="0.25">
      <c r="B24" s="17" t="s">
        <v>43</v>
      </c>
      <c r="C24" s="10">
        <v>31</v>
      </c>
      <c r="D24" s="8">
        <v>26</v>
      </c>
      <c r="E24" s="11">
        <f t="shared" si="0"/>
        <v>57</v>
      </c>
      <c r="F24" s="15">
        <v>3</v>
      </c>
      <c r="G24" s="8">
        <v>4</v>
      </c>
      <c r="H24" s="9">
        <f t="shared" si="1"/>
        <v>7</v>
      </c>
      <c r="I24" s="15">
        <v>218</v>
      </c>
      <c r="J24" s="8">
        <v>187</v>
      </c>
      <c r="K24" s="9">
        <f t="shared" si="2"/>
        <v>405</v>
      </c>
      <c r="L24" s="15">
        <v>21</v>
      </c>
      <c r="M24" s="8">
        <v>12</v>
      </c>
      <c r="N24" s="9">
        <f t="shared" si="3"/>
        <v>33</v>
      </c>
      <c r="O24" s="15">
        <v>76</v>
      </c>
      <c r="P24" s="8">
        <v>62</v>
      </c>
      <c r="Q24" s="9">
        <f t="shared" si="4"/>
        <v>138</v>
      </c>
      <c r="R24" s="15">
        <v>4558</v>
      </c>
      <c r="S24" s="8">
        <v>4802</v>
      </c>
      <c r="T24" s="9">
        <f t="shared" si="5"/>
        <v>9360</v>
      </c>
      <c r="U24" s="15">
        <v>189</v>
      </c>
      <c r="V24" s="8">
        <v>180</v>
      </c>
      <c r="W24" s="9">
        <f t="shared" si="6"/>
        <v>369</v>
      </c>
      <c r="X24" s="15">
        <v>6</v>
      </c>
      <c r="Y24" s="8">
        <v>15</v>
      </c>
      <c r="Z24" s="9">
        <f t="shared" si="7"/>
        <v>21</v>
      </c>
      <c r="AA24">
        <v>77</v>
      </c>
      <c r="AB24">
        <v>52</v>
      </c>
      <c r="AC24" s="9">
        <f t="shared" si="8"/>
        <v>129</v>
      </c>
      <c r="AD24">
        <v>35</v>
      </c>
      <c r="AE24">
        <v>142</v>
      </c>
      <c r="AF24" s="9">
        <f t="shared" si="9"/>
        <v>177</v>
      </c>
      <c r="AH24">
        <f t="shared" si="10"/>
        <v>97</v>
      </c>
      <c r="AI24" s="29">
        <f t="shared" si="11"/>
        <v>1.8469893122154541E-2</v>
      </c>
      <c r="AJ24" s="29">
        <f t="shared" si="12"/>
        <v>99.991050670342887</v>
      </c>
    </row>
    <row r="25" spans="2:36" x14ac:dyDescent="0.25">
      <c r="B25" s="17" t="s">
        <v>44</v>
      </c>
      <c r="C25" s="10">
        <v>22</v>
      </c>
      <c r="D25" s="8">
        <v>12</v>
      </c>
      <c r="E25" s="11">
        <f t="shared" si="0"/>
        <v>34</v>
      </c>
      <c r="F25" s="15">
        <v>2</v>
      </c>
      <c r="G25" s="8">
        <v>1</v>
      </c>
      <c r="H25" s="9">
        <f t="shared" si="1"/>
        <v>3</v>
      </c>
      <c r="I25" s="15">
        <v>76</v>
      </c>
      <c r="J25" s="8">
        <v>48</v>
      </c>
      <c r="K25" s="9">
        <f t="shared" si="2"/>
        <v>124</v>
      </c>
      <c r="L25" s="15">
        <v>7</v>
      </c>
      <c r="M25" s="8">
        <v>2</v>
      </c>
      <c r="N25" s="9">
        <f t="shared" si="3"/>
        <v>9</v>
      </c>
      <c r="O25" s="15">
        <v>42</v>
      </c>
      <c r="P25" s="8">
        <v>37</v>
      </c>
      <c r="Q25" s="9">
        <f t="shared" si="4"/>
        <v>79</v>
      </c>
      <c r="R25" s="15">
        <v>2078</v>
      </c>
      <c r="S25" s="8">
        <v>1981</v>
      </c>
      <c r="T25" s="9">
        <f t="shared" si="5"/>
        <v>4059</v>
      </c>
      <c r="U25" s="15">
        <v>58</v>
      </c>
      <c r="V25" s="8">
        <v>55</v>
      </c>
      <c r="W25" s="9">
        <f t="shared" si="6"/>
        <v>113</v>
      </c>
      <c r="X25" s="15">
        <v>1</v>
      </c>
      <c r="Y25" s="8">
        <v>1</v>
      </c>
      <c r="Z25" s="9">
        <f t="shared" si="7"/>
        <v>2</v>
      </c>
      <c r="AA25">
        <v>21</v>
      </c>
      <c r="AB25">
        <v>19</v>
      </c>
      <c r="AC25" s="9">
        <f t="shared" si="8"/>
        <v>40</v>
      </c>
      <c r="AD25">
        <v>8</v>
      </c>
      <c r="AE25">
        <v>79</v>
      </c>
      <c r="AF25" s="9">
        <f t="shared" si="9"/>
        <v>87</v>
      </c>
      <c r="AH25">
        <f t="shared" si="10"/>
        <v>46</v>
      </c>
      <c r="AI25" s="29">
        <f t="shared" si="11"/>
        <v>8.7589183878258661E-3</v>
      </c>
      <c r="AJ25" s="29">
        <f t="shared" si="12"/>
        <v>99.999809588730713</v>
      </c>
    </row>
    <row r="26" spans="2:36" x14ac:dyDescent="0.25">
      <c r="B26" s="17" t="s">
        <v>45</v>
      </c>
      <c r="C26" s="10">
        <v>1</v>
      </c>
      <c r="D26" s="8">
        <v>0</v>
      </c>
      <c r="E26" s="11">
        <f t="shared" si="0"/>
        <v>1</v>
      </c>
      <c r="F26" s="15">
        <v>0</v>
      </c>
      <c r="G26" s="8">
        <v>0</v>
      </c>
      <c r="H26" s="9">
        <f t="shared" si="1"/>
        <v>0</v>
      </c>
      <c r="I26" s="19">
        <v>0</v>
      </c>
      <c r="J26" s="8">
        <v>4</v>
      </c>
      <c r="K26" s="9">
        <f t="shared" si="2"/>
        <v>4</v>
      </c>
      <c r="L26" s="15">
        <v>0</v>
      </c>
      <c r="M26" s="8">
        <v>0</v>
      </c>
      <c r="N26" s="9">
        <f t="shared" si="3"/>
        <v>0</v>
      </c>
      <c r="O26" s="15">
        <v>1</v>
      </c>
      <c r="P26" s="8">
        <v>5</v>
      </c>
      <c r="Q26" s="9">
        <f t="shared" si="4"/>
        <v>6</v>
      </c>
      <c r="R26" s="15">
        <v>300</v>
      </c>
      <c r="S26" s="8">
        <v>292</v>
      </c>
      <c r="T26" s="9">
        <f t="shared" si="5"/>
        <v>592</v>
      </c>
      <c r="U26" s="15">
        <v>3</v>
      </c>
      <c r="V26" s="8">
        <v>1</v>
      </c>
      <c r="W26" s="9">
        <f t="shared" si="6"/>
        <v>4</v>
      </c>
      <c r="X26" s="15">
        <v>0</v>
      </c>
      <c r="Y26" s="8">
        <v>0</v>
      </c>
      <c r="Z26" s="9">
        <f t="shared" si="7"/>
        <v>0</v>
      </c>
      <c r="AA26">
        <v>1</v>
      </c>
      <c r="AB26">
        <v>1</v>
      </c>
      <c r="AC26" s="9">
        <f t="shared" si="8"/>
        <v>2</v>
      </c>
      <c r="AD26">
        <v>0</v>
      </c>
      <c r="AE26">
        <v>18</v>
      </c>
      <c r="AF26" s="9">
        <f t="shared" si="9"/>
        <v>18</v>
      </c>
      <c r="AH26">
        <f t="shared" si="10"/>
        <v>1</v>
      </c>
      <c r="AI26" s="29">
        <f t="shared" si="11"/>
        <v>1.904112693005623E-4</v>
      </c>
      <c r="AJ26" s="29">
        <f t="shared" si="12"/>
        <v>100.00000000000001</v>
      </c>
    </row>
    <row r="27" spans="2:36" x14ac:dyDescent="0.25">
      <c r="B27" s="18" t="s">
        <v>46</v>
      </c>
      <c r="C27" s="12">
        <f t="shared" ref="C27:Z27" si="13">SUM(C5:C26)</f>
        <v>112062</v>
      </c>
      <c r="D27" s="13">
        <f t="shared" si="13"/>
        <v>102650</v>
      </c>
      <c r="E27" s="14">
        <f t="shared" si="13"/>
        <v>214712</v>
      </c>
      <c r="F27" s="12">
        <f t="shared" si="13"/>
        <v>104338</v>
      </c>
      <c r="G27" s="13">
        <f t="shared" si="13"/>
        <v>69872</v>
      </c>
      <c r="H27" s="14">
        <f t="shared" si="13"/>
        <v>174210</v>
      </c>
      <c r="I27" s="12">
        <f t="shared" si="13"/>
        <v>419845</v>
      </c>
      <c r="J27" s="13">
        <f t="shared" si="13"/>
        <v>411217</v>
      </c>
      <c r="K27" s="14">
        <f t="shared" si="13"/>
        <v>831062</v>
      </c>
      <c r="L27" s="12">
        <f t="shared" si="13"/>
        <v>86158</v>
      </c>
      <c r="M27" s="13">
        <f t="shared" si="13"/>
        <v>50099</v>
      </c>
      <c r="N27" s="14">
        <f t="shared" si="13"/>
        <v>136257</v>
      </c>
      <c r="O27" s="12">
        <f t="shared" si="13"/>
        <v>996012</v>
      </c>
      <c r="P27" s="13">
        <f t="shared" si="13"/>
        <v>1264014</v>
      </c>
      <c r="Q27" s="14">
        <f t="shared" si="13"/>
        <v>2260026</v>
      </c>
      <c r="R27" s="12">
        <f t="shared" si="13"/>
        <v>517182</v>
      </c>
      <c r="S27" s="13">
        <f t="shared" si="13"/>
        <v>781832</v>
      </c>
      <c r="T27" s="14">
        <f t="shared" si="13"/>
        <v>1299014</v>
      </c>
      <c r="U27" s="12">
        <f t="shared" si="13"/>
        <v>188889</v>
      </c>
      <c r="V27" s="13">
        <f t="shared" si="13"/>
        <v>256556</v>
      </c>
      <c r="W27" s="14">
        <f t="shared" si="13"/>
        <v>445445</v>
      </c>
      <c r="X27" s="12">
        <f t="shared" si="13"/>
        <v>13665</v>
      </c>
      <c r="Y27" s="13">
        <f t="shared" si="13"/>
        <v>8130</v>
      </c>
      <c r="Z27" s="14">
        <f t="shared" si="13"/>
        <v>21795</v>
      </c>
      <c r="AA27" s="12">
        <f t="shared" ref="AA27" si="14">SUM(AA5:AA26)</f>
        <v>146324</v>
      </c>
      <c r="AB27" s="13">
        <f t="shared" ref="AB27" si="15">SUM(AB5:AB26)</f>
        <v>101633</v>
      </c>
      <c r="AC27" s="14">
        <f t="shared" ref="AC27" si="16">SUM(AC5:AC26)</f>
        <v>247957</v>
      </c>
      <c r="AD27" s="12">
        <f t="shared" ref="AD27" si="17">SUM(AD5:AD26)</f>
        <v>15216</v>
      </c>
      <c r="AE27" s="13">
        <f t="shared" ref="AE27" si="18">SUM(AE5:AE26)</f>
        <v>45545</v>
      </c>
      <c r="AF27" s="14">
        <f t="shared" ref="AF27" si="19">SUM(AF5:AF26)</f>
        <v>60761</v>
      </c>
      <c r="AG27" t="s">
        <v>118</v>
      </c>
    </row>
    <row r="28" spans="2:36" x14ac:dyDescent="0.25">
      <c r="AH28">
        <f>SUM(AH5:AH27)</f>
        <v>525179</v>
      </c>
    </row>
    <row r="29" spans="2:36" x14ac:dyDescent="0.25">
      <c r="U29" s="38" t="s">
        <v>47</v>
      </c>
      <c r="V29" s="39"/>
      <c r="W29" s="40"/>
    </row>
    <row r="31" spans="2:36" x14ac:dyDescent="0.25">
      <c r="B31" t="s">
        <v>48</v>
      </c>
      <c r="C31">
        <f t="shared" ref="C31" si="20">SUM(C5:C15)</f>
        <v>106895</v>
      </c>
      <c r="D31">
        <f>SUM(D5:D15)</f>
        <v>100676</v>
      </c>
      <c r="E31" s="21">
        <f>SUM(E5:E15)</f>
        <v>207571</v>
      </c>
      <c r="F31">
        <f t="shared" ref="F31:AF31" si="21">SUM(F5:F15)</f>
        <v>100793</v>
      </c>
      <c r="G31">
        <f t="shared" si="21"/>
        <v>68472</v>
      </c>
      <c r="H31" s="21">
        <f t="shared" si="21"/>
        <v>169265</v>
      </c>
      <c r="I31">
        <f t="shared" si="21"/>
        <v>389133</v>
      </c>
      <c r="J31">
        <f t="shared" si="21"/>
        <v>386997</v>
      </c>
      <c r="K31" s="21">
        <f t="shared" si="21"/>
        <v>776130</v>
      </c>
      <c r="L31">
        <f t="shared" si="21"/>
        <v>81331</v>
      </c>
      <c r="M31">
        <f t="shared" si="21"/>
        <v>47266</v>
      </c>
      <c r="N31" s="21">
        <f t="shared" si="21"/>
        <v>128597</v>
      </c>
      <c r="O31">
        <f t="shared" si="21"/>
        <v>908901</v>
      </c>
      <c r="P31">
        <f t="shared" si="21"/>
        <v>1174558</v>
      </c>
      <c r="Q31" s="21">
        <f t="shared" si="21"/>
        <v>2083459</v>
      </c>
      <c r="R31">
        <f t="shared" si="21"/>
        <v>330981</v>
      </c>
      <c r="S31">
        <f t="shared" si="21"/>
        <v>529471</v>
      </c>
      <c r="T31" s="21">
        <f t="shared" si="21"/>
        <v>860452</v>
      </c>
      <c r="U31">
        <f t="shared" si="21"/>
        <v>174116</v>
      </c>
      <c r="V31">
        <f t="shared" si="21"/>
        <v>215654</v>
      </c>
      <c r="W31" s="21">
        <f t="shared" si="21"/>
        <v>389770</v>
      </c>
      <c r="X31">
        <f t="shared" si="21"/>
        <v>7677</v>
      </c>
      <c r="Y31">
        <f t="shared" si="21"/>
        <v>4009</v>
      </c>
      <c r="Z31" s="21">
        <f t="shared" si="21"/>
        <v>11686</v>
      </c>
      <c r="AA31">
        <f t="shared" si="21"/>
        <v>111080</v>
      </c>
      <c r="AB31">
        <f t="shared" si="21"/>
        <v>83386</v>
      </c>
      <c r="AC31" s="21">
        <f t="shared" si="21"/>
        <v>194466</v>
      </c>
      <c r="AD31">
        <f t="shared" si="21"/>
        <v>11314</v>
      </c>
      <c r="AE31">
        <f t="shared" si="21"/>
        <v>31830</v>
      </c>
      <c r="AF31" s="21">
        <f t="shared" si="21"/>
        <v>43144</v>
      </c>
    </row>
    <row r="32" spans="2:36" x14ac:dyDescent="0.25">
      <c r="B32" t="s">
        <v>49</v>
      </c>
    </row>
    <row r="33" spans="2:32" x14ac:dyDescent="0.25">
      <c r="B33" t="s">
        <v>50</v>
      </c>
    </row>
    <row r="34" spans="2:32" x14ac:dyDescent="0.25">
      <c r="E34">
        <f>SUM(E31,H31,K31,N31,Q31,T31,W31,AC31)</f>
        <v>4809710</v>
      </c>
      <c r="F34">
        <f>E34-255834</f>
        <v>4553876</v>
      </c>
    </row>
    <row r="36" spans="2:32" x14ac:dyDescent="0.25">
      <c r="B36" t="s">
        <v>107</v>
      </c>
      <c r="C36" s="1">
        <f>SUM(C5:C15)</f>
        <v>106895</v>
      </c>
      <c r="D36" s="1">
        <f t="shared" ref="D36:AF36" si="22">SUM(D5:D15)</f>
        <v>100676</v>
      </c>
      <c r="E36" s="22">
        <f>SUM(E5:E15)</f>
        <v>207571</v>
      </c>
      <c r="F36" s="1">
        <f t="shared" si="22"/>
        <v>100793</v>
      </c>
      <c r="G36" s="1">
        <f t="shared" si="22"/>
        <v>68472</v>
      </c>
      <c r="H36" s="22">
        <f t="shared" si="22"/>
        <v>169265</v>
      </c>
      <c r="I36" s="1">
        <f t="shared" si="22"/>
        <v>389133</v>
      </c>
      <c r="J36" s="1">
        <f t="shared" si="22"/>
        <v>386997</v>
      </c>
      <c r="K36" s="1">
        <f t="shared" si="22"/>
        <v>776130</v>
      </c>
      <c r="L36" s="1">
        <f t="shared" si="22"/>
        <v>81331</v>
      </c>
      <c r="M36" s="1">
        <f t="shared" si="22"/>
        <v>47266</v>
      </c>
      <c r="N36" s="22">
        <f t="shared" si="22"/>
        <v>128597</v>
      </c>
      <c r="O36" s="1">
        <f t="shared" si="22"/>
        <v>908901</v>
      </c>
      <c r="P36" s="1">
        <f t="shared" si="22"/>
        <v>1174558</v>
      </c>
      <c r="Q36" s="1">
        <f t="shared" si="22"/>
        <v>2083459</v>
      </c>
      <c r="R36" s="1">
        <f t="shared" si="22"/>
        <v>330981</v>
      </c>
      <c r="S36" s="1">
        <f t="shared" si="22"/>
        <v>529471</v>
      </c>
      <c r="T36" s="1">
        <f t="shared" si="22"/>
        <v>860452</v>
      </c>
      <c r="U36" s="1">
        <f t="shared" si="22"/>
        <v>174116</v>
      </c>
      <c r="V36" s="1">
        <f t="shared" si="22"/>
        <v>215654</v>
      </c>
      <c r="W36" s="1">
        <f t="shared" si="22"/>
        <v>389770</v>
      </c>
      <c r="X36" s="1">
        <f t="shared" si="22"/>
        <v>7677</v>
      </c>
      <c r="Y36" s="1">
        <f t="shared" si="22"/>
        <v>4009</v>
      </c>
      <c r="Z36" s="1">
        <f t="shared" si="22"/>
        <v>11686</v>
      </c>
      <c r="AA36" s="1">
        <f t="shared" si="22"/>
        <v>111080</v>
      </c>
      <c r="AB36" s="1">
        <f t="shared" si="22"/>
        <v>83386</v>
      </c>
      <c r="AC36" s="1">
        <f t="shared" si="22"/>
        <v>194466</v>
      </c>
      <c r="AD36" s="1">
        <f t="shared" si="22"/>
        <v>11314</v>
      </c>
      <c r="AE36" s="1">
        <f t="shared" si="22"/>
        <v>31830</v>
      </c>
      <c r="AF36" s="1">
        <f t="shared" si="22"/>
        <v>43144</v>
      </c>
    </row>
    <row r="37" spans="2:32" x14ac:dyDescent="0.25">
      <c r="B37" t="s">
        <v>106</v>
      </c>
    </row>
    <row r="39" spans="2:32" ht="15" customHeight="1" x14ac:dyDescent="0.25">
      <c r="B39" t="s">
        <v>76</v>
      </c>
      <c r="C39" s="1">
        <f>SUM(C11:C12)</f>
        <v>30189</v>
      </c>
      <c r="D39" s="1">
        <f t="shared" ref="D39:AF39" si="23">SUM(D11:D12)</f>
        <v>17940</v>
      </c>
      <c r="E39" s="22">
        <f>SUM(E11:E12)</f>
        <v>48129</v>
      </c>
      <c r="F39" s="1">
        <f t="shared" si="23"/>
        <v>34453</v>
      </c>
      <c r="G39" s="1">
        <f t="shared" si="23"/>
        <v>17994</v>
      </c>
      <c r="H39" s="22">
        <f t="shared" si="23"/>
        <v>52447</v>
      </c>
      <c r="I39" s="1">
        <f t="shared" si="23"/>
        <v>138040</v>
      </c>
      <c r="J39" s="1">
        <f t="shared" si="23"/>
        <v>125442</v>
      </c>
      <c r="K39" s="22">
        <f>SUM(K11:K12)</f>
        <v>263482</v>
      </c>
      <c r="L39" s="1">
        <f t="shared" si="23"/>
        <v>27983</v>
      </c>
      <c r="M39" s="1">
        <f t="shared" si="23"/>
        <v>13133</v>
      </c>
      <c r="N39" s="22">
        <f t="shared" si="23"/>
        <v>41116</v>
      </c>
      <c r="O39" s="1">
        <f t="shared" si="23"/>
        <v>300345</v>
      </c>
      <c r="P39" s="1">
        <f t="shared" si="23"/>
        <v>351586</v>
      </c>
      <c r="Q39" s="22">
        <f>SUM(Q11:Q12)</f>
        <v>651931</v>
      </c>
      <c r="R39" s="1">
        <f t="shared" si="23"/>
        <v>103305</v>
      </c>
      <c r="S39" s="1">
        <f t="shared" si="23"/>
        <v>161616</v>
      </c>
      <c r="T39" s="22">
        <f t="shared" si="23"/>
        <v>264921</v>
      </c>
      <c r="U39" s="1">
        <f t="shared" si="23"/>
        <v>57712</v>
      </c>
      <c r="V39" s="1">
        <f t="shared" si="23"/>
        <v>62665</v>
      </c>
      <c r="W39" s="22">
        <f t="shared" si="23"/>
        <v>120377</v>
      </c>
      <c r="X39" s="1">
        <f t="shared" si="23"/>
        <v>1389</v>
      </c>
      <c r="Y39" s="1">
        <f t="shared" si="23"/>
        <v>810</v>
      </c>
      <c r="Z39" s="22">
        <f t="shared" si="23"/>
        <v>2199</v>
      </c>
      <c r="AA39" s="1">
        <f t="shared" si="23"/>
        <v>33582</v>
      </c>
      <c r="AB39" s="1">
        <f t="shared" si="23"/>
        <v>26382</v>
      </c>
      <c r="AC39" s="22">
        <f t="shared" si="23"/>
        <v>59964</v>
      </c>
      <c r="AD39" s="1">
        <f t="shared" si="23"/>
        <v>3428</v>
      </c>
      <c r="AE39" s="1">
        <f t="shared" si="23"/>
        <v>9501</v>
      </c>
      <c r="AF39" s="22">
        <f t="shared" si="23"/>
        <v>12929</v>
      </c>
    </row>
    <row r="40" spans="2:32" x14ac:dyDescent="0.25">
      <c r="B40" t="s">
        <v>104</v>
      </c>
    </row>
    <row r="42" spans="2:32" s="8" customFormat="1" x14ac:dyDescent="0.25">
      <c r="B42" s="8" t="s">
        <v>76</v>
      </c>
      <c r="C42" s="24">
        <f>SUM(C13:C15)</f>
        <v>25384</v>
      </c>
      <c r="D42" s="24">
        <f t="shared" ref="D42:AF42" si="24">SUM(D13:D15)</f>
        <v>9414</v>
      </c>
      <c r="E42" s="25">
        <f>SUM(E13:E15)</f>
        <v>34798</v>
      </c>
      <c r="F42" s="24">
        <f t="shared" si="24"/>
        <v>24878</v>
      </c>
      <c r="G42" s="24">
        <f t="shared" si="24"/>
        <v>10221</v>
      </c>
      <c r="H42" s="25">
        <f t="shared" si="24"/>
        <v>35099</v>
      </c>
      <c r="I42" s="24">
        <f t="shared" si="24"/>
        <v>127050</v>
      </c>
      <c r="J42" s="24">
        <f t="shared" si="24"/>
        <v>95814</v>
      </c>
      <c r="K42" s="27">
        <f>SUM(K13:K15)</f>
        <v>222864</v>
      </c>
      <c r="L42" s="24">
        <f t="shared" si="24"/>
        <v>23858</v>
      </c>
      <c r="M42" s="24">
        <f t="shared" si="24"/>
        <v>12804</v>
      </c>
      <c r="N42" s="25">
        <f t="shared" si="24"/>
        <v>36662</v>
      </c>
      <c r="O42" s="24">
        <f t="shared" si="24"/>
        <v>300674</v>
      </c>
      <c r="P42" s="24">
        <f t="shared" si="24"/>
        <v>331873</v>
      </c>
      <c r="Q42" s="27">
        <f t="shared" si="24"/>
        <v>632547</v>
      </c>
      <c r="R42" s="24">
        <f t="shared" si="24"/>
        <v>159150</v>
      </c>
      <c r="S42" s="24">
        <f t="shared" si="24"/>
        <v>233809</v>
      </c>
      <c r="T42" s="25">
        <f t="shared" si="24"/>
        <v>392959</v>
      </c>
      <c r="U42" s="24">
        <f t="shared" si="24"/>
        <v>38425</v>
      </c>
      <c r="V42" s="24">
        <f t="shared" si="24"/>
        <v>75821</v>
      </c>
      <c r="W42" s="27">
        <f t="shared" si="24"/>
        <v>114246</v>
      </c>
      <c r="X42" s="24">
        <f t="shared" si="24"/>
        <v>5752</v>
      </c>
      <c r="Y42" s="24">
        <f t="shared" si="24"/>
        <v>2877</v>
      </c>
      <c r="Z42" s="25">
        <f t="shared" si="24"/>
        <v>8629</v>
      </c>
      <c r="AA42" s="24">
        <f t="shared" si="24"/>
        <v>57879</v>
      </c>
      <c r="AB42" s="24">
        <f t="shared" si="24"/>
        <v>35125</v>
      </c>
      <c r="AC42" s="25">
        <f t="shared" si="24"/>
        <v>93004</v>
      </c>
      <c r="AD42" s="24">
        <f t="shared" si="24"/>
        <v>4791</v>
      </c>
      <c r="AE42" s="24">
        <f t="shared" si="24"/>
        <v>16659</v>
      </c>
      <c r="AF42" s="25">
        <f t="shared" si="24"/>
        <v>21450</v>
      </c>
    </row>
    <row r="43" spans="2:32" s="26" customFormat="1" x14ac:dyDescent="0.25">
      <c r="B43" s="26" t="s">
        <v>105</v>
      </c>
    </row>
    <row r="45" spans="2:32" x14ac:dyDescent="0.25">
      <c r="B45" t="s">
        <v>76</v>
      </c>
      <c r="C45" s="1">
        <f>SUM(C16:C22)</f>
        <v>5084</v>
      </c>
      <c r="D45" s="1">
        <f t="shared" ref="D45:AF45" si="25">SUM(D16:D22)</f>
        <v>1917</v>
      </c>
      <c r="E45" s="22">
        <f t="shared" si="25"/>
        <v>7001</v>
      </c>
      <c r="F45" s="1">
        <f t="shared" si="25"/>
        <v>3529</v>
      </c>
      <c r="G45" s="1">
        <f t="shared" si="25"/>
        <v>1389</v>
      </c>
      <c r="H45" s="22">
        <f t="shared" si="25"/>
        <v>4918</v>
      </c>
      <c r="I45" s="1">
        <f t="shared" si="25"/>
        <v>29855</v>
      </c>
      <c r="J45" s="1">
        <f t="shared" si="25"/>
        <v>23483</v>
      </c>
      <c r="K45" s="22">
        <f t="shared" si="25"/>
        <v>53338</v>
      </c>
      <c r="L45" s="1">
        <f t="shared" si="25"/>
        <v>4764</v>
      </c>
      <c r="M45" s="1">
        <f t="shared" si="25"/>
        <v>2799</v>
      </c>
      <c r="N45" s="22">
        <f t="shared" si="25"/>
        <v>7563</v>
      </c>
      <c r="O45" s="1">
        <f t="shared" si="25"/>
        <v>86858</v>
      </c>
      <c r="P45" s="1">
        <f t="shared" si="25"/>
        <v>89221</v>
      </c>
      <c r="Q45" s="22">
        <f t="shared" si="25"/>
        <v>176079</v>
      </c>
      <c r="R45" s="1">
        <f t="shared" si="25"/>
        <v>168040</v>
      </c>
      <c r="S45" s="1">
        <f t="shared" si="25"/>
        <v>235284</v>
      </c>
      <c r="T45" s="22">
        <f t="shared" si="25"/>
        <v>403324</v>
      </c>
      <c r="U45" s="1">
        <f t="shared" si="25"/>
        <v>14209</v>
      </c>
      <c r="V45" s="1">
        <f t="shared" si="25"/>
        <v>40389</v>
      </c>
      <c r="W45" s="22">
        <f t="shared" si="25"/>
        <v>54598</v>
      </c>
      <c r="X45" s="1">
        <f t="shared" si="25"/>
        <v>5964</v>
      </c>
      <c r="Y45" s="1">
        <f t="shared" si="25"/>
        <v>4087</v>
      </c>
      <c r="Z45" s="1">
        <f t="shared" si="25"/>
        <v>10051</v>
      </c>
      <c r="AA45" s="1">
        <f t="shared" si="25"/>
        <v>34979</v>
      </c>
      <c r="AB45" s="1">
        <f t="shared" si="25"/>
        <v>18066</v>
      </c>
      <c r="AC45" s="22">
        <f t="shared" si="25"/>
        <v>53045</v>
      </c>
      <c r="AD45" s="1">
        <f t="shared" si="25"/>
        <v>3773</v>
      </c>
      <c r="AE45" s="1">
        <f t="shared" si="25"/>
        <v>13224</v>
      </c>
      <c r="AF45" s="1">
        <f t="shared" si="25"/>
        <v>16997</v>
      </c>
    </row>
    <row r="46" spans="2:32" x14ac:dyDescent="0.25">
      <c r="B46" t="s">
        <v>77</v>
      </c>
    </row>
    <row r="48" spans="2:32" x14ac:dyDescent="0.25">
      <c r="B48" t="s">
        <v>79</v>
      </c>
    </row>
    <row r="49" spans="2:4" x14ac:dyDescent="0.25">
      <c r="B49" s="1" t="e">
        <f>SUM(E45+H45+K45+N45+Q45+T45+W45+AC45+D49)</f>
        <v>#REF!</v>
      </c>
      <c r="C49" t="s">
        <v>78</v>
      </c>
      <c r="D49" s="21" t="e">
        <f>SUM(Hemodialisados!#REF!)</f>
        <v>#REF!</v>
      </c>
    </row>
    <row r="50" spans="2:4" x14ac:dyDescent="0.25">
      <c r="C50" t="s">
        <v>77</v>
      </c>
    </row>
    <row r="52" spans="2:4" x14ac:dyDescent="0.25">
      <c r="B52" t="s">
        <v>0</v>
      </c>
      <c r="C52">
        <f>E27</f>
        <v>214712</v>
      </c>
    </row>
    <row r="53" spans="2:4" x14ac:dyDescent="0.25">
      <c r="B53" t="s">
        <v>111</v>
      </c>
      <c r="C53">
        <f>H27</f>
        <v>174210</v>
      </c>
    </row>
    <row r="54" spans="2:4" x14ac:dyDescent="0.25">
      <c r="B54" t="s">
        <v>3</v>
      </c>
      <c r="C54">
        <f>N27</f>
        <v>136257</v>
      </c>
    </row>
    <row r="56" spans="2:4" x14ac:dyDescent="0.25">
      <c r="C56">
        <f>SUM(C52:C55)</f>
        <v>525179</v>
      </c>
    </row>
  </sheetData>
  <mergeCells count="21">
    <mergeCell ref="AA2:AC2"/>
    <mergeCell ref="AA3:AC3"/>
    <mergeCell ref="AD2:AF2"/>
    <mergeCell ref="AD3:AF3"/>
    <mergeCell ref="R3:T3"/>
    <mergeCell ref="U3:W3"/>
    <mergeCell ref="X3:Z3"/>
    <mergeCell ref="U29:W29"/>
    <mergeCell ref="C3:E3"/>
    <mergeCell ref="F3:H3"/>
    <mergeCell ref="I3:K3"/>
    <mergeCell ref="L3:N3"/>
    <mergeCell ref="O3:Q3"/>
    <mergeCell ref="O2:Q2"/>
    <mergeCell ref="R2:T2"/>
    <mergeCell ref="U2:W2"/>
    <mergeCell ref="X2:Z2"/>
    <mergeCell ref="C2:E2"/>
    <mergeCell ref="F2:H2"/>
    <mergeCell ref="I2:K2"/>
    <mergeCell ref="L2:N2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H27" sqref="H27"/>
    </sheetView>
  </sheetViews>
  <sheetFormatPr defaultRowHeight="15" x14ac:dyDescent="0.25"/>
  <sheetData>
    <row r="1" spans="1:3" x14ac:dyDescent="0.25">
      <c r="A1" t="s">
        <v>63</v>
      </c>
    </row>
    <row r="3" spans="1:3" x14ac:dyDescent="0.25">
      <c r="A3" t="s">
        <v>52</v>
      </c>
      <c r="B3" t="s">
        <v>53</v>
      </c>
      <c r="C3" t="s">
        <v>54</v>
      </c>
    </row>
    <row r="4" spans="1:3" x14ac:dyDescent="0.25">
      <c r="A4" t="s">
        <v>25</v>
      </c>
      <c r="B4" t="s">
        <v>55</v>
      </c>
      <c r="C4" s="1">
        <v>1</v>
      </c>
    </row>
    <row r="5" spans="1:3" x14ac:dyDescent="0.25">
      <c r="A5" t="s">
        <v>26</v>
      </c>
      <c r="B5" t="s">
        <v>55</v>
      </c>
      <c r="C5" s="1">
        <v>5</v>
      </c>
    </row>
    <row r="6" spans="1:3" x14ac:dyDescent="0.25">
      <c r="A6" t="s">
        <v>26</v>
      </c>
      <c r="B6" t="s">
        <v>56</v>
      </c>
      <c r="C6" s="1">
        <v>7</v>
      </c>
    </row>
    <row r="7" spans="1:3" x14ac:dyDescent="0.25">
      <c r="A7" t="s">
        <v>27</v>
      </c>
      <c r="B7" t="s">
        <v>55</v>
      </c>
      <c r="C7" s="1">
        <v>55</v>
      </c>
    </row>
    <row r="8" spans="1:3" x14ac:dyDescent="0.25">
      <c r="A8" t="s">
        <v>27</v>
      </c>
      <c r="B8" t="s">
        <v>56</v>
      </c>
      <c r="C8" s="1">
        <v>34</v>
      </c>
    </row>
    <row r="9" spans="1:3" x14ac:dyDescent="0.25">
      <c r="A9" t="s">
        <v>28</v>
      </c>
      <c r="B9" t="s">
        <v>55</v>
      </c>
      <c r="C9" s="1">
        <v>165</v>
      </c>
    </row>
    <row r="10" spans="1:3" x14ac:dyDescent="0.25">
      <c r="A10" t="s">
        <v>28</v>
      </c>
      <c r="B10" t="s">
        <v>56</v>
      </c>
      <c r="C10" s="1">
        <v>110</v>
      </c>
    </row>
    <row r="11" spans="1:3" x14ac:dyDescent="0.25">
      <c r="A11" t="s">
        <v>29</v>
      </c>
      <c r="B11" t="s">
        <v>55</v>
      </c>
      <c r="C11" s="1">
        <v>310</v>
      </c>
    </row>
    <row r="12" spans="1:3" x14ac:dyDescent="0.25">
      <c r="A12" t="s">
        <v>29</v>
      </c>
      <c r="B12" t="s">
        <v>56</v>
      </c>
      <c r="C12" s="1">
        <v>171</v>
      </c>
    </row>
    <row r="13" spans="1:3" x14ac:dyDescent="0.25">
      <c r="A13" t="s">
        <v>30</v>
      </c>
      <c r="B13" t="s">
        <v>55</v>
      </c>
      <c r="C13" s="1">
        <v>562</v>
      </c>
    </row>
    <row r="14" spans="1:3" x14ac:dyDescent="0.25">
      <c r="A14" t="s">
        <v>30</v>
      </c>
      <c r="B14" t="s">
        <v>56</v>
      </c>
      <c r="C14" s="1">
        <v>302</v>
      </c>
    </row>
    <row r="15" spans="1:3" x14ac:dyDescent="0.25">
      <c r="A15" t="s">
        <v>31</v>
      </c>
      <c r="B15" t="s">
        <v>55</v>
      </c>
      <c r="C15" s="1">
        <v>827</v>
      </c>
    </row>
    <row r="16" spans="1:3" x14ac:dyDescent="0.25">
      <c r="A16" t="s">
        <v>31</v>
      </c>
      <c r="B16" t="s">
        <v>56</v>
      </c>
      <c r="C16" s="1">
        <v>508</v>
      </c>
    </row>
    <row r="17" spans="1:3" x14ac:dyDescent="0.25">
      <c r="A17" t="s">
        <v>32</v>
      </c>
      <c r="B17" t="s">
        <v>55</v>
      </c>
      <c r="C17" s="1">
        <v>1329</v>
      </c>
    </row>
    <row r="18" spans="1:3" x14ac:dyDescent="0.25">
      <c r="A18" t="s">
        <v>32</v>
      </c>
      <c r="B18" t="s">
        <v>56</v>
      </c>
      <c r="C18" s="1">
        <v>656</v>
      </c>
    </row>
    <row r="19" spans="1:3" x14ac:dyDescent="0.25">
      <c r="A19" t="s">
        <v>33</v>
      </c>
      <c r="B19" t="s">
        <v>55</v>
      </c>
      <c r="C19" s="1">
        <v>1927</v>
      </c>
    </row>
    <row r="20" spans="1:3" x14ac:dyDescent="0.25">
      <c r="A20" t="s">
        <v>33</v>
      </c>
      <c r="B20" t="s">
        <v>56</v>
      </c>
      <c r="C20" s="1">
        <v>1015</v>
      </c>
    </row>
    <row r="21" spans="1:3" x14ac:dyDescent="0.25">
      <c r="A21" t="s">
        <v>34</v>
      </c>
      <c r="B21" t="s">
        <v>55</v>
      </c>
      <c r="C21" s="1">
        <v>2496</v>
      </c>
    </row>
    <row r="22" spans="1:3" x14ac:dyDescent="0.25">
      <c r="A22" t="s">
        <v>34</v>
      </c>
      <c r="B22" t="s">
        <v>56</v>
      </c>
      <c r="C22" s="1">
        <v>1206</v>
      </c>
    </row>
    <row r="23" spans="1:3" x14ac:dyDescent="0.25">
      <c r="A23" t="s">
        <v>35</v>
      </c>
      <c r="B23" t="s">
        <v>55</v>
      </c>
      <c r="C23" s="1">
        <v>2366</v>
      </c>
    </row>
    <row r="24" spans="1:3" x14ac:dyDescent="0.25">
      <c r="A24" t="s">
        <v>35</v>
      </c>
      <c r="B24" t="s">
        <v>56</v>
      </c>
      <c r="C24" s="1">
        <v>1346</v>
      </c>
    </row>
    <row r="25" spans="1:3" x14ac:dyDescent="0.25">
      <c r="A25" t="s">
        <v>36</v>
      </c>
      <c r="B25" t="s">
        <v>55</v>
      </c>
      <c r="C25" s="1">
        <v>1508</v>
      </c>
    </row>
    <row r="26" spans="1:3" x14ac:dyDescent="0.25">
      <c r="A26" t="s">
        <v>36</v>
      </c>
      <c r="B26" t="s">
        <v>56</v>
      </c>
      <c r="C26" s="1">
        <v>1167</v>
      </c>
    </row>
    <row r="27" spans="1:3" x14ac:dyDescent="0.25">
      <c r="A27" t="s">
        <v>37</v>
      </c>
      <c r="B27" t="s">
        <v>55</v>
      </c>
      <c r="C27" s="1">
        <v>872</v>
      </c>
    </row>
    <row r="28" spans="1:3" x14ac:dyDescent="0.25">
      <c r="A28" t="s">
        <v>37</v>
      </c>
      <c r="B28" t="s">
        <v>56</v>
      </c>
      <c r="C28" s="1">
        <v>761</v>
      </c>
    </row>
    <row r="29" spans="1:3" x14ac:dyDescent="0.25">
      <c r="A29" t="s">
        <v>38</v>
      </c>
      <c r="B29" t="s">
        <v>55</v>
      </c>
      <c r="C29" s="1">
        <v>648</v>
      </c>
    </row>
    <row r="30" spans="1:3" x14ac:dyDescent="0.25">
      <c r="A30" t="s">
        <v>38</v>
      </c>
      <c r="B30" t="s">
        <v>56</v>
      </c>
      <c r="C30" s="1">
        <v>442</v>
      </c>
    </row>
    <row r="31" spans="1:3" x14ac:dyDescent="0.25">
      <c r="A31" t="s">
        <v>39</v>
      </c>
      <c r="B31" t="s">
        <v>55</v>
      </c>
      <c r="C31" s="1">
        <v>431</v>
      </c>
    </row>
    <row r="32" spans="1:3" x14ac:dyDescent="0.25">
      <c r="A32" t="s">
        <v>39</v>
      </c>
      <c r="B32" t="s">
        <v>56</v>
      </c>
      <c r="C32" s="1">
        <v>224</v>
      </c>
    </row>
    <row r="33" spans="1:3" x14ac:dyDescent="0.25">
      <c r="A33" t="s">
        <v>40</v>
      </c>
      <c r="B33" t="s">
        <v>55</v>
      </c>
      <c r="C33" s="1">
        <v>106</v>
      </c>
    </row>
    <row r="34" spans="1:3" x14ac:dyDescent="0.25">
      <c r="A34" t="s">
        <v>40</v>
      </c>
      <c r="B34" t="s">
        <v>56</v>
      </c>
      <c r="C34" s="1">
        <v>107</v>
      </c>
    </row>
    <row r="35" spans="1:3" x14ac:dyDescent="0.25">
      <c r="A35" t="s">
        <v>41</v>
      </c>
      <c r="B35" t="s">
        <v>55</v>
      </c>
      <c r="C35" s="1">
        <v>33</v>
      </c>
    </row>
    <row r="36" spans="1:3" x14ac:dyDescent="0.25">
      <c r="A36" t="s">
        <v>41</v>
      </c>
      <c r="B36" t="s">
        <v>56</v>
      </c>
      <c r="C36" s="1">
        <v>40</v>
      </c>
    </row>
    <row r="37" spans="1:3" x14ac:dyDescent="0.25">
      <c r="A37" t="s">
        <v>42</v>
      </c>
      <c r="B37" t="s">
        <v>55</v>
      </c>
      <c r="C37" s="1">
        <v>17</v>
      </c>
    </row>
    <row r="38" spans="1:3" x14ac:dyDescent="0.25">
      <c r="A38" t="s">
        <v>42</v>
      </c>
      <c r="B38" t="s">
        <v>56</v>
      </c>
      <c r="C38" s="1">
        <v>18</v>
      </c>
    </row>
    <row r="39" spans="1:3" x14ac:dyDescent="0.25">
      <c r="A39" t="s">
        <v>43</v>
      </c>
      <c r="B39" t="s">
        <v>55</v>
      </c>
      <c r="C39" s="1">
        <v>6</v>
      </c>
    </row>
    <row r="40" spans="1:3" x14ac:dyDescent="0.25">
      <c r="A40" t="s">
        <v>43</v>
      </c>
      <c r="B40" t="s">
        <v>56</v>
      </c>
      <c r="C40" s="1">
        <v>15</v>
      </c>
    </row>
    <row r="41" spans="1:3" x14ac:dyDescent="0.25">
      <c r="A41" t="s">
        <v>44</v>
      </c>
      <c r="B41" t="s">
        <v>55</v>
      </c>
      <c r="C41" s="1">
        <v>1</v>
      </c>
    </row>
    <row r="42" spans="1:3" x14ac:dyDescent="0.25">
      <c r="A42" t="s">
        <v>44</v>
      </c>
      <c r="B42" t="s">
        <v>56</v>
      </c>
      <c r="C42" s="1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zoomScale="60" zoomScaleNormal="60" workbookViewId="0">
      <selection activeCell="B2" sqref="B2"/>
    </sheetView>
  </sheetViews>
  <sheetFormatPr defaultRowHeight="15" x14ac:dyDescent="0.25"/>
  <cols>
    <col min="1" max="1" width="6.5703125" customWidth="1"/>
    <col min="2" max="2" width="89.140625" customWidth="1"/>
    <col min="3" max="3" width="58.7109375" customWidth="1"/>
  </cols>
  <sheetData>
    <row r="2" spans="2:3" x14ac:dyDescent="0.25">
      <c r="B2" s="20" t="s">
        <v>64</v>
      </c>
      <c r="C2" t="s">
        <v>65</v>
      </c>
    </row>
    <row r="4" spans="2:3" ht="405" x14ac:dyDescent="0.25">
      <c r="B4" s="2" t="s">
        <v>66</v>
      </c>
    </row>
    <row r="6" spans="2:3" x14ac:dyDescent="0.25">
      <c r="B6" s="20" t="s">
        <v>67</v>
      </c>
      <c r="C6" t="s">
        <v>2</v>
      </c>
    </row>
    <row r="7" spans="2:3" x14ac:dyDescent="0.25">
      <c r="B7" s="20" t="s">
        <v>68</v>
      </c>
      <c r="C7" t="s">
        <v>3</v>
      </c>
    </row>
    <row r="8" spans="2:3" x14ac:dyDescent="0.25">
      <c r="B8" s="20" t="s">
        <v>69</v>
      </c>
      <c r="C8" t="s">
        <v>70</v>
      </c>
    </row>
    <row r="9" spans="2:3" x14ac:dyDescent="0.25">
      <c r="B9" s="20" t="s">
        <v>71</v>
      </c>
      <c r="C9" t="s">
        <v>5</v>
      </c>
    </row>
    <row r="10" spans="2:3" x14ac:dyDescent="0.25">
      <c r="B10" s="20" t="s">
        <v>72</v>
      </c>
      <c r="C10" t="s">
        <v>73</v>
      </c>
    </row>
  </sheetData>
  <hyperlinks>
    <hyperlink ref="B2" r:id="rId1"/>
    <hyperlink ref="B7" r:id="rId2"/>
    <hyperlink ref="B8" r:id="rId3"/>
    <hyperlink ref="B6" r:id="rId4"/>
    <hyperlink ref="B9" r:id="rId5"/>
    <hyperlink ref="B10" r:id="rId6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F19" sqref="F19"/>
    </sheetView>
  </sheetViews>
  <sheetFormatPr defaultRowHeight="15" x14ac:dyDescent="0.25"/>
  <sheetData>
    <row r="1" spans="1:3" x14ac:dyDescent="0.25">
      <c r="A1" t="s">
        <v>74</v>
      </c>
    </row>
    <row r="3" spans="1:3" x14ac:dyDescent="0.25">
      <c r="A3" t="s">
        <v>52</v>
      </c>
      <c r="B3" t="s">
        <v>53</v>
      </c>
      <c r="C3" t="s">
        <v>54</v>
      </c>
    </row>
    <row r="4" spans="1:3" x14ac:dyDescent="0.25">
      <c r="A4" t="s">
        <v>24</v>
      </c>
      <c r="B4" t="s">
        <v>55</v>
      </c>
      <c r="C4" s="1">
        <v>7</v>
      </c>
    </row>
    <row r="5" spans="1:3" x14ac:dyDescent="0.25">
      <c r="A5" t="s">
        <v>24</v>
      </c>
      <c r="B5" t="s">
        <v>56</v>
      </c>
      <c r="C5" s="1">
        <v>19</v>
      </c>
    </row>
    <row r="6" spans="1:3" x14ac:dyDescent="0.25">
      <c r="A6" t="s">
        <v>25</v>
      </c>
      <c r="B6" t="s">
        <v>55</v>
      </c>
      <c r="C6" s="1">
        <v>99</v>
      </c>
    </row>
    <row r="7" spans="1:3" x14ac:dyDescent="0.25">
      <c r="A7" t="s">
        <v>25</v>
      </c>
      <c r="B7" t="s">
        <v>56</v>
      </c>
      <c r="C7" s="1">
        <v>214</v>
      </c>
    </row>
    <row r="8" spans="1:3" x14ac:dyDescent="0.25">
      <c r="A8" t="s">
        <v>26</v>
      </c>
      <c r="B8" t="s">
        <v>55</v>
      </c>
      <c r="C8" s="1">
        <v>701</v>
      </c>
    </row>
    <row r="9" spans="1:3" x14ac:dyDescent="0.25">
      <c r="A9" t="s">
        <v>26</v>
      </c>
      <c r="B9" t="s">
        <v>56</v>
      </c>
      <c r="C9" s="1">
        <v>1183</v>
      </c>
    </row>
    <row r="10" spans="1:3" x14ac:dyDescent="0.25">
      <c r="A10" t="s">
        <v>27</v>
      </c>
      <c r="B10" t="s">
        <v>55</v>
      </c>
      <c r="C10" s="1">
        <v>2650</v>
      </c>
    </row>
    <row r="11" spans="1:3" x14ac:dyDescent="0.25">
      <c r="A11" t="s">
        <v>27</v>
      </c>
      <c r="B11" t="s">
        <v>56</v>
      </c>
      <c r="C11" s="1">
        <v>3694</v>
      </c>
    </row>
    <row r="12" spans="1:3" x14ac:dyDescent="0.25">
      <c r="A12" t="s">
        <v>28</v>
      </c>
      <c r="B12" t="s">
        <v>55</v>
      </c>
      <c r="C12" s="1">
        <v>6190</v>
      </c>
    </row>
    <row r="13" spans="1:3" x14ac:dyDescent="0.25">
      <c r="A13" t="s">
        <v>28</v>
      </c>
      <c r="B13" t="s">
        <v>56</v>
      </c>
      <c r="C13" s="1">
        <v>6902</v>
      </c>
    </row>
    <row r="14" spans="1:3" x14ac:dyDescent="0.25">
      <c r="A14" t="s">
        <v>29</v>
      </c>
      <c r="B14" t="s">
        <v>55</v>
      </c>
      <c r="C14" s="1">
        <v>9972</v>
      </c>
    </row>
    <row r="15" spans="1:3" x14ac:dyDescent="0.25">
      <c r="A15" t="s">
        <v>29</v>
      </c>
      <c r="B15" t="s">
        <v>56</v>
      </c>
      <c r="C15" s="1">
        <v>9867</v>
      </c>
    </row>
    <row r="16" spans="1:3" x14ac:dyDescent="0.25">
      <c r="A16" t="s">
        <v>30</v>
      </c>
      <c r="B16" t="s">
        <v>55</v>
      </c>
      <c r="C16" s="1">
        <v>15245</v>
      </c>
    </row>
    <row r="17" spans="1:3" x14ac:dyDescent="0.25">
      <c r="A17" t="s">
        <v>30</v>
      </c>
      <c r="B17" t="s">
        <v>56</v>
      </c>
      <c r="C17" s="1">
        <v>12708</v>
      </c>
    </row>
    <row r="18" spans="1:3" x14ac:dyDescent="0.25">
      <c r="A18" t="s">
        <v>31</v>
      </c>
      <c r="B18" t="s">
        <v>55</v>
      </c>
      <c r="C18" s="1">
        <v>18337</v>
      </c>
    </row>
    <row r="19" spans="1:3" x14ac:dyDescent="0.25">
      <c r="A19" t="s">
        <v>31</v>
      </c>
      <c r="B19" t="s">
        <v>56</v>
      </c>
      <c r="C19" s="1">
        <v>13674</v>
      </c>
    </row>
    <row r="20" spans="1:3" x14ac:dyDescent="0.25">
      <c r="A20" t="s">
        <v>32</v>
      </c>
      <c r="B20" t="s">
        <v>55</v>
      </c>
      <c r="C20" s="1">
        <v>19691</v>
      </c>
    </row>
    <row r="21" spans="1:3" x14ac:dyDescent="0.25">
      <c r="A21" t="s">
        <v>32</v>
      </c>
      <c r="B21" t="s">
        <v>56</v>
      </c>
      <c r="C21" s="1">
        <v>13611</v>
      </c>
    </row>
    <row r="22" spans="1:3" x14ac:dyDescent="0.25">
      <c r="A22" t="s">
        <v>33</v>
      </c>
      <c r="B22" t="s">
        <v>55</v>
      </c>
      <c r="C22" s="1">
        <v>20243</v>
      </c>
    </row>
    <row r="23" spans="1:3" x14ac:dyDescent="0.25">
      <c r="A23" t="s">
        <v>33</v>
      </c>
      <c r="B23" t="s">
        <v>56</v>
      </c>
      <c r="C23" s="1">
        <v>12072</v>
      </c>
    </row>
    <row r="24" spans="1:3" x14ac:dyDescent="0.25">
      <c r="A24" t="s">
        <v>34</v>
      </c>
      <c r="B24" t="s">
        <v>55</v>
      </c>
      <c r="C24" s="1">
        <v>17945</v>
      </c>
    </row>
    <row r="25" spans="1:3" x14ac:dyDescent="0.25">
      <c r="A25" t="s">
        <v>34</v>
      </c>
      <c r="B25" t="s">
        <v>56</v>
      </c>
      <c r="C25" s="1">
        <v>9442</v>
      </c>
    </row>
    <row r="26" spans="1:3" x14ac:dyDescent="0.25">
      <c r="A26" t="s">
        <v>35</v>
      </c>
      <c r="B26" t="s">
        <v>55</v>
      </c>
      <c r="C26" s="1">
        <v>14993</v>
      </c>
    </row>
    <row r="27" spans="1:3" x14ac:dyDescent="0.25">
      <c r="A27" t="s">
        <v>35</v>
      </c>
      <c r="B27" t="s">
        <v>56</v>
      </c>
      <c r="C27" s="1">
        <v>7094</v>
      </c>
    </row>
    <row r="28" spans="1:3" x14ac:dyDescent="0.25">
      <c r="A28" t="s">
        <v>36</v>
      </c>
      <c r="B28" t="s">
        <v>55</v>
      </c>
      <c r="C28" s="1">
        <v>9888</v>
      </c>
    </row>
    <row r="29" spans="1:3" x14ac:dyDescent="0.25">
      <c r="A29" t="s">
        <v>36</v>
      </c>
      <c r="B29" t="s">
        <v>56</v>
      </c>
      <c r="C29" s="1">
        <v>4809</v>
      </c>
    </row>
    <row r="30" spans="1:3" x14ac:dyDescent="0.25">
      <c r="A30" t="s">
        <v>37</v>
      </c>
      <c r="B30" t="s">
        <v>55</v>
      </c>
      <c r="C30" s="1">
        <v>4979</v>
      </c>
    </row>
    <row r="31" spans="1:3" x14ac:dyDescent="0.25">
      <c r="A31" t="s">
        <v>37</v>
      </c>
      <c r="B31" t="s">
        <v>56</v>
      </c>
      <c r="C31" s="1">
        <v>2734</v>
      </c>
    </row>
    <row r="32" spans="1:3" x14ac:dyDescent="0.25">
      <c r="A32" t="s">
        <v>38</v>
      </c>
      <c r="B32" t="s">
        <v>55</v>
      </c>
      <c r="C32" s="1">
        <v>2400</v>
      </c>
    </row>
    <row r="33" spans="1:3" x14ac:dyDescent="0.25">
      <c r="A33" t="s">
        <v>38</v>
      </c>
      <c r="B33" t="s">
        <v>56</v>
      </c>
      <c r="C33" s="1">
        <v>1559</v>
      </c>
    </row>
    <row r="34" spans="1:3" x14ac:dyDescent="0.25">
      <c r="A34" t="s">
        <v>39</v>
      </c>
      <c r="B34" t="s">
        <v>55</v>
      </c>
      <c r="C34" s="1">
        <v>1479</v>
      </c>
    </row>
    <row r="35" spans="1:3" x14ac:dyDescent="0.25">
      <c r="A35" t="s">
        <v>39</v>
      </c>
      <c r="B35" t="s">
        <v>56</v>
      </c>
      <c r="C35" s="1">
        <v>999</v>
      </c>
    </row>
    <row r="36" spans="1:3" x14ac:dyDescent="0.25">
      <c r="A36" t="s">
        <v>40</v>
      </c>
      <c r="B36" t="s">
        <v>55</v>
      </c>
      <c r="C36" s="1">
        <v>894</v>
      </c>
    </row>
    <row r="37" spans="1:3" x14ac:dyDescent="0.25">
      <c r="A37" t="s">
        <v>40</v>
      </c>
      <c r="B37" t="s">
        <v>56</v>
      </c>
      <c r="C37" s="1">
        <v>589</v>
      </c>
    </row>
    <row r="38" spans="1:3" x14ac:dyDescent="0.25">
      <c r="A38" t="s">
        <v>41</v>
      </c>
      <c r="B38" t="s">
        <v>55</v>
      </c>
      <c r="C38" s="1">
        <v>346</v>
      </c>
    </row>
    <row r="39" spans="1:3" x14ac:dyDescent="0.25">
      <c r="A39" t="s">
        <v>41</v>
      </c>
      <c r="B39" t="s">
        <v>56</v>
      </c>
      <c r="C39" s="1">
        <v>282</v>
      </c>
    </row>
    <row r="40" spans="1:3" x14ac:dyDescent="0.25">
      <c r="A40" t="s">
        <v>42</v>
      </c>
      <c r="B40" t="s">
        <v>55</v>
      </c>
      <c r="C40" s="1">
        <v>166</v>
      </c>
    </row>
    <row r="41" spans="1:3" x14ac:dyDescent="0.25">
      <c r="A41" t="s">
        <v>42</v>
      </c>
      <c r="B41" t="s">
        <v>56</v>
      </c>
      <c r="C41" s="1">
        <v>109</v>
      </c>
    </row>
    <row r="42" spans="1:3" x14ac:dyDescent="0.25">
      <c r="A42" t="s">
        <v>43</v>
      </c>
      <c r="B42" t="s">
        <v>55</v>
      </c>
      <c r="C42" s="1">
        <v>77</v>
      </c>
    </row>
    <row r="43" spans="1:3" x14ac:dyDescent="0.25">
      <c r="A43" t="s">
        <v>43</v>
      </c>
      <c r="B43" t="s">
        <v>56</v>
      </c>
      <c r="C43" s="1">
        <v>52</v>
      </c>
    </row>
    <row r="44" spans="1:3" x14ac:dyDescent="0.25">
      <c r="A44" t="s">
        <v>44</v>
      </c>
      <c r="B44" t="s">
        <v>55</v>
      </c>
      <c r="C44" s="1">
        <v>21</v>
      </c>
    </row>
    <row r="45" spans="1:3" x14ac:dyDescent="0.25">
      <c r="A45" t="s">
        <v>44</v>
      </c>
      <c r="B45" t="s">
        <v>56</v>
      </c>
      <c r="C45" s="1">
        <v>19</v>
      </c>
    </row>
    <row r="46" spans="1:3" x14ac:dyDescent="0.25">
      <c r="A46" t="s">
        <v>45</v>
      </c>
      <c r="B46" t="s">
        <v>55</v>
      </c>
      <c r="C46" s="1">
        <v>1</v>
      </c>
    </row>
    <row r="47" spans="1:3" x14ac:dyDescent="0.25">
      <c r="A47" t="s">
        <v>45</v>
      </c>
      <c r="B47" t="s">
        <v>56</v>
      </c>
      <c r="C47" s="1"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E22" sqref="E22"/>
    </sheetView>
  </sheetViews>
  <sheetFormatPr defaultRowHeight="15" x14ac:dyDescent="0.25"/>
  <sheetData>
    <row r="1" spans="1:3" x14ac:dyDescent="0.25">
      <c r="A1" t="s">
        <v>75</v>
      </c>
    </row>
    <row r="3" spans="1:3" x14ac:dyDescent="0.25">
      <c r="A3" t="s">
        <v>52</v>
      </c>
      <c r="B3" t="s">
        <v>53</v>
      </c>
      <c r="C3" t="s">
        <v>54</v>
      </c>
    </row>
    <row r="4" spans="1:3" x14ac:dyDescent="0.25">
      <c r="A4" t="s">
        <v>24</v>
      </c>
      <c r="B4" t="s">
        <v>56</v>
      </c>
      <c r="C4" s="1">
        <v>9</v>
      </c>
    </row>
    <row r="5" spans="1:3" x14ac:dyDescent="0.25">
      <c r="A5" t="s">
        <v>25</v>
      </c>
      <c r="B5" t="s">
        <v>55</v>
      </c>
      <c r="C5" s="1">
        <v>27</v>
      </c>
    </row>
    <row r="6" spans="1:3" x14ac:dyDescent="0.25">
      <c r="A6" t="s">
        <v>25</v>
      </c>
      <c r="B6" t="s">
        <v>56</v>
      </c>
      <c r="C6" s="1">
        <v>101</v>
      </c>
    </row>
    <row r="7" spans="1:3" x14ac:dyDescent="0.25">
      <c r="A7" t="s">
        <v>26</v>
      </c>
      <c r="B7" t="s">
        <v>55</v>
      </c>
      <c r="C7" s="1">
        <v>165</v>
      </c>
    </row>
    <row r="8" spans="1:3" x14ac:dyDescent="0.25">
      <c r="A8" t="s">
        <v>26</v>
      </c>
      <c r="B8" t="s">
        <v>56</v>
      </c>
      <c r="C8" s="1">
        <v>633</v>
      </c>
    </row>
    <row r="9" spans="1:3" x14ac:dyDescent="0.25">
      <c r="A9" t="s">
        <v>27</v>
      </c>
      <c r="B9" t="s">
        <v>55</v>
      </c>
      <c r="C9" s="1">
        <v>545</v>
      </c>
    </row>
    <row r="10" spans="1:3" x14ac:dyDescent="0.25">
      <c r="A10" t="s">
        <v>27</v>
      </c>
      <c r="B10" t="s">
        <v>56</v>
      </c>
      <c r="C10" s="1">
        <v>1823</v>
      </c>
    </row>
    <row r="11" spans="1:3" x14ac:dyDescent="0.25">
      <c r="A11" t="s">
        <v>28</v>
      </c>
      <c r="B11" t="s">
        <v>55</v>
      </c>
      <c r="C11" s="1">
        <v>1035</v>
      </c>
    </row>
    <row r="12" spans="1:3" x14ac:dyDescent="0.25">
      <c r="A12" t="s">
        <v>28</v>
      </c>
      <c r="B12" t="s">
        <v>56</v>
      </c>
      <c r="C12" s="1">
        <v>3104</v>
      </c>
    </row>
    <row r="13" spans="1:3" x14ac:dyDescent="0.25">
      <c r="A13" t="s">
        <v>29</v>
      </c>
      <c r="B13" t="s">
        <v>55</v>
      </c>
      <c r="C13" s="1">
        <v>1323</v>
      </c>
    </row>
    <row r="14" spans="1:3" x14ac:dyDescent="0.25">
      <c r="A14" t="s">
        <v>29</v>
      </c>
      <c r="B14" t="s">
        <v>56</v>
      </c>
      <c r="C14" s="1">
        <v>4294</v>
      </c>
    </row>
    <row r="15" spans="1:3" x14ac:dyDescent="0.25">
      <c r="A15" t="s">
        <v>30</v>
      </c>
      <c r="B15" t="s">
        <v>55</v>
      </c>
      <c r="C15" s="1">
        <v>1631</v>
      </c>
    </row>
    <row r="16" spans="1:3" x14ac:dyDescent="0.25">
      <c r="A16" t="s">
        <v>30</v>
      </c>
      <c r="B16" t="s">
        <v>56</v>
      </c>
      <c r="C16" s="1">
        <v>5207</v>
      </c>
    </row>
    <row r="17" spans="1:3" x14ac:dyDescent="0.25">
      <c r="A17" t="s">
        <v>31</v>
      </c>
      <c r="B17" t="s">
        <v>55</v>
      </c>
      <c r="C17" s="1">
        <v>1797</v>
      </c>
    </row>
    <row r="18" spans="1:3" x14ac:dyDescent="0.25">
      <c r="A18" t="s">
        <v>31</v>
      </c>
      <c r="B18" t="s">
        <v>56</v>
      </c>
      <c r="C18" s="1">
        <v>5672</v>
      </c>
    </row>
    <row r="19" spans="1:3" x14ac:dyDescent="0.25">
      <c r="A19" t="s">
        <v>32</v>
      </c>
      <c r="B19" t="s">
        <v>55</v>
      </c>
      <c r="C19" s="1">
        <v>1808</v>
      </c>
    </row>
    <row r="20" spans="1:3" x14ac:dyDescent="0.25">
      <c r="A20" t="s">
        <v>32</v>
      </c>
      <c r="B20" t="s">
        <v>56</v>
      </c>
      <c r="C20" s="1">
        <v>5833</v>
      </c>
    </row>
    <row r="21" spans="1:3" x14ac:dyDescent="0.25">
      <c r="A21" t="s">
        <v>33</v>
      </c>
      <c r="B21" t="s">
        <v>55</v>
      </c>
      <c r="C21" s="1">
        <v>1642</v>
      </c>
    </row>
    <row r="22" spans="1:3" x14ac:dyDescent="0.25">
      <c r="A22" t="s">
        <v>33</v>
      </c>
      <c r="B22" t="s">
        <v>56</v>
      </c>
      <c r="C22" s="1">
        <v>5154</v>
      </c>
    </row>
    <row r="23" spans="1:3" x14ac:dyDescent="0.25">
      <c r="A23" t="s">
        <v>34</v>
      </c>
      <c r="B23" t="s">
        <v>55</v>
      </c>
      <c r="C23" s="1">
        <v>1341</v>
      </c>
    </row>
    <row r="24" spans="1:3" x14ac:dyDescent="0.25">
      <c r="A24" t="s">
        <v>34</v>
      </c>
      <c r="B24" t="s">
        <v>56</v>
      </c>
      <c r="C24" s="1">
        <v>4124</v>
      </c>
    </row>
    <row r="25" spans="1:3" x14ac:dyDescent="0.25">
      <c r="A25" t="s">
        <v>35</v>
      </c>
      <c r="B25" t="s">
        <v>55</v>
      </c>
      <c r="C25" s="1">
        <v>1126</v>
      </c>
    </row>
    <row r="26" spans="1:3" x14ac:dyDescent="0.25">
      <c r="A26" t="s">
        <v>35</v>
      </c>
      <c r="B26" t="s">
        <v>56</v>
      </c>
      <c r="C26" s="1">
        <v>3297</v>
      </c>
    </row>
    <row r="27" spans="1:3" x14ac:dyDescent="0.25">
      <c r="A27" t="s">
        <v>36</v>
      </c>
      <c r="B27" t="s">
        <v>55</v>
      </c>
      <c r="C27" s="1">
        <v>961</v>
      </c>
    </row>
    <row r="28" spans="1:3" x14ac:dyDescent="0.25">
      <c r="A28" t="s">
        <v>36</v>
      </c>
      <c r="B28" t="s">
        <v>56</v>
      </c>
      <c r="C28" s="1">
        <v>2489</v>
      </c>
    </row>
    <row r="29" spans="1:3" x14ac:dyDescent="0.25">
      <c r="A29" t="s">
        <v>37</v>
      </c>
      <c r="B29" t="s">
        <v>55</v>
      </c>
      <c r="C29" s="1">
        <v>658</v>
      </c>
    </row>
    <row r="30" spans="1:3" x14ac:dyDescent="0.25">
      <c r="A30" t="s">
        <v>37</v>
      </c>
      <c r="B30" t="s">
        <v>56</v>
      </c>
      <c r="C30" s="1">
        <v>1547</v>
      </c>
    </row>
    <row r="31" spans="1:3" x14ac:dyDescent="0.25">
      <c r="A31" t="s">
        <v>38</v>
      </c>
      <c r="B31" t="s">
        <v>55</v>
      </c>
      <c r="C31" s="1">
        <v>420</v>
      </c>
    </row>
    <row r="32" spans="1:3" x14ac:dyDescent="0.25">
      <c r="A32" t="s">
        <v>38</v>
      </c>
      <c r="B32" t="s">
        <v>56</v>
      </c>
      <c r="C32" s="1">
        <v>867</v>
      </c>
    </row>
    <row r="33" spans="1:3" x14ac:dyDescent="0.25">
      <c r="A33" t="s">
        <v>39</v>
      </c>
      <c r="B33" t="s">
        <v>55</v>
      </c>
      <c r="C33" s="1">
        <v>266</v>
      </c>
    </row>
    <row r="34" spans="1:3" x14ac:dyDescent="0.25">
      <c r="A34" t="s">
        <v>39</v>
      </c>
      <c r="B34" t="s">
        <v>56</v>
      </c>
      <c r="C34" s="1">
        <v>515</v>
      </c>
    </row>
    <row r="35" spans="1:3" x14ac:dyDescent="0.25">
      <c r="A35" t="s">
        <v>40</v>
      </c>
      <c r="B35" t="s">
        <v>55</v>
      </c>
      <c r="C35" s="1">
        <v>210</v>
      </c>
    </row>
    <row r="36" spans="1:3" x14ac:dyDescent="0.25">
      <c r="A36" t="s">
        <v>40</v>
      </c>
      <c r="B36" t="s">
        <v>56</v>
      </c>
      <c r="C36" s="1">
        <v>385</v>
      </c>
    </row>
    <row r="37" spans="1:3" x14ac:dyDescent="0.25">
      <c r="A37" t="s">
        <v>41</v>
      </c>
      <c r="B37" t="s">
        <v>55</v>
      </c>
      <c r="C37" s="1">
        <v>132</v>
      </c>
    </row>
    <row r="38" spans="1:3" x14ac:dyDescent="0.25">
      <c r="A38" t="s">
        <v>41</v>
      </c>
      <c r="B38" t="s">
        <v>56</v>
      </c>
      <c r="C38" s="1">
        <v>252</v>
      </c>
    </row>
    <row r="39" spans="1:3" x14ac:dyDescent="0.25">
      <c r="A39" t="s">
        <v>42</v>
      </c>
      <c r="B39" t="s">
        <v>55</v>
      </c>
      <c r="C39" s="1">
        <v>86</v>
      </c>
    </row>
    <row r="40" spans="1:3" x14ac:dyDescent="0.25">
      <c r="A40" t="s">
        <v>42</v>
      </c>
      <c r="B40" t="s">
        <v>56</v>
      </c>
      <c r="C40" s="1">
        <v>142</v>
      </c>
    </row>
    <row r="41" spans="1:3" x14ac:dyDescent="0.25">
      <c r="A41" t="s">
        <v>43</v>
      </c>
      <c r="B41" t="s">
        <v>55</v>
      </c>
      <c r="C41" s="1">
        <v>35</v>
      </c>
    </row>
    <row r="42" spans="1:3" x14ac:dyDescent="0.25">
      <c r="A42" t="s">
        <v>43</v>
      </c>
      <c r="B42" t="s">
        <v>56</v>
      </c>
      <c r="C42" s="1">
        <v>79</v>
      </c>
    </row>
    <row r="43" spans="1:3" x14ac:dyDescent="0.25">
      <c r="A43" t="s">
        <v>44</v>
      </c>
      <c r="B43" t="s">
        <v>55</v>
      </c>
      <c r="C43" s="1">
        <v>8</v>
      </c>
    </row>
    <row r="44" spans="1:3" x14ac:dyDescent="0.25">
      <c r="A44" t="s">
        <v>44</v>
      </c>
      <c r="B44" t="s">
        <v>56</v>
      </c>
      <c r="C44" s="1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6"/>
  <sheetViews>
    <sheetView workbookViewId="0">
      <selection activeCell="B6" sqref="B6:I36"/>
    </sheetView>
  </sheetViews>
  <sheetFormatPr defaultRowHeight="15" x14ac:dyDescent="0.25"/>
  <cols>
    <col min="2" max="2" width="53.7109375" customWidth="1"/>
  </cols>
  <sheetData>
    <row r="6" spans="2:8" x14ac:dyDescent="0.25">
      <c r="B6" t="s">
        <v>80</v>
      </c>
      <c r="C6" t="s">
        <v>81</v>
      </c>
    </row>
    <row r="8" spans="2:8" x14ac:dyDescent="0.25">
      <c r="B8" t="s">
        <v>82</v>
      </c>
      <c r="C8" t="s">
        <v>83</v>
      </c>
    </row>
    <row r="9" spans="2:8" x14ac:dyDescent="0.25">
      <c r="B9" t="s">
        <v>84</v>
      </c>
      <c r="C9" t="s">
        <v>85</v>
      </c>
      <c r="D9" t="s">
        <v>86</v>
      </c>
      <c r="E9" t="s">
        <v>87</v>
      </c>
      <c r="F9" t="s">
        <v>88</v>
      </c>
      <c r="G9" t="s">
        <v>89</v>
      </c>
      <c r="H9" t="s">
        <v>90</v>
      </c>
    </row>
    <row r="10" spans="2:8" x14ac:dyDescent="0.25">
      <c r="B10" t="s">
        <v>91</v>
      </c>
      <c r="C10">
        <v>0</v>
      </c>
      <c r="D10">
        <v>16</v>
      </c>
      <c r="E10">
        <v>1150</v>
      </c>
      <c r="F10">
        <v>980</v>
      </c>
      <c r="G10">
        <v>1274</v>
      </c>
      <c r="H10">
        <v>3420</v>
      </c>
    </row>
    <row r="11" spans="2:8" x14ac:dyDescent="0.25">
      <c r="B11" t="s">
        <v>92</v>
      </c>
      <c r="C11">
        <v>0</v>
      </c>
      <c r="D11">
        <v>11</v>
      </c>
      <c r="E11">
        <v>541</v>
      </c>
      <c r="F11">
        <v>450</v>
      </c>
      <c r="G11">
        <v>750</v>
      </c>
      <c r="H11">
        <v>1752</v>
      </c>
    </row>
    <row r="12" spans="2:8" x14ac:dyDescent="0.25">
      <c r="B12" t="s">
        <v>93</v>
      </c>
      <c r="C12">
        <v>0</v>
      </c>
      <c r="D12">
        <v>40</v>
      </c>
      <c r="E12">
        <v>1963</v>
      </c>
      <c r="F12">
        <v>1474</v>
      </c>
      <c r="G12">
        <v>2109</v>
      </c>
      <c r="H12">
        <v>5586</v>
      </c>
    </row>
    <row r="13" spans="2:8" x14ac:dyDescent="0.25">
      <c r="B13" t="s">
        <v>94</v>
      </c>
      <c r="E13">
        <v>98</v>
      </c>
      <c r="F13">
        <v>92</v>
      </c>
      <c r="G13">
        <v>145</v>
      </c>
      <c r="H13">
        <v>335</v>
      </c>
    </row>
    <row r="14" spans="2:8" x14ac:dyDescent="0.25">
      <c r="B14" t="s">
        <v>95</v>
      </c>
      <c r="D14">
        <v>1</v>
      </c>
      <c r="E14">
        <v>187</v>
      </c>
      <c r="F14">
        <v>142</v>
      </c>
      <c r="G14">
        <v>175</v>
      </c>
      <c r="H14">
        <v>505</v>
      </c>
    </row>
    <row r="15" spans="2:8" x14ac:dyDescent="0.25">
      <c r="B15" t="s">
        <v>96</v>
      </c>
      <c r="E15">
        <v>45</v>
      </c>
      <c r="F15">
        <v>38</v>
      </c>
      <c r="G15">
        <v>59</v>
      </c>
      <c r="H15">
        <v>142</v>
      </c>
    </row>
    <row r="16" spans="2:8" x14ac:dyDescent="0.25">
      <c r="B16" t="s">
        <v>97</v>
      </c>
      <c r="E16">
        <v>14</v>
      </c>
      <c r="F16">
        <v>9</v>
      </c>
      <c r="G16">
        <v>40</v>
      </c>
      <c r="H16">
        <v>63</v>
      </c>
    </row>
    <row r="17" spans="2:8" x14ac:dyDescent="0.25">
      <c r="B17" t="s">
        <v>98</v>
      </c>
      <c r="D17">
        <v>2</v>
      </c>
      <c r="E17">
        <v>64</v>
      </c>
      <c r="F17">
        <v>60</v>
      </c>
      <c r="G17">
        <v>110</v>
      </c>
      <c r="H17">
        <v>236</v>
      </c>
    </row>
    <row r="18" spans="2:8" x14ac:dyDescent="0.25">
      <c r="B18" t="s">
        <v>99</v>
      </c>
      <c r="D18">
        <v>1</v>
      </c>
      <c r="E18">
        <v>68</v>
      </c>
      <c r="F18">
        <v>52</v>
      </c>
      <c r="G18">
        <v>65</v>
      </c>
      <c r="H18">
        <v>186</v>
      </c>
    </row>
    <row r="19" spans="2:8" x14ac:dyDescent="0.25">
      <c r="B19" t="s">
        <v>100</v>
      </c>
      <c r="C19">
        <v>0</v>
      </c>
      <c r="D19">
        <v>1</v>
      </c>
      <c r="E19">
        <v>59</v>
      </c>
      <c r="F19">
        <v>33</v>
      </c>
      <c r="G19">
        <v>52</v>
      </c>
      <c r="H19">
        <v>145</v>
      </c>
    </row>
    <row r="20" spans="2:8" x14ac:dyDescent="0.25">
      <c r="B20" t="s">
        <v>101</v>
      </c>
      <c r="E20">
        <v>33</v>
      </c>
      <c r="F20">
        <v>31</v>
      </c>
      <c r="G20">
        <v>61</v>
      </c>
      <c r="H20">
        <v>125</v>
      </c>
    </row>
    <row r="21" spans="2:8" x14ac:dyDescent="0.25">
      <c r="B21" t="s">
        <v>90</v>
      </c>
      <c r="C21">
        <v>0</v>
      </c>
      <c r="D21">
        <v>72</v>
      </c>
      <c r="E21">
        <v>4222</v>
      </c>
      <c r="F21">
        <v>3361</v>
      </c>
      <c r="G21">
        <v>4840</v>
      </c>
      <c r="H21">
        <v>12495</v>
      </c>
    </row>
    <row r="24" spans="2:8" x14ac:dyDescent="0.25">
      <c r="B24" s="20" t="s">
        <v>102</v>
      </c>
    </row>
    <row r="26" spans="2:8" x14ac:dyDescent="0.25">
      <c r="B26" s="23" t="s">
        <v>103</v>
      </c>
    </row>
    <row r="28" spans="2:8" x14ac:dyDescent="0.25">
      <c r="B28" t="s">
        <v>110</v>
      </c>
      <c r="C28">
        <f>F21</f>
        <v>3361</v>
      </c>
    </row>
    <row r="29" spans="2:8" x14ac:dyDescent="0.25">
      <c r="B29" t="s">
        <v>88</v>
      </c>
    </row>
    <row r="32" spans="2:8" x14ac:dyDescent="0.25">
      <c r="B32" t="s">
        <v>110</v>
      </c>
      <c r="C32">
        <f>E21</f>
        <v>4222</v>
      </c>
    </row>
    <row r="33" spans="2:3" x14ac:dyDescent="0.25">
      <c r="B33" t="s">
        <v>87</v>
      </c>
    </row>
    <row r="35" spans="2:3" x14ac:dyDescent="0.25">
      <c r="B35" t="s">
        <v>109</v>
      </c>
      <c r="C35">
        <f>SUM(F21:G21)</f>
        <v>8201</v>
      </c>
    </row>
    <row r="36" spans="2:3" x14ac:dyDescent="0.25">
      <c r="B36" t="s">
        <v>108</v>
      </c>
    </row>
  </sheetData>
  <hyperlinks>
    <hyperlink ref="B2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G24" sqref="G24"/>
    </sheetView>
  </sheetViews>
  <sheetFormatPr defaultRowHeight="15" x14ac:dyDescent="0.25"/>
  <sheetData>
    <row r="1" spans="1:3" x14ac:dyDescent="0.25">
      <c r="A1" t="s">
        <v>51</v>
      </c>
    </row>
    <row r="3" spans="1:3" x14ac:dyDescent="0.25">
      <c r="A3" t="s">
        <v>52</v>
      </c>
      <c r="B3" t="s">
        <v>53</v>
      </c>
      <c r="C3" t="s">
        <v>54</v>
      </c>
    </row>
    <row r="4" spans="1:3" x14ac:dyDescent="0.25">
      <c r="A4" t="s">
        <v>24</v>
      </c>
      <c r="B4" t="s">
        <v>55</v>
      </c>
      <c r="C4" s="1">
        <v>88</v>
      </c>
    </row>
    <row r="5" spans="1:3" x14ac:dyDescent="0.25">
      <c r="A5" t="s">
        <v>24</v>
      </c>
      <c r="B5" t="s">
        <v>56</v>
      </c>
      <c r="C5" s="1">
        <v>394</v>
      </c>
    </row>
    <row r="6" spans="1:3" x14ac:dyDescent="0.25">
      <c r="A6" t="s">
        <v>25</v>
      </c>
      <c r="B6" t="s">
        <v>55</v>
      </c>
      <c r="C6" s="1">
        <v>1066</v>
      </c>
    </row>
    <row r="7" spans="1:3" x14ac:dyDescent="0.25">
      <c r="A7" t="s">
        <v>25</v>
      </c>
      <c r="B7" t="s">
        <v>56</v>
      </c>
      <c r="C7" s="1">
        <v>3391</v>
      </c>
    </row>
    <row r="8" spans="1:3" x14ac:dyDescent="0.25">
      <c r="A8" t="s">
        <v>26</v>
      </c>
      <c r="B8" t="s">
        <v>55</v>
      </c>
      <c r="C8" s="1">
        <v>5112</v>
      </c>
    </row>
    <row r="9" spans="1:3" x14ac:dyDescent="0.25">
      <c r="A9" t="s">
        <v>26</v>
      </c>
      <c r="B9" t="s">
        <v>56</v>
      </c>
      <c r="C9" s="1">
        <v>11533</v>
      </c>
    </row>
    <row r="10" spans="1:3" x14ac:dyDescent="0.25">
      <c r="A10" t="s">
        <v>27</v>
      </c>
      <c r="B10" t="s">
        <v>55</v>
      </c>
      <c r="C10" s="1">
        <v>12277</v>
      </c>
    </row>
    <row r="11" spans="1:3" x14ac:dyDescent="0.25">
      <c r="A11" t="s">
        <v>27</v>
      </c>
      <c r="B11" t="s">
        <v>56</v>
      </c>
      <c r="C11" s="1">
        <v>20584</v>
      </c>
    </row>
    <row r="12" spans="1:3" x14ac:dyDescent="0.25">
      <c r="A12" t="s">
        <v>28</v>
      </c>
      <c r="B12" t="s">
        <v>55</v>
      </c>
      <c r="C12" s="1">
        <v>16773</v>
      </c>
    </row>
    <row r="13" spans="1:3" x14ac:dyDescent="0.25">
      <c r="A13" t="s">
        <v>28</v>
      </c>
      <c r="B13" t="s">
        <v>56</v>
      </c>
      <c r="C13" s="1">
        <v>21673</v>
      </c>
    </row>
    <row r="14" spans="1:3" x14ac:dyDescent="0.25">
      <c r="A14" t="s">
        <v>29</v>
      </c>
      <c r="B14" t="s">
        <v>55</v>
      </c>
      <c r="C14" s="1">
        <v>16006</v>
      </c>
    </row>
    <row r="15" spans="1:3" x14ac:dyDescent="0.25">
      <c r="A15" t="s">
        <v>29</v>
      </c>
      <c r="B15" t="s">
        <v>56</v>
      </c>
      <c r="C15" s="1">
        <v>15747</v>
      </c>
    </row>
    <row r="16" spans="1:3" x14ac:dyDescent="0.25">
      <c r="A16" t="s">
        <v>30</v>
      </c>
      <c r="B16" t="s">
        <v>55</v>
      </c>
      <c r="C16" s="1">
        <v>15961</v>
      </c>
    </row>
    <row r="17" spans="1:3" x14ac:dyDescent="0.25">
      <c r="A17" t="s">
        <v>30</v>
      </c>
      <c r="B17" t="s">
        <v>56</v>
      </c>
      <c r="C17" s="1">
        <v>10819</v>
      </c>
    </row>
    <row r="18" spans="1:3" x14ac:dyDescent="0.25">
      <c r="A18" t="s">
        <v>31</v>
      </c>
      <c r="B18" t="s">
        <v>55</v>
      </c>
      <c r="C18" s="1">
        <v>14228</v>
      </c>
    </row>
    <row r="19" spans="1:3" x14ac:dyDescent="0.25">
      <c r="A19" t="s">
        <v>31</v>
      </c>
      <c r="B19" t="s">
        <v>56</v>
      </c>
      <c r="C19" s="1">
        <v>7121</v>
      </c>
    </row>
    <row r="20" spans="1:3" x14ac:dyDescent="0.25">
      <c r="A20" t="s">
        <v>32</v>
      </c>
      <c r="B20" t="s">
        <v>55</v>
      </c>
      <c r="C20" s="1">
        <v>11616</v>
      </c>
    </row>
    <row r="21" spans="1:3" x14ac:dyDescent="0.25">
      <c r="A21" t="s">
        <v>32</v>
      </c>
      <c r="B21" t="s">
        <v>56</v>
      </c>
      <c r="C21" s="1">
        <v>4729</v>
      </c>
    </row>
    <row r="22" spans="1:3" x14ac:dyDescent="0.25">
      <c r="A22" t="s">
        <v>33</v>
      </c>
      <c r="B22" t="s">
        <v>55</v>
      </c>
      <c r="C22" s="1">
        <v>8485</v>
      </c>
    </row>
    <row r="23" spans="1:3" x14ac:dyDescent="0.25">
      <c r="A23" t="s">
        <v>33</v>
      </c>
      <c r="B23" t="s">
        <v>56</v>
      </c>
      <c r="C23" s="1">
        <v>2897</v>
      </c>
    </row>
    <row r="24" spans="1:3" x14ac:dyDescent="0.25">
      <c r="A24" t="s">
        <v>34</v>
      </c>
      <c r="B24" t="s">
        <v>55</v>
      </c>
      <c r="C24" s="1">
        <v>5283</v>
      </c>
    </row>
    <row r="25" spans="1:3" x14ac:dyDescent="0.25">
      <c r="A25" t="s">
        <v>34</v>
      </c>
      <c r="B25" t="s">
        <v>56</v>
      </c>
      <c r="C25" s="1">
        <v>1788</v>
      </c>
    </row>
    <row r="26" spans="1:3" x14ac:dyDescent="0.25">
      <c r="A26" t="s">
        <v>35</v>
      </c>
      <c r="B26" t="s">
        <v>55</v>
      </c>
      <c r="C26" s="1">
        <v>2969</v>
      </c>
    </row>
    <row r="27" spans="1:3" x14ac:dyDescent="0.25">
      <c r="A27" t="s">
        <v>35</v>
      </c>
      <c r="B27" t="s">
        <v>56</v>
      </c>
      <c r="C27" s="1">
        <v>981</v>
      </c>
    </row>
    <row r="28" spans="1:3" x14ac:dyDescent="0.25">
      <c r="A28" t="s">
        <v>36</v>
      </c>
      <c r="B28" t="s">
        <v>55</v>
      </c>
      <c r="C28" s="1">
        <v>1298</v>
      </c>
    </row>
    <row r="29" spans="1:3" x14ac:dyDescent="0.25">
      <c r="A29" t="s">
        <v>36</v>
      </c>
      <c r="B29" t="s">
        <v>56</v>
      </c>
      <c r="C29" s="1">
        <v>454</v>
      </c>
    </row>
    <row r="30" spans="1:3" x14ac:dyDescent="0.25">
      <c r="A30" t="s">
        <v>37</v>
      </c>
      <c r="B30" t="s">
        <v>55</v>
      </c>
      <c r="C30" s="1">
        <v>445</v>
      </c>
    </row>
    <row r="31" spans="1:3" x14ac:dyDescent="0.25">
      <c r="A31" t="s">
        <v>37</v>
      </c>
      <c r="B31" t="s">
        <v>56</v>
      </c>
      <c r="C31" s="1">
        <v>216</v>
      </c>
    </row>
    <row r="32" spans="1:3" x14ac:dyDescent="0.25">
      <c r="A32" t="s">
        <v>38</v>
      </c>
      <c r="B32" t="s">
        <v>55</v>
      </c>
      <c r="C32" s="1">
        <v>160</v>
      </c>
    </row>
    <row r="33" spans="1:3" x14ac:dyDescent="0.25">
      <c r="A33" t="s">
        <v>38</v>
      </c>
      <c r="B33" t="s">
        <v>56</v>
      </c>
      <c r="C33" s="1">
        <v>110</v>
      </c>
    </row>
    <row r="34" spans="1:3" x14ac:dyDescent="0.25">
      <c r="A34" t="s">
        <v>39</v>
      </c>
      <c r="B34" t="s">
        <v>55</v>
      </c>
      <c r="C34" s="1">
        <v>92</v>
      </c>
    </row>
    <row r="35" spans="1:3" x14ac:dyDescent="0.25">
      <c r="A35" t="s">
        <v>39</v>
      </c>
      <c r="B35" t="s">
        <v>56</v>
      </c>
      <c r="C35" s="1">
        <v>77</v>
      </c>
    </row>
    <row r="36" spans="1:3" x14ac:dyDescent="0.25">
      <c r="A36" t="s">
        <v>40</v>
      </c>
      <c r="B36" t="s">
        <v>55</v>
      </c>
      <c r="C36" s="1">
        <v>66</v>
      </c>
    </row>
    <row r="37" spans="1:3" x14ac:dyDescent="0.25">
      <c r="A37" t="s">
        <v>40</v>
      </c>
      <c r="B37" t="s">
        <v>56</v>
      </c>
      <c r="C37" s="1">
        <v>44</v>
      </c>
    </row>
    <row r="38" spans="1:3" x14ac:dyDescent="0.25">
      <c r="A38" t="s">
        <v>41</v>
      </c>
      <c r="B38" t="s">
        <v>55</v>
      </c>
      <c r="C38" s="1">
        <v>54</v>
      </c>
    </row>
    <row r="39" spans="1:3" x14ac:dyDescent="0.25">
      <c r="A39" t="s">
        <v>41</v>
      </c>
      <c r="B39" t="s">
        <v>56</v>
      </c>
      <c r="C39" s="1">
        <v>35</v>
      </c>
    </row>
    <row r="40" spans="1:3" x14ac:dyDescent="0.25">
      <c r="A40" t="s">
        <v>42</v>
      </c>
      <c r="B40" t="s">
        <v>55</v>
      </c>
      <c r="C40" s="1">
        <v>29</v>
      </c>
    </row>
    <row r="41" spans="1:3" x14ac:dyDescent="0.25">
      <c r="A41" t="s">
        <v>42</v>
      </c>
      <c r="B41" t="s">
        <v>56</v>
      </c>
      <c r="C41" s="1">
        <v>19</v>
      </c>
    </row>
    <row r="42" spans="1:3" x14ac:dyDescent="0.25">
      <c r="A42" t="s">
        <v>43</v>
      </c>
      <c r="B42" t="s">
        <v>55</v>
      </c>
      <c r="C42" s="1">
        <v>31</v>
      </c>
    </row>
    <row r="43" spans="1:3" x14ac:dyDescent="0.25">
      <c r="A43" t="s">
        <v>43</v>
      </c>
      <c r="B43" t="s">
        <v>56</v>
      </c>
      <c r="C43" s="1">
        <v>26</v>
      </c>
    </row>
    <row r="44" spans="1:3" x14ac:dyDescent="0.25">
      <c r="A44" t="s">
        <v>44</v>
      </c>
      <c r="B44" t="s">
        <v>55</v>
      </c>
      <c r="C44" s="1">
        <v>22</v>
      </c>
    </row>
    <row r="45" spans="1:3" x14ac:dyDescent="0.25">
      <c r="A45" t="s">
        <v>44</v>
      </c>
      <c r="B45" t="s">
        <v>56</v>
      </c>
      <c r="C45" s="1">
        <v>12</v>
      </c>
    </row>
    <row r="46" spans="1:3" x14ac:dyDescent="0.25">
      <c r="A46" t="s">
        <v>45</v>
      </c>
      <c r="B46" t="s">
        <v>55</v>
      </c>
      <c r="C46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F35" sqref="F35"/>
    </sheetView>
  </sheetViews>
  <sheetFormatPr defaultRowHeight="15" x14ac:dyDescent="0.25"/>
  <sheetData>
    <row r="1" spans="1:3" x14ac:dyDescent="0.25">
      <c r="A1" t="s">
        <v>57</v>
      </c>
    </row>
    <row r="3" spans="1:3" x14ac:dyDescent="0.25">
      <c r="A3" t="s">
        <v>52</v>
      </c>
      <c r="B3" t="s">
        <v>53</v>
      </c>
      <c r="C3" t="s">
        <v>54</v>
      </c>
    </row>
    <row r="4" spans="1:3" x14ac:dyDescent="0.25">
      <c r="A4" t="s">
        <v>24</v>
      </c>
      <c r="B4" t="s">
        <v>55</v>
      </c>
      <c r="C4" s="1">
        <v>32</v>
      </c>
    </row>
    <row r="5" spans="1:3" x14ac:dyDescent="0.25">
      <c r="A5" t="s">
        <v>24</v>
      </c>
      <c r="B5" t="s">
        <v>56</v>
      </c>
      <c r="C5" s="1">
        <v>146</v>
      </c>
    </row>
    <row r="6" spans="1:3" x14ac:dyDescent="0.25">
      <c r="A6" t="s">
        <v>25</v>
      </c>
      <c r="B6" t="s">
        <v>55</v>
      </c>
      <c r="C6" s="1">
        <v>406</v>
      </c>
    </row>
    <row r="7" spans="1:3" x14ac:dyDescent="0.25">
      <c r="A7" t="s">
        <v>25</v>
      </c>
      <c r="B7" t="s">
        <v>56</v>
      </c>
      <c r="C7" s="1">
        <v>1141</v>
      </c>
    </row>
    <row r="8" spans="1:3" x14ac:dyDescent="0.25">
      <c r="A8" t="s">
        <v>26</v>
      </c>
      <c r="B8" t="s">
        <v>55</v>
      </c>
      <c r="C8" s="1">
        <v>2608</v>
      </c>
    </row>
    <row r="9" spans="1:3" x14ac:dyDescent="0.25">
      <c r="A9" t="s">
        <v>26</v>
      </c>
      <c r="B9" t="s">
        <v>56</v>
      </c>
      <c r="C9" s="1">
        <v>4709</v>
      </c>
    </row>
    <row r="10" spans="1:3" x14ac:dyDescent="0.25">
      <c r="A10" t="s">
        <v>27</v>
      </c>
      <c r="B10" t="s">
        <v>55</v>
      </c>
      <c r="C10" s="1">
        <v>7999</v>
      </c>
    </row>
    <row r="11" spans="1:3" x14ac:dyDescent="0.25">
      <c r="A11" t="s">
        <v>27</v>
      </c>
      <c r="B11" t="s">
        <v>56</v>
      </c>
      <c r="C11" s="1">
        <v>9767</v>
      </c>
    </row>
    <row r="12" spans="1:3" x14ac:dyDescent="0.25">
      <c r="A12" t="s">
        <v>28</v>
      </c>
      <c r="B12" t="s">
        <v>55</v>
      </c>
      <c r="C12" s="1">
        <v>13740</v>
      </c>
    </row>
    <row r="13" spans="1:3" x14ac:dyDescent="0.25">
      <c r="A13" t="s">
        <v>28</v>
      </c>
      <c r="B13" t="s">
        <v>56</v>
      </c>
      <c r="C13" s="1">
        <v>12644</v>
      </c>
    </row>
    <row r="14" spans="1:3" x14ac:dyDescent="0.25">
      <c r="A14" t="s">
        <v>29</v>
      </c>
      <c r="B14" t="s">
        <v>55</v>
      </c>
      <c r="C14" s="1">
        <v>16677</v>
      </c>
    </row>
    <row r="15" spans="1:3" x14ac:dyDescent="0.25">
      <c r="A15" t="s">
        <v>29</v>
      </c>
      <c r="B15" t="s">
        <v>56</v>
      </c>
      <c r="C15" s="1">
        <v>11850</v>
      </c>
    </row>
    <row r="16" spans="1:3" x14ac:dyDescent="0.25">
      <c r="A16" t="s">
        <v>30</v>
      </c>
      <c r="B16" t="s">
        <v>55</v>
      </c>
      <c r="C16" s="1">
        <v>18330</v>
      </c>
    </row>
    <row r="17" spans="1:3" x14ac:dyDescent="0.25">
      <c r="A17" t="s">
        <v>30</v>
      </c>
      <c r="B17" t="s">
        <v>56</v>
      </c>
      <c r="C17" s="1">
        <v>10280</v>
      </c>
    </row>
    <row r="18" spans="1:3" x14ac:dyDescent="0.25">
      <c r="A18" t="s">
        <v>31</v>
      </c>
      <c r="B18" t="s">
        <v>55</v>
      </c>
      <c r="C18" s="1">
        <v>16123</v>
      </c>
    </row>
    <row r="19" spans="1:3" x14ac:dyDescent="0.25">
      <c r="A19" t="s">
        <v>31</v>
      </c>
      <c r="B19" t="s">
        <v>56</v>
      </c>
      <c r="C19" s="1">
        <v>7714</v>
      </c>
    </row>
    <row r="20" spans="1:3" x14ac:dyDescent="0.25">
      <c r="A20" t="s">
        <v>32</v>
      </c>
      <c r="B20" t="s">
        <v>55</v>
      </c>
      <c r="C20" s="1">
        <v>12311</v>
      </c>
    </row>
    <row r="21" spans="1:3" x14ac:dyDescent="0.25">
      <c r="A21" t="s">
        <v>32</v>
      </c>
      <c r="B21" t="s">
        <v>56</v>
      </c>
      <c r="C21" s="1">
        <v>5199</v>
      </c>
    </row>
    <row r="22" spans="1:3" x14ac:dyDescent="0.25">
      <c r="A22" t="s">
        <v>33</v>
      </c>
      <c r="B22" t="s">
        <v>55</v>
      </c>
      <c r="C22" s="1">
        <v>8103</v>
      </c>
    </row>
    <row r="23" spans="1:3" x14ac:dyDescent="0.25">
      <c r="A23" t="s">
        <v>33</v>
      </c>
      <c r="B23" t="s">
        <v>56</v>
      </c>
      <c r="C23" s="1">
        <v>3214</v>
      </c>
    </row>
    <row r="24" spans="1:3" x14ac:dyDescent="0.25">
      <c r="A24" t="s">
        <v>34</v>
      </c>
      <c r="B24" t="s">
        <v>55</v>
      </c>
      <c r="C24" s="1">
        <v>4464</v>
      </c>
    </row>
    <row r="25" spans="1:3" x14ac:dyDescent="0.25">
      <c r="A25" t="s">
        <v>34</v>
      </c>
      <c r="B25" t="s">
        <v>56</v>
      </c>
      <c r="C25" s="1">
        <v>1808</v>
      </c>
    </row>
    <row r="26" spans="1:3" x14ac:dyDescent="0.25">
      <c r="A26" t="s">
        <v>35</v>
      </c>
      <c r="B26" t="s">
        <v>55</v>
      </c>
      <c r="C26" s="1">
        <v>2169</v>
      </c>
    </row>
    <row r="27" spans="1:3" x14ac:dyDescent="0.25">
      <c r="A27" t="s">
        <v>35</v>
      </c>
      <c r="B27" t="s">
        <v>56</v>
      </c>
      <c r="C27" s="1">
        <v>811</v>
      </c>
    </row>
    <row r="28" spans="1:3" x14ac:dyDescent="0.25">
      <c r="A28" t="s">
        <v>36</v>
      </c>
      <c r="B28" t="s">
        <v>55</v>
      </c>
      <c r="C28" s="1">
        <v>923</v>
      </c>
    </row>
    <row r="29" spans="1:3" x14ac:dyDescent="0.25">
      <c r="A29" t="s">
        <v>36</v>
      </c>
      <c r="B29" t="s">
        <v>56</v>
      </c>
      <c r="C29" s="1">
        <v>331</v>
      </c>
    </row>
    <row r="30" spans="1:3" x14ac:dyDescent="0.25">
      <c r="A30" t="s">
        <v>37</v>
      </c>
      <c r="B30" t="s">
        <v>55</v>
      </c>
      <c r="C30" s="1">
        <v>265</v>
      </c>
    </row>
    <row r="31" spans="1:3" x14ac:dyDescent="0.25">
      <c r="A31" t="s">
        <v>37</v>
      </c>
      <c r="B31" t="s">
        <v>56</v>
      </c>
      <c r="C31" s="1">
        <v>134</v>
      </c>
    </row>
    <row r="32" spans="1:3" x14ac:dyDescent="0.25">
      <c r="A32" t="s">
        <v>38</v>
      </c>
      <c r="B32" t="s">
        <v>55</v>
      </c>
      <c r="C32" s="1">
        <v>72</v>
      </c>
    </row>
    <row r="33" spans="1:3" x14ac:dyDescent="0.25">
      <c r="A33" t="s">
        <v>38</v>
      </c>
      <c r="B33" t="s">
        <v>56</v>
      </c>
      <c r="C33" s="1">
        <v>52</v>
      </c>
    </row>
    <row r="34" spans="1:3" x14ac:dyDescent="0.25">
      <c r="A34" t="s">
        <v>39</v>
      </c>
      <c r="B34" t="s">
        <v>55</v>
      </c>
      <c r="C34" s="1">
        <v>53</v>
      </c>
    </row>
    <row r="35" spans="1:3" x14ac:dyDescent="0.25">
      <c r="A35" t="s">
        <v>39</v>
      </c>
      <c r="B35" t="s">
        <v>56</v>
      </c>
      <c r="C35" s="1">
        <v>29</v>
      </c>
    </row>
    <row r="36" spans="1:3" x14ac:dyDescent="0.25">
      <c r="A36" t="s">
        <v>40</v>
      </c>
      <c r="B36" t="s">
        <v>55</v>
      </c>
      <c r="C36" s="1">
        <v>33</v>
      </c>
    </row>
    <row r="37" spans="1:3" x14ac:dyDescent="0.25">
      <c r="A37" t="s">
        <v>40</v>
      </c>
      <c r="B37" t="s">
        <v>56</v>
      </c>
      <c r="C37" s="1">
        <v>17</v>
      </c>
    </row>
    <row r="38" spans="1:3" x14ac:dyDescent="0.25">
      <c r="A38" t="s">
        <v>41</v>
      </c>
      <c r="B38" t="s">
        <v>55</v>
      </c>
      <c r="C38" s="1">
        <v>14</v>
      </c>
    </row>
    <row r="39" spans="1:3" x14ac:dyDescent="0.25">
      <c r="A39" t="s">
        <v>41</v>
      </c>
      <c r="B39" t="s">
        <v>56</v>
      </c>
      <c r="C39" s="1">
        <v>15</v>
      </c>
    </row>
    <row r="40" spans="1:3" x14ac:dyDescent="0.25">
      <c r="A40" t="s">
        <v>42</v>
      </c>
      <c r="B40" t="s">
        <v>55</v>
      </c>
      <c r="C40" s="1">
        <v>11</v>
      </c>
    </row>
    <row r="41" spans="1:3" x14ac:dyDescent="0.25">
      <c r="A41" t="s">
        <v>42</v>
      </c>
      <c r="B41" t="s">
        <v>56</v>
      </c>
      <c r="C41" s="1">
        <v>6</v>
      </c>
    </row>
    <row r="42" spans="1:3" x14ac:dyDescent="0.25">
      <c r="A42" t="s">
        <v>43</v>
      </c>
      <c r="B42" t="s">
        <v>55</v>
      </c>
      <c r="C42" s="1">
        <v>3</v>
      </c>
    </row>
    <row r="43" spans="1:3" x14ac:dyDescent="0.25">
      <c r="A43" t="s">
        <v>43</v>
      </c>
      <c r="B43" t="s">
        <v>56</v>
      </c>
      <c r="C43" s="1">
        <v>4</v>
      </c>
    </row>
    <row r="44" spans="1:3" x14ac:dyDescent="0.25">
      <c r="A44" t="s">
        <v>44</v>
      </c>
      <c r="B44" t="s">
        <v>55</v>
      </c>
      <c r="C44" s="1">
        <v>2</v>
      </c>
    </row>
    <row r="45" spans="1:3" x14ac:dyDescent="0.25">
      <c r="A45" t="s">
        <v>44</v>
      </c>
      <c r="B45" t="s">
        <v>56</v>
      </c>
      <c r="C45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E28" sqref="E28"/>
    </sheetView>
  </sheetViews>
  <sheetFormatPr defaultRowHeight="15" x14ac:dyDescent="0.25"/>
  <sheetData>
    <row r="1" spans="1:3" x14ac:dyDescent="0.25">
      <c r="A1" t="s">
        <v>58</v>
      </c>
    </row>
    <row r="3" spans="1:3" x14ac:dyDescent="0.25">
      <c r="A3" t="s">
        <v>52</v>
      </c>
      <c r="B3" t="s">
        <v>53</v>
      </c>
      <c r="C3" t="s">
        <v>54</v>
      </c>
    </row>
    <row r="4" spans="1:3" x14ac:dyDescent="0.25">
      <c r="A4" t="s">
        <v>24</v>
      </c>
      <c r="B4" t="s">
        <v>55</v>
      </c>
      <c r="C4" s="1">
        <v>53</v>
      </c>
    </row>
    <row r="5" spans="1:3" x14ac:dyDescent="0.25">
      <c r="A5" t="s">
        <v>24</v>
      </c>
      <c r="B5" t="s">
        <v>56</v>
      </c>
      <c r="C5" s="1">
        <v>239</v>
      </c>
    </row>
    <row r="6" spans="1:3" x14ac:dyDescent="0.25">
      <c r="A6" t="s">
        <v>25</v>
      </c>
      <c r="B6" t="s">
        <v>55</v>
      </c>
      <c r="C6" s="1">
        <v>831</v>
      </c>
    </row>
    <row r="7" spans="1:3" x14ac:dyDescent="0.25">
      <c r="A7" t="s">
        <v>25</v>
      </c>
      <c r="B7" t="s">
        <v>56</v>
      </c>
      <c r="C7" s="1">
        <v>2474</v>
      </c>
    </row>
    <row r="8" spans="1:3" x14ac:dyDescent="0.25">
      <c r="A8" t="s">
        <v>26</v>
      </c>
      <c r="B8" t="s">
        <v>55</v>
      </c>
      <c r="C8" s="1">
        <v>5859</v>
      </c>
    </row>
    <row r="9" spans="1:3" x14ac:dyDescent="0.25">
      <c r="A9" t="s">
        <v>26</v>
      </c>
      <c r="B9" t="s">
        <v>56</v>
      </c>
      <c r="C9" s="1">
        <v>12709</v>
      </c>
    </row>
    <row r="10" spans="1:3" x14ac:dyDescent="0.25">
      <c r="A10" t="s">
        <v>27</v>
      </c>
      <c r="B10" t="s">
        <v>55</v>
      </c>
      <c r="C10" s="1">
        <v>20579</v>
      </c>
    </row>
    <row r="11" spans="1:3" x14ac:dyDescent="0.25">
      <c r="A11" t="s">
        <v>27</v>
      </c>
      <c r="B11" t="s">
        <v>56</v>
      </c>
      <c r="C11" s="1">
        <v>33564</v>
      </c>
    </row>
    <row r="12" spans="1:3" x14ac:dyDescent="0.25">
      <c r="A12" t="s">
        <v>28</v>
      </c>
      <c r="B12" t="s">
        <v>55</v>
      </c>
      <c r="C12" s="1">
        <v>41166</v>
      </c>
    </row>
    <row r="13" spans="1:3" x14ac:dyDescent="0.25">
      <c r="A13" t="s">
        <v>28</v>
      </c>
      <c r="B13" t="s">
        <v>56</v>
      </c>
      <c r="C13" s="1">
        <v>54310</v>
      </c>
    </row>
    <row r="14" spans="1:3" x14ac:dyDescent="0.25">
      <c r="A14" t="s">
        <v>29</v>
      </c>
      <c r="B14" t="s">
        <v>55</v>
      </c>
      <c r="C14" s="1">
        <v>55555</v>
      </c>
    </row>
    <row r="15" spans="1:3" x14ac:dyDescent="0.25">
      <c r="A15" t="s">
        <v>29</v>
      </c>
      <c r="B15" t="s">
        <v>56</v>
      </c>
      <c r="C15" s="1">
        <v>62445</v>
      </c>
    </row>
    <row r="16" spans="1:3" x14ac:dyDescent="0.25">
      <c r="A16" t="s">
        <v>30</v>
      </c>
      <c r="B16" t="s">
        <v>55</v>
      </c>
      <c r="C16" s="1">
        <v>69468</v>
      </c>
    </row>
    <row r="17" spans="1:3" x14ac:dyDescent="0.25">
      <c r="A17" t="s">
        <v>30</v>
      </c>
      <c r="B17" t="s">
        <v>56</v>
      </c>
      <c r="C17" s="1">
        <v>66623</v>
      </c>
    </row>
    <row r="18" spans="1:3" x14ac:dyDescent="0.25">
      <c r="A18" t="s">
        <v>31</v>
      </c>
      <c r="B18" t="s">
        <v>55</v>
      </c>
      <c r="C18" s="1">
        <v>68572</v>
      </c>
    </row>
    <row r="19" spans="1:3" x14ac:dyDescent="0.25">
      <c r="A19" t="s">
        <v>31</v>
      </c>
      <c r="B19" t="s">
        <v>56</v>
      </c>
      <c r="C19" s="1">
        <v>58819</v>
      </c>
    </row>
    <row r="20" spans="1:3" x14ac:dyDescent="0.25">
      <c r="A20" t="s">
        <v>32</v>
      </c>
      <c r="B20" t="s">
        <v>55</v>
      </c>
      <c r="C20" s="1">
        <v>57605</v>
      </c>
    </row>
    <row r="21" spans="1:3" x14ac:dyDescent="0.25">
      <c r="A21" t="s">
        <v>32</v>
      </c>
      <c r="B21" t="s">
        <v>56</v>
      </c>
      <c r="C21" s="1">
        <v>45846</v>
      </c>
    </row>
    <row r="22" spans="1:3" x14ac:dyDescent="0.25">
      <c r="A22" t="s">
        <v>33</v>
      </c>
      <c r="B22" t="s">
        <v>55</v>
      </c>
      <c r="C22" s="1">
        <v>42555</v>
      </c>
    </row>
    <row r="23" spans="1:3" x14ac:dyDescent="0.25">
      <c r="A23" t="s">
        <v>33</v>
      </c>
      <c r="B23" t="s">
        <v>56</v>
      </c>
      <c r="C23" s="1">
        <v>31771</v>
      </c>
    </row>
    <row r="24" spans="1:3" x14ac:dyDescent="0.25">
      <c r="A24" t="s">
        <v>34</v>
      </c>
      <c r="B24" t="s">
        <v>55</v>
      </c>
      <c r="C24" s="1">
        <v>26890</v>
      </c>
    </row>
    <row r="25" spans="1:3" x14ac:dyDescent="0.25">
      <c r="A25" t="s">
        <v>34</v>
      </c>
      <c r="B25" t="s">
        <v>56</v>
      </c>
      <c r="C25" s="1">
        <v>18197</v>
      </c>
    </row>
    <row r="26" spans="1:3" x14ac:dyDescent="0.25">
      <c r="A26" t="s">
        <v>35</v>
      </c>
      <c r="B26" t="s">
        <v>55</v>
      </c>
      <c r="C26" s="1">
        <v>14749</v>
      </c>
    </row>
    <row r="27" spans="1:3" x14ac:dyDescent="0.25">
      <c r="A27" t="s">
        <v>35</v>
      </c>
      <c r="B27" t="s">
        <v>56</v>
      </c>
      <c r="C27" s="1">
        <v>9881</v>
      </c>
    </row>
    <row r="28" spans="1:3" x14ac:dyDescent="0.25">
      <c r="A28" t="s">
        <v>36</v>
      </c>
      <c r="B28" t="s">
        <v>55</v>
      </c>
      <c r="C28" s="1">
        <v>7155</v>
      </c>
    </row>
    <row r="29" spans="1:3" x14ac:dyDescent="0.25">
      <c r="A29" t="s">
        <v>36</v>
      </c>
      <c r="B29" t="s">
        <v>56</v>
      </c>
      <c r="C29" s="1">
        <v>5589</v>
      </c>
    </row>
    <row r="30" spans="1:3" x14ac:dyDescent="0.25">
      <c r="A30" t="s">
        <v>37</v>
      </c>
      <c r="B30" t="s">
        <v>55</v>
      </c>
      <c r="C30" s="1">
        <v>3061</v>
      </c>
    </row>
    <row r="31" spans="1:3" x14ac:dyDescent="0.25">
      <c r="A31" t="s">
        <v>37</v>
      </c>
      <c r="B31" t="s">
        <v>56</v>
      </c>
      <c r="C31" s="1">
        <v>3139</v>
      </c>
    </row>
    <row r="32" spans="1:3" x14ac:dyDescent="0.25">
      <c r="A32" t="s">
        <v>38</v>
      </c>
      <c r="B32" t="s">
        <v>55</v>
      </c>
      <c r="C32" s="1">
        <v>1671</v>
      </c>
    </row>
    <row r="33" spans="1:3" x14ac:dyDescent="0.25">
      <c r="A33" t="s">
        <v>38</v>
      </c>
      <c r="B33" t="s">
        <v>56</v>
      </c>
      <c r="C33" s="1">
        <v>1819</v>
      </c>
    </row>
    <row r="34" spans="1:3" x14ac:dyDescent="0.25">
      <c r="A34" t="s">
        <v>39</v>
      </c>
      <c r="B34" t="s">
        <v>55</v>
      </c>
      <c r="C34" s="1">
        <v>1276</v>
      </c>
    </row>
    <row r="35" spans="1:3" x14ac:dyDescent="0.25">
      <c r="A35" t="s">
        <v>39</v>
      </c>
      <c r="B35" t="s">
        <v>56</v>
      </c>
      <c r="C35" s="1">
        <v>1333</v>
      </c>
    </row>
    <row r="36" spans="1:3" x14ac:dyDescent="0.25">
      <c r="A36" t="s">
        <v>40</v>
      </c>
      <c r="B36" t="s">
        <v>55</v>
      </c>
      <c r="C36" s="1">
        <v>1076</v>
      </c>
    </row>
    <row r="37" spans="1:3" x14ac:dyDescent="0.25">
      <c r="A37" t="s">
        <v>40</v>
      </c>
      <c r="B37" t="s">
        <v>56</v>
      </c>
      <c r="C37" s="1">
        <v>951</v>
      </c>
    </row>
    <row r="38" spans="1:3" x14ac:dyDescent="0.25">
      <c r="A38" t="s">
        <v>41</v>
      </c>
      <c r="B38" t="s">
        <v>55</v>
      </c>
      <c r="C38" s="1">
        <v>867</v>
      </c>
    </row>
    <row r="39" spans="1:3" x14ac:dyDescent="0.25">
      <c r="A39" t="s">
        <v>41</v>
      </c>
      <c r="B39" t="s">
        <v>56</v>
      </c>
      <c r="C39" s="1">
        <v>771</v>
      </c>
    </row>
    <row r="40" spans="1:3" x14ac:dyDescent="0.25">
      <c r="A40" t="s">
        <v>42</v>
      </c>
      <c r="B40" t="s">
        <v>55</v>
      </c>
      <c r="C40" s="1">
        <v>563</v>
      </c>
    </row>
    <row r="41" spans="1:3" x14ac:dyDescent="0.25">
      <c r="A41" t="s">
        <v>42</v>
      </c>
      <c r="B41" t="s">
        <v>56</v>
      </c>
      <c r="C41" s="1">
        <v>498</v>
      </c>
    </row>
    <row r="42" spans="1:3" x14ac:dyDescent="0.25">
      <c r="A42" t="s">
        <v>43</v>
      </c>
      <c r="B42" t="s">
        <v>55</v>
      </c>
      <c r="C42" s="1">
        <v>218</v>
      </c>
    </row>
    <row r="43" spans="1:3" x14ac:dyDescent="0.25">
      <c r="A43" t="s">
        <v>43</v>
      </c>
      <c r="B43" t="s">
        <v>56</v>
      </c>
      <c r="C43" s="1">
        <v>187</v>
      </c>
    </row>
    <row r="44" spans="1:3" x14ac:dyDescent="0.25">
      <c r="A44" t="s">
        <v>44</v>
      </c>
      <c r="B44" t="s">
        <v>55</v>
      </c>
      <c r="C44" s="1">
        <v>76</v>
      </c>
    </row>
    <row r="45" spans="1:3" x14ac:dyDescent="0.25">
      <c r="A45" t="s">
        <v>44</v>
      </c>
      <c r="B45" t="s">
        <v>56</v>
      </c>
      <c r="C45" s="1">
        <v>48</v>
      </c>
    </row>
    <row r="46" spans="1:3" x14ac:dyDescent="0.25">
      <c r="A46" t="s">
        <v>45</v>
      </c>
      <c r="B46" t="s">
        <v>56</v>
      </c>
      <c r="C46" s="1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G20" sqref="G20"/>
    </sheetView>
  </sheetViews>
  <sheetFormatPr defaultRowHeight="15" x14ac:dyDescent="0.25"/>
  <sheetData>
    <row r="1" spans="1:3" x14ac:dyDescent="0.25">
      <c r="A1" t="s">
        <v>59</v>
      </c>
    </row>
    <row r="3" spans="1:3" x14ac:dyDescent="0.25">
      <c r="A3" t="s">
        <v>52</v>
      </c>
      <c r="B3" t="s">
        <v>53</v>
      </c>
      <c r="C3" t="s">
        <v>54</v>
      </c>
    </row>
    <row r="4" spans="1:3" x14ac:dyDescent="0.25">
      <c r="A4" t="s">
        <v>24</v>
      </c>
      <c r="B4" t="s">
        <v>55</v>
      </c>
      <c r="C4" s="1">
        <v>26</v>
      </c>
    </row>
    <row r="5" spans="1:3" x14ac:dyDescent="0.25">
      <c r="A5" t="s">
        <v>24</v>
      </c>
      <c r="B5" t="s">
        <v>56</v>
      </c>
      <c r="C5" s="1">
        <v>51</v>
      </c>
    </row>
    <row r="6" spans="1:3" x14ac:dyDescent="0.25">
      <c r="A6" t="s">
        <v>25</v>
      </c>
      <c r="B6" t="s">
        <v>55</v>
      </c>
      <c r="C6" s="1">
        <v>310</v>
      </c>
    </row>
    <row r="7" spans="1:3" x14ac:dyDescent="0.25">
      <c r="A7" t="s">
        <v>25</v>
      </c>
      <c r="B7" t="s">
        <v>56</v>
      </c>
      <c r="C7" s="1">
        <v>490</v>
      </c>
    </row>
    <row r="8" spans="1:3" x14ac:dyDescent="0.25">
      <c r="A8" t="s">
        <v>26</v>
      </c>
      <c r="B8" t="s">
        <v>55</v>
      </c>
      <c r="C8" s="1">
        <v>1820</v>
      </c>
    </row>
    <row r="9" spans="1:3" x14ac:dyDescent="0.25">
      <c r="A9" t="s">
        <v>26</v>
      </c>
      <c r="B9" t="s">
        <v>56</v>
      </c>
      <c r="C9" s="1">
        <v>1994</v>
      </c>
    </row>
    <row r="10" spans="1:3" x14ac:dyDescent="0.25">
      <c r="A10" t="s">
        <v>27</v>
      </c>
      <c r="B10" t="s">
        <v>55</v>
      </c>
      <c r="C10" s="1">
        <v>5648</v>
      </c>
    </row>
    <row r="11" spans="1:3" x14ac:dyDescent="0.25">
      <c r="A11" t="s">
        <v>27</v>
      </c>
      <c r="B11" t="s">
        <v>56</v>
      </c>
      <c r="C11" s="1">
        <v>4919</v>
      </c>
    </row>
    <row r="12" spans="1:3" x14ac:dyDescent="0.25">
      <c r="A12" t="s">
        <v>28</v>
      </c>
      <c r="B12" t="s">
        <v>55</v>
      </c>
      <c r="C12" s="1">
        <v>9745</v>
      </c>
    </row>
    <row r="13" spans="1:3" x14ac:dyDescent="0.25">
      <c r="A13" t="s">
        <v>28</v>
      </c>
      <c r="B13" t="s">
        <v>56</v>
      </c>
      <c r="C13" s="1">
        <v>6935</v>
      </c>
    </row>
    <row r="14" spans="1:3" x14ac:dyDescent="0.25">
      <c r="A14" t="s">
        <v>29</v>
      </c>
      <c r="B14" t="s">
        <v>55</v>
      </c>
      <c r="C14" s="1">
        <v>11941</v>
      </c>
    </row>
    <row r="15" spans="1:3" x14ac:dyDescent="0.25">
      <c r="A15" t="s">
        <v>29</v>
      </c>
      <c r="B15" t="s">
        <v>56</v>
      </c>
      <c r="C15" s="1">
        <v>6940</v>
      </c>
    </row>
    <row r="16" spans="1:3" x14ac:dyDescent="0.25">
      <c r="A16" t="s">
        <v>30</v>
      </c>
      <c r="B16" t="s">
        <v>55</v>
      </c>
      <c r="C16" s="1">
        <v>14449</v>
      </c>
    </row>
    <row r="17" spans="1:3" x14ac:dyDescent="0.25">
      <c r="A17" t="s">
        <v>30</v>
      </c>
      <c r="B17" t="s">
        <v>56</v>
      </c>
      <c r="C17" s="1">
        <v>6950</v>
      </c>
    </row>
    <row r="18" spans="1:3" x14ac:dyDescent="0.25">
      <c r="A18" t="s">
        <v>31</v>
      </c>
      <c r="B18" t="s">
        <v>55</v>
      </c>
      <c r="C18" s="1">
        <v>13534</v>
      </c>
    </row>
    <row r="19" spans="1:3" x14ac:dyDescent="0.25">
      <c r="A19" t="s">
        <v>31</v>
      </c>
      <c r="B19" t="s">
        <v>56</v>
      </c>
      <c r="C19" s="1">
        <v>6183</v>
      </c>
    </row>
    <row r="20" spans="1:3" x14ac:dyDescent="0.25">
      <c r="A20" t="s">
        <v>32</v>
      </c>
      <c r="B20" t="s">
        <v>55</v>
      </c>
      <c r="C20" s="1">
        <v>11227</v>
      </c>
    </row>
    <row r="21" spans="1:3" x14ac:dyDescent="0.25">
      <c r="A21" t="s">
        <v>32</v>
      </c>
      <c r="B21" t="s">
        <v>56</v>
      </c>
      <c r="C21" s="1">
        <v>5643</v>
      </c>
    </row>
    <row r="22" spans="1:3" x14ac:dyDescent="0.25">
      <c r="A22" t="s">
        <v>33</v>
      </c>
      <c r="B22" t="s">
        <v>55</v>
      </c>
      <c r="C22" s="1">
        <v>7796</v>
      </c>
    </row>
    <row r="23" spans="1:3" x14ac:dyDescent="0.25">
      <c r="A23" t="s">
        <v>33</v>
      </c>
      <c r="B23" t="s">
        <v>56</v>
      </c>
      <c r="C23" s="1">
        <v>4427</v>
      </c>
    </row>
    <row r="24" spans="1:3" x14ac:dyDescent="0.25">
      <c r="A24" t="s">
        <v>34</v>
      </c>
      <c r="B24" t="s">
        <v>55</v>
      </c>
      <c r="C24" s="1">
        <v>4835</v>
      </c>
    </row>
    <row r="25" spans="1:3" x14ac:dyDescent="0.25">
      <c r="A25" t="s">
        <v>34</v>
      </c>
      <c r="B25" t="s">
        <v>56</v>
      </c>
      <c r="C25" s="1">
        <v>2734</v>
      </c>
    </row>
    <row r="26" spans="1:3" x14ac:dyDescent="0.25">
      <c r="A26" t="s">
        <v>35</v>
      </c>
      <c r="B26" t="s">
        <v>55</v>
      </c>
      <c r="C26" s="1">
        <v>2636</v>
      </c>
    </row>
    <row r="27" spans="1:3" x14ac:dyDescent="0.25">
      <c r="A27" t="s">
        <v>35</v>
      </c>
      <c r="B27" t="s">
        <v>56</v>
      </c>
      <c r="C27" s="1">
        <v>1564</v>
      </c>
    </row>
    <row r="28" spans="1:3" x14ac:dyDescent="0.25">
      <c r="A28" t="s">
        <v>36</v>
      </c>
      <c r="B28" t="s">
        <v>55</v>
      </c>
      <c r="C28" s="1">
        <v>1261</v>
      </c>
    </row>
    <row r="29" spans="1:3" x14ac:dyDescent="0.25">
      <c r="A29" t="s">
        <v>36</v>
      </c>
      <c r="B29" t="s">
        <v>56</v>
      </c>
      <c r="C29" s="1">
        <v>697</v>
      </c>
    </row>
    <row r="30" spans="1:3" x14ac:dyDescent="0.25">
      <c r="A30" t="s">
        <v>37</v>
      </c>
      <c r="B30" t="s">
        <v>55</v>
      </c>
      <c r="C30" s="1">
        <v>455</v>
      </c>
    </row>
    <row r="31" spans="1:3" x14ac:dyDescent="0.25">
      <c r="A31" t="s">
        <v>37</v>
      </c>
      <c r="B31" t="s">
        <v>56</v>
      </c>
      <c r="C31" s="1">
        <v>282</v>
      </c>
    </row>
    <row r="32" spans="1:3" x14ac:dyDescent="0.25">
      <c r="A32" t="s">
        <v>38</v>
      </c>
      <c r="B32" t="s">
        <v>55</v>
      </c>
      <c r="C32" s="1">
        <v>195</v>
      </c>
    </row>
    <row r="33" spans="1:3" x14ac:dyDescent="0.25">
      <c r="A33" t="s">
        <v>38</v>
      </c>
      <c r="B33" t="s">
        <v>56</v>
      </c>
      <c r="C33" s="1">
        <v>121</v>
      </c>
    </row>
    <row r="34" spans="1:3" x14ac:dyDescent="0.25">
      <c r="A34" t="s">
        <v>39</v>
      </c>
      <c r="B34" t="s">
        <v>55</v>
      </c>
      <c r="C34" s="1">
        <v>113</v>
      </c>
    </row>
    <row r="35" spans="1:3" x14ac:dyDescent="0.25">
      <c r="A35" t="s">
        <v>39</v>
      </c>
      <c r="B35" t="s">
        <v>56</v>
      </c>
      <c r="C35" s="1">
        <v>60</v>
      </c>
    </row>
    <row r="36" spans="1:3" x14ac:dyDescent="0.25">
      <c r="A36" t="s">
        <v>40</v>
      </c>
      <c r="B36" t="s">
        <v>55</v>
      </c>
      <c r="C36" s="1">
        <v>66</v>
      </c>
    </row>
    <row r="37" spans="1:3" x14ac:dyDescent="0.25">
      <c r="A37" t="s">
        <v>40</v>
      </c>
      <c r="B37" t="s">
        <v>56</v>
      </c>
      <c r="C37" s="1">
        <v>50</v>
      </c>
    </row>
    <row r="38" spans="1:3" x14ac:dyDescent="0.25">
      <c r="A38" t="s">
        <v>41</v>
      </c>
      <c r="B38" t="s">
        <v>55</v>
      </c>
      <c r="C38" s="1">
        <v>38</v>
      </c>
    </row>
    <row r="39" spans="1:3" x14ac:dyDescent="0.25">
      <c r="A39" t="s">
        <v>41</v>
      </c>
      <c r="B39" t="s">
        <v>56</v>
      </c>
      <c r="C39" s="1">
        <v>25</v>
      </c>
    </row>
    <row r="40" spans="1:3" x14ac:dyDescent="0.25">
      <c r="A40" t="s">
        <v>42</v>
      </c>
      <c r="B40" t="s">
        <v>55</v>
      </c>
      <c r="C40" s="1">
        <v>35</v>
      </c>
    </row>
    <row r="41" spans="1:3" x14ac:dyDescent="0.25">
      <c r="A41" t="s">
        <v>42</v>
      </c>
      <c r="B41" t="s">
        <v>56</v>
      </c>
      <c r="C41" s="1">
        <v>20</v>
      </c>
    </row>
    <row r="42" spans="1:3" x14ac:dyDescent="0.25">
      <c r="A42" t="s">
        <v>43</v>
      </c>
      <c r="B42" t="s">
        <v>55</v>
      </c>
      <c r="C42" s="1">
        <v>21</v>
      </c>
    </row>
    <row r="43" spans="1:3" x14ac:dyDescent="0.25">
      <c r="A43" t="s">
        <v>43</v>
      </c>
      <c r="B43" t="s">
        <v>56</v>
      </c>
      <c r="C43" s="1">
        <v>12</v>
      </c>
    </row>
    <row r="44" spans="1:3" x14ac:dyDescent="0.25">
      <c r="A44" t="s">
        <v>44</v>
      </c>
      <c r="B44" t="s">
        <v>55</v>
      </c>
      <c r="C44" s="1">
        <v>7</v>
      </c>
    </row>
    <row r="45" spans="1:3" x14ac:dyDescent="0.25">
      <c r="A45" t="s">
        <v>44</v>
      </c>
      <c r="B45" t="s">
        <v>56</v>
      </c>
      <c r="C45" s="1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G26" sqref="G26"/>
    </sheetView>
  </sheetViews>
  <sheetFormatPr defaultRowHeight="15" x14ac:dyDescent="0.25"/>
  <sheetData>
    <row r="1" spans="1:3" x14ac:dyDescent="0.25">
      <c r="A1" t="s">
        <v>60</v>
      </c>
    </row>
    <row r="3" spans="1:3" x14ac:dyDescent="0.25">
      <c r="A3" t="s">
        <v>52</v>
      </c>
      <c r="B3" t="s">
        <v>53</v>
      </c>
      <c r="C3" t="s">
        <v>54</v>
      </c>
    </row>
    <row r="4" spans="1:3" x14ac:dyDescent="0.25">
      <c r="A4" t="s">
        <v>24</v>
      </c>
      <c r="B4" t="s">
        <v>55</v>
      </c>
      <c r="C4" s="1">
        <v>254</v>
      </c>
    </row>
    <row r="5" spans="1:3" x14ac:dyDescent="0.25">
      <c r="A5" t="s">
        <v>24</v>
      </c>
      <c r="B5" t="s">
        <v>56</v>
      </c>
      <c r="C5" s="1">
        <v>1233</v>
      </c>
    </row>
    <row r="6" spans="1:3" x14ac:dyDescent="0.25">
      <c r="A6" t="s">
        <v>25</v>
      </c>
      <c r="B6" t="s">
        <v>55</v>
      </c>
      <c r="C6" s="1">
        <v>3461</v>
      </c>
    </row>
    <row r="7" spans="1:3" x14ac:dyDescent="0.25">
      <c r="A7" t="s">
        <v>25</v>
      </c>
      <c r="B7" t="s">
        <v>56</v>
      </c>
      <c r="C7" s="1">
        <v>11196</v>
      </c>
    </row>
    <row r="8" spans="1:3" x14ac:dyDescent="0.25">
      <c r="A8" t="s">
        <v>26</v>
      </c>
      <c r="B8" t="s">
        <v>55</v>
      </c>
      <c r="C8" s="1">
        <v>19229</v>
      </c>
    </row>
    <row r="9" spans="1:3" x14ac:dyDescent="0.25">
      <c r="A9" t="s">
        <v>26</v>
      </c>
      <c r="B9" t="s">
        <v>56</v>
      </c>
      <c r="C9" s="1">
        <v>46187</v>
      </c>
    </row>
    <row r="10" spans="1:3" x14ac:dyDescent="0.25">
      <c r="A10" t="s">
        <v>27</v>
      </c>
      <c r="B10" t="s">
        <v>55</v>
      </c>
      <c r="C10" s="1">
        <v>57443</v>
      </c>
    </row>
    <row r="11" spans="1:3" x14ac:dyDescent="0.25">
      <c r="A11" t="s">
        <v>27</v>
      </c>
      <c r="B11" t="s">
        <v>56</v>
      </c>
      <c r="C11" s="1">
        <v>106001</v>
      </c>
    </row>
    <row r="12" spans="1:3" x14ac:dyDescent="0.25">
      <c r="A12" t="s">
        <v>28</v>
      </c>
      <c r="B12" t="s">
        <v>55</v>
      </c>
      <c r="C12" s="1">
        <v>101343</v>
      </c>
    </row>
    <row r="13" spans="1:3" x14ac:dyDescent="0.25">
      <c r="A13" t="s">
        <v>28</v>
      </c>
      <c r="B13" t="s">
        <v>56</v>
      </c>
      <c r="C13" s="1">
        <v>155297</v>
      </c>
    </row>
    <row r="14" spans="1:3" x14ac:dyDescent="0.25">
      <c r="A14" t="s">
        <v>29</v>
      </c>
      <c r="B14" t="s">
        <v>55</v>
      </c>
      <c r="C14" s="1">
        <v>126152</v>
      </c>
    </row>
    <row r="15" spans="1:3" x14ac:dyDescent="0.25">
      <c r="A15" t="s">
        <v>29</v>
      </c>
      <c r="B15" t="s">
        <v>56</v>
      </c>
      <c r="C15" s="1">
        <v>171185</v>
      </c>
    </row>
    <row r="16" spans="1:3" x14ac:dyDescent="0.25">
      <c r="A16" t="s">
        <v>30</v>
      </c>
      <c r="B16" t="s">
        <v>55</v>
      </c>
      <c r="C16" s="1">
        <v>152473</v>
      </c>
    </row>
    <row r="17" spans="1:3" x14ac:dyDescent="0.25">
      <c r="A17" t="s">
        <v>30</v>
      </c>
      <c r="B17" t="s">
        <v>56</v>
      </c>
      <c r="C17" s="1">
        <v>183929</v>
      </c>
    </row>
    <row r="18" spans="1:3" x14ac:dyDescent="0.25">
      <c r="A18" t="s">
        <v>31</v>
      </c>
      <c r="B18" t="s">
        <v>55</v>
      </c>
      <c r="C18" s="1">
        <v>147872</v>
      </c>
    </row>
    <row r="19" spans="1:3" x14ac:dyDescent="0.25">
      <c r="A19" t="s">
        <v>31</v>
      </c>
      <c r="B19" t="s">
        <v>56</v>
      </c>
      <c r="C19" s="1">
        <v>167657</v>
      </c>
    </row>
    <row r="20" spans="1:3" x14ac:dyDescent="0.25">
      <c r="A20" t="s">
        <v>32</v>
      </c>
      <c r="B20" t="s">
        <v>55</v>
      </c>
      <c r="C20" s="1">
        <v>128216</v>
      </c>
    </row>
    <row r="21" spans="1:3" x14ac:dyDescent="0.25">
      <c r="A21" t="s">
        <v>32</v>
      </c>
      <c r="B21" t="s">
        <v>56</v>
      </c>
      <c r="C21" s="1">
        <v>142264</v>
      </c>
    </row>
    <row r="22" spans="1:3" x14ac:dyDescent="0.25">
      <c r="A22" t="s">
        <v>33</v>
      </c>
      <c r="B22" t="s">
        <v>55</v>
      </c>
      <c r="C22" s="1">
        <v>101114</v>
      </c>
    </row>
    <row r="23" spans="1:3" x14ac:dyDescent="0.25">
      <c r="A23" t="s">
        <v>33</v>
      </c>
      <c r="B23" t="s">
        <v>56</v>
      </c>
      <c r="C23" s="1">
        <v>111970</v>
      </c>
    </row>
    <row r="24" spans="1:3" x14ac:dyDescent="0.25">
      <c r="A24" t="s">
        <v>34</v>
      </c>
      <c r="B24" t="s">
        <v>55</v>
      </c>
      <c r="C24" s="1">
        <v>71344</v>
      </c>
    </row>
    <row r="25" spans="1:3" x14ac:dyDescent="0.25">
      <c r="A25" t="s">
        <v>34</v>
      </c>
      <c r="B25" t="s">
        <v>56</v>
      </c>
      <c r="C25" s="1">
        <v>77639</v>
      </c>
    </row>
    <row r="26" spans="1:3" x14ac:dyDescent="0.25">
      <c r="A26" t="s">
        <v>35</v>
      </c>
      <c r="B26" t="s">
        <v>55</v>
      </c>
      <c r="C26" s="1">
        <v>46387</v>
      </c>
    </row>
    <row r="27" spans="1:3" x14ac:dyDescent="0.25">
      <c r="A27" t="s">
        <v>35</v>
      </c>
      <c r="B27" t="s">
        <v>56</v>
      </c>
      <c r="C27" s="1">
        <v>47865</v>
      </c>
    </row>
    <row r="28" spans="1:3" x14ac:dyDescent="0.25">
      <c r="A28" t="s">
        <v>36</v>
      </c>
      <c r="B28" t="s">
        <v>55</v>
      </c>
      <c r="C28" s="1">
        <v>24536</v>
      </c>
    </row>
    <row r="29" spans="1:3" x14ac:dyDescent="0.25">
      <c r="A29" t="s">
        <v>36</v>
      </c>
      <c r="B29" t="s">
        <v>56</v>
      </c>
      <c r="C29" s="1">
        <v>24833</v>
      </c>
    </row>
    <row r="30" spans="1:3" x14ac:dyDescent="0.25">
      <c r="A30" t="s">
        <v>37</v>
      </c>
      <c r="B30" t="s">
        <v>55</v>
      </c>
      <c r="C30" s="1">
        <v>9440</v>
      </c>
    </row>
    <row r="31" spans="1:3" x14ac:dyDescent="0.25">
      <c r="A31" t="s">
        <v>37</v>
      </c>
      <c r="B31" t="s">
        <v>56</v>
      </c>
      <c r="C31" s="1">
        <v>9874</v>
      </c>
    </row>
    <row r="32" spans="1:3" x14ac:dyDescent="0.25">
      <c r="A32" t="s">
        <v>38</v>
      </c>
      <c r="B32" t="s">
        <v>55</v>
      </c>
      <c r="C32" s="1">
        <v>3602</v>
      </c>
    </row>
    <row r="33" spans="1:3" x14ac:dyDescent="0.25">
      <c r="A33" t="s">
        <v>38</v>
      </c>
      <c r="B33" t="s">
        <v>56</v>
      </c>
      <c r="C33" s="1">
        <v>4010</v>
      </c>
    </row>
    <row r="34" spans="1:3" x14ac:dyDescent="0.25">
      <c r="A34" t="s">
        <v>39</v>
      </c>
      <c r="B34" t="s">
        <v>55</v>
      </c>
      <c r="C34" s="1">
        <v>1657</v>
      </c>
    </row>
    <row r="35" spans="1:3" x14ac:dyDescent="0.25">
      <c r="A35" t="s">
        <v>39</v>
      </c>
      <c r="B35" t="s">
        <v>56</v>
      </c>
      <c r="C35" s="1">
        <v>1679</v>
      </c>
    </row>
    <row r="36" spans="1:3" x14ac:dyDescent="0.25">
      <c r="A36" t="s">
        <v>40</v>
      </c>
      <c r="B36" t="s">
        <v>55</v>
      </c>
      <c r="C36" s="1">
        <v>873</v>
      </c>
    </row>
    <row r="37" spans="1:3" x14ac:dyDescent="0.25">
      <c r="A37" t="s">
        <v>40</v>
      </c>
      <c r="B37" t="s">
        <v>56</v>
      </c>
      <c r="C37" s="1">
        <v>668</v>
      </c>
    </row>
    <row r="38" spans="1:3" x14ac:dyDescent="0.25">
      <c r="A38" t="s">
        <v>41</v>
      </c>
      <c r="B38" t="s">
        <v>55</v>
      </c>
      <c r="C38" s="1">
        <v>363</v>
      </c>
    </row>
    <row r="39" spans="1:3" x14ac:dyDescent="0.25">
      <c r="A39" t="s">
        <v>41</v>
      </c>
      <c r="B39" t="s">
        <v>56</v>
      </c>
      <c r="C39" s="1">
        <v>292</v>
      </c>
    </row>
    <row r="40" spans="1:3" x14ac:dyDescent="0.25">
      <c r="A40" t="s">
        <v>42</v>
      </c>
      <c r="B40" t="s">
        <v>55</v>
      </c>
      <c r="C40" s="1">
        <v>134</v>
      </c>
    </row>
    <row r="41" spans="1:3" x14ac:dyDescent="0.25">
      <c r="A41" t="s">
        <v>42</v>
      </c>
      <c r="B41" t="s">
        <v>56</v>
      </c>
      <c r="C41" s="1">
        <v>131</v>
      </c>
    </row>
    <row r="42" spans="1:3" x14ac:dyDescent="0.25">
      <c r="A42" t="s">
        <v>43</v>
      </c>
      <c r="B42" t="s">
        <v>55</v>
      </c>
      <c r="C42" s="1">
        <v>76</v>
      </c>
    </row>
    <row r="43" spans="1:3" x14ac:dyDescent="0.25">
      <c r="A43" t="s">
        <v>43</v>
      </c>
      <c r="B43" t="s">
        <v>56</v>
      </c>
      <c r="C43" s="1">
        <v>62</v>
      </c>
    </row>
    <row r="44" spans="1:3" x14ac:dyDescent="0.25">
      <c r="A44" t="s">
        <v>44</v>
      </c>
      <c r="B44" t="s">
        <v>55</v>
      </c>
      <c r="C44" s="1">
        <v>42</v>
      </c>
    </row>
    <row r="45" spans="1:3" x14ac:dyDescent="0.25">
      <c r="A45" t="s">
        <v>44</v>
      </c>
      <c r="B45" t="s">
        <v>56</v>
      </c>
      <c r="C45" s="1">
        <v>37</v>
      </c>
    </row>
    <row r="46" spans="1:3" x14ac:dyDescent="0.25">
      <c r="A46" t="s">
        <v>45</v>
      </c>
      <c r="B46" t="s">
        <v>55</v>
      </c>
      <c r="C46" s="1">
        <v>1</v>
      </c>
    </row>
    <row r="47" spans="1:3" x14ac:dyDescent="0.25">
      <c r="A47" t="s">
        <v>45</v>
      </c>
      <c r="B47" t="s">
        <v>56</v>
      </c>
      <c r="C47" s="1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C4" sqref="C4:C47"/>
    </sheetView>
  </sheetViews>
  <sheetFormatPr defaultRowHeight="15" x14ac:dyDescent="0.25"/>
  <sheetData>
    <row r="1" spans="1:3" x14ac:dyDescent="0.25">
      <c r="A1" t="s">
        <v>61</v>
      </c>
    </row>
    <row r="3" spans="1:3" x14ac:dyDescent="0.25">
      <c r="A3" t="s">
        <v>52</v>
      </c>
      <c r="B3" t="s">
        <v>53</v>
      </c>
      <c r="C3" t="s">
        <v>54</v>
      </c>
    </row>
    <row r="4" spans="1:3" hidden="1" x14ac:dyDescent="0.25">
      <c r="A4" t="s">
        <v>24</v>
      </c>
      <c r="B4" t="s">
        <v>55</v>
      </c>
      <c r="C4" s="1">
        <v>7</v>
      </c>
    </row>
    <row r="5" spans="1:3" x14ac:dyDescent="0.25">
      <c r="A5" t="s">
        <v>24</v>
      </c>
      <c r="B5" t="s">
        <v>56</v>
      </c>
      <c r="C5" s="1">
        <v>73</v>
      </c>
    </row>
    <row r="6" spans="1:3" hidden="1" x14ac:dyDescent="0.25">
      <c r="A6" t="s">
        <v>25</v>
      </c>
      <c r="B6" t="s">
        <v>55</v>
      </c>
      <c r="C6" s="1">
        <v>297</v>
      </c>
    </row>
    <row r="7" spans="1:3" x14ac:dyDescent="0.25">
      <c r="A7" t="s">
        <v>25</v>
      </c>
      <c r="B7" t="s">
        <v>56</v>
      </c>
      <c r="C7" s="1">
        <v>1195</v>
      </c>
    </row>
    <row r="8" spans="1:3" hidden="1" x14ac:dyDescent="0.25">
      <c r="A8" t="s">
        <v>26</v>
      </c>
      <c r="B8" t="s">
        <v>55</v>
      </c>
      <c r="C8" s="1">
        <v>2498</v>
      </c>
    </row>
    <row r="9" spans="1:3" x14ac:dyDescent="0.25">
      <c r="A9" t="s">
        <v>26</v>
      </c>
      <c r="B9" t="s">
        <v>56</v>
      </c>
      <c r="C9" s="1">
        <v>7367</v>
      </c>
    </row>
    <row r="10" spans="1:3" hidden="1" x14ac:dyDescent="0.25">
      <c r="A10" t="s">
        <v>27</v>
      </c>
      <c r="B10" t="s">
        <v>55</v>
      </c>
      <c r="C10" s="1">
        <v>9834</v>
      </c>
    </row>
    <row r="11" spans="1:3" x14ac:dyDescent="0.25">
      <c r="A11" t="s">
        <v>27</v>
      </c>
      <c r="B11" t="s">
        <v>56</v>
      </c>
      <c r="C11" s="1">
        <v>22986</v>
      </c>
    </row>
    <row r="12" spans="1:3" hidden="1" x14ac:dyDescent="0.25">
      <c r="A12" t="s">
        <v>28</v>
      </c>
      <c r="B12" t="s">
        <v>55</v>
      </c>
      <c r="C12" s="1">
        <v>22071</v>
      </c>
    </row>
    <row r="13" spans="1:3" x14ac:dyDescent="0.25">
      <c r="A13" t="s">
        <v>28</v>
      </c>
      <c r="B13" t="s">
        <v>56</v>
      </c>
      <c r="C13" s="1">
        <v>43444</v>
      </c>
    </row>
    <row r="14" spans="1:3" hidden="1" x14ac:dyDescent="0.25">
      <c r="A14" t="s">
        <v>29</v>
      </c>
      <c r="B14" t="s">
        <v>55</v>
      </c>
      <c r="C14" s="1">
        <v>33819</v>
      </c>
    </row>
    <row r="15" spans="1:3" x14ac:dyDescent="0.25">
      <c r="A15" t="s">
        <v>29</v>
      </c>
      <c r="B15" t="s">
        <v>56</v>
      </c>
      <c r="C15" s="1">
        <v>58981</v>
      </c>
    </row>
    <row r="16" spans="1:3" hidden="1" x14ac:dyDescent="0.25">
      <c r="A16" t="s">
        <v>30</v>
      </c>
      <c r="B16" t="s">
        <v>55</v>
      </c>
      <c r="C16" s="1">
        <v>48386</v>
      </c>
    </row>
    <row r="17" spans="1:3" x14ac:dyDescent="0.25">
      <c r="A17" t="s">
        <v>30</v>
      </c>
      <c r="B17" t="s">
        <v>56</v>
      </c>
      <c r="C17" s="1">
        <v>77551</v>
      </c>
    </row>
    <row r="18" spans="1:3" hidden="1" x14ac:dyDescent="0.25">
      <c r="A18" t="s">
        <v>31</v>
      </c>
      <c r="B18" t="s">
        <v>55</v>
      </c>
      <c r="C18" s="1">
        <v>54919</v>
      </c>
    </row>
    <row r="19" spans="1:3" x14ac:dyDescent="0.25">
      <c r="A19" t="s">
        <v>31</v>
      </c>
      <c r="B19" t="s">
        <v>56</v>
      </c>
      <c r="C19" s="1">
        <v>84065</v>
      </c>
    </row>
    <row r="20" spans="1:3" hidden="1" x14ac:dyDescent="0.25">
      <c r="A20" t="s">
        <v>32</v>
      </c>
      <c r="B20" t="s">
        <v>55</v>
      </c>
      <c r="C20" s="1">
        <v>54465</v>
      </c>
    </row>
    <row r="21" spans="1:3" x14ac:dyDescent="0.25">
      <c r="A21" t="s">
        <v>32</v>
      </c>
      <c r="B21" t="s">
        <v>56</v>
      </c>
      <c r="C21" s="1">
        <v>83364</v>
      </c>
    </row>
    <row r="22" spans="1:3" hidden="1" x14ac:dyDescent="0.25">
      <c r="A22" t="s">
        <v>33</v>
      </c>
      <c r="B22" t="s">
        <v>55</v>
      </c>
      <c r="C22" s="1">
        <v>53900</v>
      </c>
    </row>
    <row r="23" spans="1:3" x14ac:dyDescent="0.25">
      <c r="A23" t="s">
        <v>33</v>
      </c>
      <c r="B23" t="s">
        <v>56</v>
      </c>
      <c r="C23" s="1">
        <v>79269</v>
      </c>
    </row>
    <row r="24" spans="1:3" hidden="1" x14ac:dyDescent="0.25">
      <c r="A24" t="s">
        <v>34</v>
      </c>
      <c r="B24" t="s">
        <v>55</v>
      </c>
      <c r="C24" s="1">
        <v>50785</v>
      </c>
    </row>
    <row r="25" spans="1:3" x14ac:dyDescent="0.25">
      <c r="A25" t="s">
        <v>34</v>
      </c>
      <c r="B25" t="s">
        <v>56</v>
      </c>
      <c r="C25" s="1">
        <v>71176</v>
      </c>
    </row>
    <row r="26" spans="1:3" hidden="1" x14ac:dyDescent="0.25">
      <c r="A26" t="s">
        <v>35</v>
      </c>
      <c r="B26" t="s">
        <v>55</v>
      </c>
      <c r="C26" s="1">
        <v>47101</v>
      </c>
    </row>
    <row r="27" spans="1:3" x14ac:dyDescent="0.25">
      <c r="A27" t="s">
        <v>35</v>
      </c>
      <c r="B27" t="s">
        <v>56</v>
      </c>
      <c r="C27" s="1">
        <v>62865</v>
      </c>
    </row>
    <row r="28" spans="1:3" hidden="1" x14ac:dyDescent="0.25">
      <c r="A28" t="s">
        <v>36</v>
      </c>
      <c r="B28" t="s">
        <v>55</v>
      </c>
      <c r="C28" s="1">
        <v>38598</v>
      </c>
    </row>
    <row r="29" spans="1:3" x14ac:dyDescent="0.25">
      <c r="A29" t="s">
        <v>36</v>
      </c>
      <c r="B29" t="s">
        <v>56</v>
      </c>
      <c r="C29" s="1">
        <v>52877</v>
      </c>
    </row>
    <row r="30" spans="1:3" hidden="1" x14ac:dyDescent="0.25">
      <c r="A30" t="s">
        <v>37</v>
      </c>
      <c r="B30" t="s">
        <v>55</v>
      </c>
      <c r="C30" s="1">
        <v>24894</v>
      </c>
    </row>
    <row r="31" spans="1:3" x14ac:dyDescent="0.25">
      <c r="A31" t="s">
        <v>37</v>
      </c>
      <c r="B31" t="s">
        <v>56</v>
      </c>
      <c r="C31" s="1">
        <v>38173</v>
      </c>
    </row>
    <row r="32" spans="1:3" hidden="1" x14ac:dyDescent="0.25">
      <c r="A32" t="s">
        <v>38</v>
      </c>
      <c r="B32" t="s">
        <v>55</v>
      </c>
      <c r="C32" s="1">
        <v>16501</v>
      </c>
    </row>
    <row r="33" spans="1:3" x14ac:dyDescent="0.25">
      <c r="A33" t="s">
        <v>38</v>
      </c>
      <c r="B33" t="s">
        <v>56</v>
      </c>
      <c r="C33" s="1">
        <v>27838</v>
      </c>
    </row>
    <row r="34" spans="1:3" hidden="1" x14ac:dyDescent="0.25">
      <c r="A34" t="s">
        <v>39</v>
      </c>
      <c r="B34" t="s">
        <v>55</v>
      </c>
      <c r="C34" s="1">
        <v>13694</v>
      </c>
    </row>
    <row r="35" spans="1:3" x14ac:dyDescent="0.25">
      <c r="A35" t="s">
        <v>39</v>
      </c>
      <c r="B35" t="s">
        <v>56</v>
      </c>
      <c r="C35" s="1">
        <v>22356</v>
      </c>
    </row>
    <row r="36" spans="1:3" hidden="1" x14ac:dyDescent="0.25">
      <c r="A36" t="s">
        <v>40</v>
      </c>
      <c r="B36" t="s">
        <v>55</v>
      </c>
      <c r="C36" s="1">
        <v>13892</v>
      </c>
    </row>
    <row r="37" spans="1:3" x14ac:dyDescent="0.25">
      <c r="A37" t="s">
        <v>40</v>
      </c>
      <c r="B37" t="s">
        <v>56</v>
      </c>
      <c r="C37" s="1">
        <v>18035</v>
      </c>
    </row>
    <row r="38" spans="1:3" hidden="1" x14ac:dyDescent="0.25">
      <c r="A38" t="s">
        <v>41</v>
      </c>
      <c r="B38" t="s">
        <v>55</v>
      </c>
      <c r="C38" s="1">
        <v>13360</v>
      </c>
    </row>
    <row r="39" spans="1:3" x14ac:dyDescent="0.25">
      <c r="A39" t="s">
        <v>41</v>
      </c>
      <c r="B39" t="s">
        <v>56</v>
      </c>
      <c r="C39" s="1">
        <v>13140</v>
      </c>
    </row>
    <row r="40" spans="1:3" hidden="1" x14ac:dyDescent="0.25">
      <c r="A40" t="s">
        <v>42</v>
      </c>
      <c r="B40" t="s">
        <v>55</v>
      </c>
      <c r="C40" s="1">
        <v>11225</v>
      </c>
    </row>
    <row r="41" spans="1:3" x14ac:dyDescent="0.25">
      <c r="A41" t="s">
        <v>42</v>
      </c>
      <c r="B41" t="s">
        <v>56</v>
      </c>
      <c r="C41" s="1">
        <v>10002</v>
      </c>
    </row>
    <row r="42" spans="1:3" hidden="1" x14ac:dyDescent="0.25">
      <c r="A42" t="s">
        <v>43</v>
      </c>
      <c r="B42" t="s">
        <v>55</v>
      </c>
      <c r="C42" s="1">
        <v>4558</v>
      </c>
    </row>
    <row r="43" spans="1:3" x14ac:dyDescent="0.25">
      <c r="A43" t="s">
        <v>43</v>
      </c>
      <c r="B43" t="s">
        <v>56</v>
      </c>
      <c r="C43" s="1">
        <v>4802</v>
      </c>
    </row>
    <row r="44" spans="1:3" hidden="1" x14ac:dyDescent="0.25">
      <c r="A44" t="s">
        <v>44</v>
      </c>
      <c r="B44" t="s">
        <v>55</v>
      </c>
      <c r="C44" s="1">
        <v>2078</v>
      </c>
    </row>
    <row r="45" spans="1:3" x14ac:dyDescent="0.25">
      <c r="A45" t="s">
        <v>44</v>
      </c>
      <c r="B45" t="s">
        <v>56</v>
      </c>
      <c r="C45" s="1">
        <v>1981</v>
      </c>
    </row>
    <row r="46" spans="1:3" hidden="1" x14ac:dyDescent="0.25">
      <c r="A46" t="s">
        <v>45</v>
      </c>
      <c r="B46" t="s">
        <v>55</v>
      </c>
      <c r="C46" s="1">
        <v>300</v>
      </c>
    </row>
    <row r="47" spans="1:3" x14ac:dyDescent="0.25">
      <c r="A47" t="s">
        <v>45</v>
      </c>
      <c r="B47" t="s">
        <v>56</v>
      </c>
      <c r="C47" s="1">
        <v>292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C4" sqref="C4:C47"/>
    </sheetView>
  </sheetViews>
  <sheetFormatPr defaultRowHeight="15" x14ac:dyDescent="0.25"/>
  <sheetData>
    <row r="1" spans="1:3" x14ac:dyDescent="0.25">
      <c r="A1" s="3" t="s">
        <v>62</v>
      </c>
    </row>
    <row r="3" spans="1:3" x14ac:dyDescent="0.25">
      <c r="A3" t="s">
        <v>52</v>
      </c>
      <c r="B3" t="s">
        <v>53</v>
      </c>
      <c r="C3" t="s">
        <v>54</v>
      </c>
    </row>
    <row r="4" spans="1:3" hidden="1" x14ac:dyDescent="0.25">
      <c r="A4" t="s">
        <v>24</v>
      </c>
      <c r="B4" t="s">
        <v>55</v>
      </c>
      <c r="C4" s="1">
        <v>68</v>
      </c>
    </row>
    <row r="5" spans="1:3" x14ac:dyDescent="0.25">
      <c r="A5" t="s">
        <v>24</v>
      </c>
      <c r="B5" t="s">
        <v>56</v>
      </c>
      <c r="C5" s="1">
        <v>194</v>
      </c>
    </row>
    <row r="6" spans="1:3" hidden="1" x14ac:dyDescent="0.25">
      <c r="A6" t="s">
        <v>25</v>
      </c>
      <c r="B6" t="s">
        <v>55</v>
      </c>
      <c r="C6" s="1">
        <v>900</v>
      </c>
    </row>
    <row r="7" spans="1:3" x14ac:dyDescent="0.25">
      <c r="A7" t="s">
        <v>25</v>
      </c>
      <c r="B7" t="s">
        <v>56</v>
      </c>
      <c r="C7" s="1">
        <v>1780</v>
      </c>
    </row>
    <row r="8" spans="1:3" hidden="1" x14ac:dyDescent="0.25">
      <c r="A8" t="s">
        <v>26</v>
      </c>
      <c r="B8" t="s">
        <v>55</v>
      </c>
      <c r="C8" s="1">
        <v>5162</v>
      </c>
    </row>
    <row r="9" spans="1:3" x14ac:dyDescent="0.25">
      <c r="A9" t="s">
        <v>26</v>
      </c>
      <c r="B9" t="s">
        <v>56</v>
      </c>
      <c r="C9" s="1">
        <v>7207</v>
      </c>
    </row>
    <row r="10" spans="1:3" hidden="1" x14ac:dyDescent="0.25">
      <c r="A10" t="s">
        <v>27</v>
      </c>
      <c r="B10" t="s">
        <v>55</v>
      </c>
      <c r="C10" s="1">
        <v>15298</v>
      </c>
    </row>
    <row r="11" spans="1:3" x14ac:dyDescent="0.25">
      <c r="A11" t="s">
        <v>27</v>
      </c>
      <c r="B11" t="s">
        <v>56</v>
      </c>
      <c r="C11" s="1">
        <v>16160</v>
      </c>
    </row>
    <row r="12" spans="1:3" hidden="1" x14ac:dyDescent="0.25">
      <c r="A12" t="s">
        <v>28</v>
      </c>
      <c r="B12" t="s">
        <v>55</v>
      </c>
      <c r="C12" s="1">
        <v>26107</v>
      </c>
    </row>
    <row r="13" spans="1:3" x14ac:dyDescent="0.25">
      <c r="A13" t="s">
        <v>28</v>
      </c>
      <c r="B13" t="s">
        <v>56</v>
      </c>
      <c r="C13" s="1">
        <v>24306</v>
      </c>
    </row>
    <row r="14" spans="1:3" hidden="1" x14ac:dyDescent="0.25">
      <c r="A14" t="s">
        <v>29</v>
      </c>
      <c r="B14" t="s">
        <v>55</v>
      </c>
      <c r="C14" s="1">
        <v>30444</v>
      </c>
    </row>
    <row r="15" spans="1:3" x14ac:dyDescent="0.25">
      <c r="A15" t="s">
        <v>29</v>
      </c>
      <c r="B15" t="s">
        <v>56</v>
      </c>
      <c r="C15" s="1">
        <v>27521</v>
      </c>
    </row>
    <row r="16" spans="1:3" hidden="1" x14ac:dyDescent="0.25">
      <c r="A16" t="s">
        <v>30</v>
      </c>
      <c r="B16" t="s">
        <v>55</v>
      </c>
      <c r="C16" s="1">
        <v>31843</v>
      </c>
    </row>
    <row r="17" spans="1:3" x14ac:dyDescent="0.25">
      <c r="A17" t="s">
        <v>30</v>
      </c>
      <c r="B17" t="s">
        <v>56</v>
      </c>
      <c r="C17" s="1">
        <v>32206</v>
      </c>
    </row>
    <row r="18" spans="1:3" hidden="1" x14ac:dyDescent="0.25">
      <c r="A18" t="s">
        <v>31</v>
      </c>
      <c r="B18" t="s">
        <v>55</v>
      </c>
      <c r="C18" s="1">
        <v>25869</v>
      </c>
    </row>
    <row r="19" spans="1:3" x14ac:dyDescent="0.25">
      <c r="A19" t="s">
        <v>31</v>
      </c>
      <c r="B19" t="s">
        <v>56</v>
      </c>
      <c r="C19" s="1">
        <v>30459</v>
      </c>
    </row>
    <row r="20" spans="1:3" hidden="1" x14ac:dyDescent="0.25">
      <c r="A20" t="s">
        <v>32</v>
      </c>
      <c r="B20" t="s">
        <v>55</v>
      </c>
      <c r="C20" s="1">
        <v>18626</v>
      </c>
    </row>
    <row r="21" spans="1:3" x14ac:dyDescent="0.25">
      <c r="A21" t="s">
        <v>32</v>
      </c>
      <c r="B21" t="s">
        <v>56</v>
      </c>
      <c r="C21" s="1">
        <v>28619</v>
      </c>
    </row>
    <row r="22" spans="1:3" hidden="1" x14ac:dyDescent="0.25">
      <c r="A22" t="s">
        <v>33</v>
      </c>
      <c r="B22" t="s">
        <v>55</v>
      </c>
      <c r="C22" s="1">
        <v>12282</v>
      </c>
    </row>
    <row r="23" spans="1:3" x14ac:dyDescent="0.25">
      <c r="A23" t="s">
        <v>33</v>
      </c>
      <c r="B23" t="s">
        <v>56</v>
      </c>
      <c r="C23" s="1">
        <v>25910</v>
      </c>
    </row>
    <row r="24" spans="1:3" hidden="1" x14ac:dyDescent="0.25">
      <c r="A24" t="s">
        <v>34</v>
      </c>
      <c r="B24" t="s">
        <v>55</v>
      </c>
      <c r="C24" s="1">
        <v>7517</v>
      </c>
    </row>
    <row r="25" spans="1:3" x14ac:dyDescent="0.25">
      <c r="A25" t="s">
        <v>34</v>
      </c>
      <c r="B25" t="s">
        <v>56</v>
      </c>
      <c r="C25" s="1">
        <v>21292</v>
      </c>
    </row>
    <row r="26" spans="1:3" hidden="1" x14ac:dyDescent="0.25">
      <c r="A26" t="s">
        <v>35</v>
      </c>
      <c r="B26" t="s">
        <v>55</v>
      </c>
      <c r="C26" s="1">
        <v>4998</v>
      </c>
    </row>
    <row r="27" spans="1:3" x14ac:dyDescent="0.25">
      <c r="A27" t="s">
        <v>35</v>
      </c>
      <c r="B27" t="s">
        <v>56</v>
      </c>
      <c r="C27" s="1">
        <v>16575</v>
      </c>
    </row>
    <row r="28" spans="1:3" hidden="1" x14ac:dyDescent="0.25">
      <c r="A28" t="s">
        <v>36</v>
      </c>
      <c r="B28" t="s">
        <v>55</v>
      </c>
      <c r="C28" s="1">
        <v>3563</v>
      </c>
    </row>
    <row r="29" spans="1:3" x14ac:dyDescent="0.25">
      <c r="A29" t="s">
        <v>36</v>
      </c>
      <c r="B29" t="s">
        <v>56</v>
      </c>
      <c r="C29" s="1">
        <v>11058</v>
      </c>
    </row>
    <row r="30" spans="1:3" hidden="1" x14ac:dyDescent="0.25">
      <c r="A30" t="s">
        <v>37</v>
      </c>
      <c r="B30" t="s">
        <v>55</v>
      </c>
      <c r="C30" s="1">
        <v>2089</v>
      </c>
    </row>
    <row r="31" spans="1:3" x14ac:dyDescent="0.25">
      <c r="A31" t="s">
        <v>37</v>
      </c>
      <c r="B31" t="s">
        <v>56</v>
      </c>
      <c r="C31" s="1">
        <v>6249</v>
      </c>
    </row>
    <row r="32" spans="1:3" hidden="1" x14ac:dyDescent="0.25">
      <c r="A32" t="s">
        <v>38</v>
      </c>
      <c r="B32" t="s">
        <v>55</v>
      </c>
      <c r="C32" s="1">
        <v>1361</v>
      </c>
    </row>
    <row r="33" spans="1:3" x14ac:dyDescent="0.25">
      <c r="A33" t="s">
        <v>38</v>
      </c>
      <c r="B33" t="s">
        <v>56</v>
      </c>
      <c r="C33" s="1">
        <v>3382</v>
      </c>
    </row>
    <row r="34" spans="1:3" hidden="1" x14ac:dyDescent="0.25">
      <c r="A34" t="s">
        <v>39</v>
      </c>
      <c r="B34" t="s">
        <v>55</v>
      </c>
      <c r="C34" s="1">
        <v>1012</v>
      </c>
    </row>
    <row r="35" spans="1:3" x14ac:dyDescent="0.25">
      <c r="A35" t="s">
        <v>39</v>
      </c>
      <c r="B35" t="s">
        <v>56</v>
      </c>
      <c r="C35" s="1">
        <v>1708</v>
      </c>
    </row>
    <row r="36" spans="1:3" hidden="1" x14ac:dyDescent="0.25">
      <c r="A36" t="s">
        <v>40</v>
      </c>
      <c r="B36" t="s">
        <v>55</v>
      </c>
      <c r="C36" s="1">
        <v>708</v>
      </c>
    </row>
    <row r="37" spans="1:3" x14ac:dyDescent="0.25">
      <c r="A37" t="s">
        <v>40</v>
      </c>
      <c r="B37" t="s">
        <v>56</v>
      </c>
      <c r="C37" s="1">
        <v>956</v>
      </c>
    </row>
    <row r="38" spans="1:3" hidden="1" x14ac:dyDescent="0.25">
      <c r="A38" t="s">
        <v>41</v>
      </c>
      <c r="B38" t="s">
        <v>55</v>
      </c>
      <c r="C38" s="1">
        <v>478</v>
      </c>
    </row>
    <row r="39" spans="1:3" x14ac:dyDescent="0.25">
      <c r="A39" t="s">
        <v>41</v>
      </c>
      <c r="B39" t="s">
        <v>56</v>
      </c>
      <c r="C39" s="1">
        <v>461</v>
      </c>
    </row>
    <row r="40" spans="1:3" hidden="1" x14ac:dyDescent="0.25">
      <c r="A40" t="s">
        <v>42</v>
      </c>
      <c r="B40" t="s">
        <v>55</v>
      </c>
      <c r="C40" s="1">
        <v>314</v>
      </c>
    </row>
    <row r="41" spans="1:3" x14ac:dyDescent="0.25">
      <c r="A41" t="s">
        <v>42</v>
      </c>
      <c r="B41" t="s">
        <v>56</v>
      </c>
      <c r="C41" s="1">
        <v>277</v>
      </c>
    </row>
    <row r="42" spans="1:3" hidden="1" x14ac:dyDescent="0.25">
      <c r="A42" t="s">
        <v>43</v>
      </c>
      <c r="B42" t="s">
        <v>55</v>
      </c>
      <c r="C42" s="1">
        <v>189</v>
      </c>
    </row>
    <row r="43" spans="1:3" x14ac:dyDescent="0.25">
      <c r="A43" t="s">
        <v>43</v>
      </c>
      <c r="B43" t="s">
        <v>56</v>
      </c>
      <c r="C43" s="1">
        <v>180</v>
      </c>
    </row>
    <row r="44" spans="1:3" hidden="1" x14ac:dyDescent="0.25">
      <c r="A44" t="s">
        <v>44</v>
      </c>
      <c r="B44" t="s">
        <v>55</v>
      </c>
      <c r="C44" s="1">
        <v>58</v>
      </c>
    </row>
    <row r="45" spans="1:3" x14ac:dyDescent="0.25">
      <c r="A45" t="s">
        <v>44</v>
      </c>
      <c r="B45" t="s">
        <v>56</v>
      </c>
      <c r="C45" s="1">
        <v>55</v>
      </c>
    </row>
    <row r="46" spans="1:3" hidden="1" x14ac:dyDescent="0.25">
      <c r="A46" t="s">
        <v>45</v>
      </c>
      <c r="B46" t="s">
        <v>55</v>
      </c>
      <c r="C46" s="1">
        <v>3</v>
      </c>
    </row>
    <row r="47" spans="1:3" x14ac:dyDescent="0.25">
      <c r="A47" t="s">
        <v>45</v>
      </c>
      <c r="B47" t="s">
        <v>56</v>
      </c>
      <c r="C47" s="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C120752901654EB71AA42E04BBE68F" ma:contentTypeVersion="9" ma:contentTypeDescription="Criar um novo documento." ma:contentTypeScope="" ma:versionID="aab487de29bb0760a7a422c78b74c95e">
  <xsd:schema xmlns:xsd="http://www.w3.org/2001/XMLSchema" xmlns:xs="http://www.w3.org/2001/XMLSchema" xmlns:p="http://schemas.microsoft.com/office/2006/metadata/properties" xmlns:ns2="9cc070fe-ee9e-4630-962a-d9641af912a5" targetNamespace="http://schemas.microsoft.com/office/2006/metadata/properties" ma:root="true" ma:fieldsID="f6a93db5d2c5e713faf861f032394a83" ns2:_="">
    <xsd:import namespace="9cc070fe-ee9e-4630-962a-d9641af91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c070fe-ee9e-4630-962a-d9641af91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89A2EF-F806-4075-B65D-C71FCB27D6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c070fe-ee9e-4630-962a-d9641af91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8D0980-DE8D-4F01-8032-01B79A23BE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215A62-1F47-4B95-8F74-1E2BF857A4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Resumo</vt:lpstr>
      <vt:lpstr>Hemodialisados</vt:lpstr>
      <vt:lpstr>K77 ou K75</vt:lpstr>
      <vt:lpstr>K74 ou K76</vt:lpstr>
      <vt:lpstr>T89 ou T90</vt:lpstr>
      <vt:lpstr>R95</vt:lpstr>
      <vt:lpstr>K86 ou K87</vt:lpstr>
      <vt:lpstr>T82</vt:lpstr>
      <vt:lpstr>Neoplasias Malignas</vt:lpstr>
      <vt:lpstr>B90</vt:lpstr>
      <vt:lpstr>ICPC-2 Indicadores </vt:lpstr>
      <vt:lpstr>D97</vt:lpstr>
      <vt:lpstr>L88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2021-01-08T00:57:10Z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0x010100A3C120752901654EB71AA42E04BBE68F</vt:lpwstr>
  </property>
</Properties>
</file>