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atalina\Dropbox\Hall's Cave\Sigmodon PROJECT\HC-Sigmodon Morphology\"/>
    </mc:Choice>
  </mc:AlternateContent>
  <bookViews>
    <workbookView xWindow="285" yWindow="0" windowWidth="28515" windowHeight="17100" tabRatio="500" activeTab="1"/>
  </bookViews>
  <sheets>
    <sheet name="Sigmodon-raw data" sheetId="1" r:id="rId1"/>
    <sheet name="Metadata" sheetId="2" r:id="rId2"/>
    <sheet name="Mass by Bins" sheetId="4" r:id="rId3"/>
    <sheet name="Data for analyses" sheetId="5" r:id="rId4"/>
    <sheet name="Summary of Data" sheetId="6" r:id="rId5"/>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428" i="1" l="1"/>
  <c r="H414" i="5"/>
  <c r="A54" i="4" l="1"/>
  <c r="B54" i="4"/>
  <c r="C54" i="4"/>
  <c r="D54" i="4"/>
  <c r="E54" i="4"/>
  <c r="F54" i="4"/>
  <c r="G54" i="4"/>
  <c r="H54" i="4"/>
  <c r="I54" i="4"/>
  <c r="J54" i="4"/>
  <c r="K54" i="4"/>
  <c r="L54" i="4"/>
  <c r="M54" i="4"/>
  <c r="N54" i="4"/>
  <c r="O54" i="4"/>
  <c r="P54" i="4"/>
  <c r="Q54" i="4"/>
  <c r="R54" i="4"/>
  <c r="S54" i="4"/>
  <c r="U54" i="4"/>
  <c r="A53" i="4"/>
  <c r="B53" i="4"/>
  <c r="C53" i="4"/>
  <c r="D53" i="4"/>
  <c r="E53" i="4"/>
  <c r="F53" i="4"/>
  <c r="G53" i="4"/>
  <c r="H53" i="4"/>
  <c r="I53" i="4"/>
  <c r="J53" i="4"/>
  <c r="K53" i="4"/>
  <c r="L53" i="4"/>
  <c r="M53" i="4"/>
  <c r="N53" i="4"/>
  <c r="O53" i="4"/>
  <c r="P53" i="4"/>
  <c r="Q53" i="4"/>
  <c r="R53" i="4"/>
  <c r="S53" i="4"/>
  <c r="U53" i="4"/>
  <c r="A52" i="4"/>
  <c r="B52" i="4"/>
  <c r="C52" i="4"/>
  <c r="D52" i="4"/>
  <c r="E52" i="4"/>
  <c r="F52" i="4"/>
  <c r="G52" i="4"/>
  <c r="H52" i="4"/>
  <c r="I52" i="4"/>
  <c r="J52" i="4"/>
  <c r="K52" i="4"/>
  <c r="L52" i="4"/>
  <c r="M52" i="4"/>
  <c r="N52" i="4"/>
  <c r="O52" i="4"/>
  <c r="P52" i="4"/>
  <c r="Q52" i="4"/>
  <c r="R52" i="4"/>
  <c r="S52" i="4"/>
  <c r="U52" i="4"/>
  <c r="A51" i="4"/>
  <c r="B51" i="4"/>
  <c r="C51" i="4"/>
  <c r="D51" i="4"/>
  <c r="E51" i="4"/>
  <c r="F51" i="4"/>
  <c r="G51" i="4"/>
  <c r="H51" i="4"/>
  <c r="I51" i="4"/>
  <c r="J51" i="4"/>
  <c r="K51" i="4"/>
  <c r="L51" i="4"/>
  <c r="M51" i="4"/>
  <c r="N51" i="4"/>
  <c r="O51" i="4"/>
  <c r="P51" i="4"/>
  <c r="Q51" i="4"/>
  <c r="R51" i="4"/>
  <c r="S51" i="4"/>
  <c r="U51" i="4"/>
  <c r="AR54" i="4"/>
  <c r="X54" i="4"/>
  <c r="Y54" i="4"/>
  <c r="Z54" i="4"/>
  <c r="AA54" i="4"/>
  <c r="AB54" i="4"/>
  <c r="AC54" i="4"/>
  <c r="AD54" i="4"/>
  <c r="AE54" i="4"/>
  <c r="AF54" i="4"/>
  <c r="AG54" i="4"/>
  <c r="AH54" i="4"/>
  <c r="AI54" i="4"/>
  <c r="AJ54" i="4"/>
  <c r="AK54" i="4"/>
  <c r="AL54" i="4"/>
  <c r="AN54" i="4"/>
  <c r="AO54" i="4"/>
  <c r="AP54" i="4"/>
  <c r="AM54" i="4"/>
  <c r="AR53" i="4"/>
  <c r="X53" i="4"/>
  <c r="Y53" i="4"/>
  <c r="Z53" i="4"/>
  <c r="AA53" i="4"/>
  <c r="AB53" i="4"/>
  <c r="AC53" i="4"/>
  <c r="AD53" i="4"/>
  <c r="AE53" i="4"/>
  <c r="AF53" i="4"/>
  <c r="AG53" i="4"/>
  <c r="AH53" i="4"/>
  <c r="AI53" i="4"/>
  <c r="AJ53" i="4"/>
  <c r="AK53" i="4"/>
  <c r="AL53" i="4"/>
  <c r="AN53" i="4"/>
  <c r="AO53" i="4"/>
  <c r="AP53" i="4"/>
  <c r="AM53" i="4"/>
  <c r="X52" i="4"/>
  <c r="Y52" i="4"/>
  <c r="Z52" i="4"/>
  <c r="AA52" i="4"/>
  <c r="AB52" i="4"/>
  <c r="AC52" i="4"/>
  <c r="AD52" i="4"/>
  <c r="AE52" i="4"/>
  <c r="AF52" i="4"/>
  <c r="AG52" i="4"/>
  <c r="AH52" i="4"/>
  <c r="AI52" i="4"/>
  <c r="AJ52" i="4"/>
  <c r="AK52" i="4"/>
  <c r="AL52" i="4"/>
  <c r="AN52" i="4"/>
  <c r="AO52" i="4"/>
  <c r="AP52" i="4"/>
  <c r="AR52" i="4"/>
  <c r="AM52" i="4"/>
  <c r="X51" i="4"/>
  <c r="Y51" i="4"/>
  <c r="Z51" i="4"/>
  <c r="AA51" i="4"/>
  <c r="AB51" i="4"/>
  <c r="AC51" i="4"/>
  <c r="AD51" i="4"/>
  <c r="AE51" i="4"/>
  <c r="AF51" i="4"/>
  <c r="AG51" i="4"/>
  <c r="AH51" i="4"/>
  <c r="AI51" i="4"/>
  <c r="AJ51" i="4"/>
  <c r="AK51" i="4"/>
  <c r="AL51" i="4"/>
  <c r="AN51" i="4"/>
  <c r="AO51" i="4"/>
  <c r="AP51" i="4"/>
  <c r="AR51" i="4"/>
  <c r="AM51" i="4"/>
  <c r="O141" i="1"/>
  <c r="N141" i="1"/>
  <c r="Q141" i="1" s="1"/>
  <c r="J141" i="1"/>
  <c r="H129" i="5"/>
  <c r="Q38" i="2"/>
  <c r="P38" i="2"/>
  <c r="S38" i="2" s="1"/>
  <c r="L38" i="2"/>
  <c r="J33" i="2" l="1"/>
  <c r="J32" i="2"/>
  <c r="Q28" i="2" l="1"/>
  <c r="P28" i="2"/>
  <c r="S28" i="2" s="1"/>
  <c r="L28" i="2"/>
  <c r="Q27" i="2"/>
  <c r="P27" i="2"/>
  <c r="S27" i="2" s="1"/>
  <c r="L27" i="2"/>
  <c r="Q26" i="2"/>
  <c r="P26" i="2"/>
  <c r="S26" i="2" s="1"/>
  <c r="L26" i="2"/>
  <c r="Q25" i="2"/>
  <c r="P25" i="2"/>
  <c r="S25" i="2" s="1"/>
  <c r="L25" i="2"/>
  <c r="Q24" i="2"/>
  <c r="P24" i="2"/>
  <c r="S24" i="2" s="1"/>
  <c r="L24" i="2"/>
  <c r="Q23" i="2"/>
  <c r="P23" i="2"/>
  <c r="S23" i="2" s="1"/>
  <c r="L23" i="2"/>
  <c r="Q22" i="2"/>
  <c r="P22" i="2"/>
  <c r="S22" i="2" s="1"/>
  <c r="L22" i="2"/>
  <c r="Q21" i="2"/>
  <c r="P21" i="2"/>
  <c r="S21" i="2" s="1"/>
  <c r="L21" i="2"/>
  <c r="Q20" i="2"/>
  <c r="P20" i="2"/>
  <c r="S20" i="2" s="1"/>
  <c r="L20" i="2"/>
  <c r="Q19" i="2"/>
  <c r="P19" i="2"/>
  <c r="S19" i="2" s="1"/>
  <c r="L19" i="2"/>
  <c r="Q18" i="2"/>
  <c r="P18" i="2"/>
  <c r="S18" i="2" s="1"/>
  <c r="L18" i="2"/>
  <c r="Q17" i="2"/>
  <c r="P17" i="2"/>
  <c r="S17" i="2" s="1"/>
  <c r="L17" i="2"/>
  <c r="N200" i="1" l="1"/>
  <c r="Q200" i="1" s="1"/>
  <c r="N198" i="1"/>
  <c r="Q198" i="1" s="1"/>
  <c r="N199" i="1"/>
  <c r="Q199" i="1" s="1"/>
  <c r="N204" i="1"/>
  <c r="Q204" i="1" s="1"/>
  <c r="N238" i="1"/>
  <c r="Q238" i="1" s="1"/>
  <c r="N206" i="1"/>
  <c r="Q206" i="1" s="1"/>
  <c r="N237" i="1"/>
  <c r="Q237" i="1" s="1"/>
  <c r="N236" i="1"/>
  <c r="Q236" i="1" s="1"/>
  <c r="N205" i="1"/>
  <c r="Q205" i="1" s="1"/>
  <c r="N235" i="1"/>
  <c r="Q235" i="1" s="1"/>
  <c r="N234" i="1"/>
  <c r="Q234" i="1" s="1"/>
  <c r="N233" i="1"/>
  <c r="Q233" i="1" s="1"/>
  <c r="N232" i="1"/>
  <c r="Q232" i="1" s="1"/>
  <c r="N208" i="1"/>
  <c r="Q208" i="1" s="1"/>
  <c r="N210" i="1"/>
  <c r="Q210" i="1" s="1"/>
  <c r="N201" i="1"/>
  <c r="Q201" i="1" s="1"/>
  <c r="N209" i="1"/>
  <c r="Q209" i="1" s="1"/>
  <c r="N231" i="1"/>
  <c r="Q231" i="1" s="1"/>
  <c r="N230" i="1"/>
  <c r="Q230" i="1" s="1"/>
  <c r="N229" i="1"/>
  <c r="Q229" i="1" s="1"/>
  <c r="N228" i="1"/>
  <c r="Q228" i="1" s="1"/>
  <c r="N227" i="1"/>
  <c r="Q227" i="1" s="1"/>
  <c r="N226" i="1"/>
  <c r="Q226" i="1" s="1"/>
  <c r="N225" i="1"/>
  <c r="Q225" i="1" s="1"/>
  <c r="N224" i="1"/>
  <c r="Q224" i="1" s="1"/>
  <c r="N223" i="1"/>
  <c r="Q223" i="1" s="1"/>
  <c r="N222" i="1"/>
  <c r="Q222" i="1" s="1"/>
  <c r="N221" i="1"/>
  <c r="Q221" i="1" s="1"/>
  <c r="N220" i="1"/>
  <c r="Q220" i="1" s="1"/>
  <c r="N219" i="1"/>
  <c r="Q219" i="1" s="1"/>
  <c r="N218" i="1"/>
  <c r="Q218" i="1" s="1"/>
  <c r="N217" i="1"/>
  <c r="Q217" i="1" s="1"/>
  <c r="N202" i="1"/>
  <c r="Q202" i="1" s="1"/>
  <c r="N203" i="1"/>
  <c r="Q203" i="1" s="1"/>
  <c r="N216" i="1"/>
  <c r="Q216" i="1" s="1"/>
  <c r="N215" i="1"/>
  <c r="Q215" i="1" s="1"/>
  <c r="N207" i="1"/>
  <c r="Q207" i="1" s="1"/>
  <c r="N213" i="1"/>
  <c r="Q213" i="1" s="1"/>
  <c r="N211" i="1"/>
  <c r="Q211" i="1" s="1"/>
  <c r="N212" i="1"/>
  <c r="Q212" i="1" s="1"/>
  <c r="N214" i="1"/>
  <c r="Q214" i="1" s="1"/>
  <c r="O200" i="1"/>
  <c r="J200" i="1"/>
  <c r="O198" i="1"/>
  <c r="J198" i="1"/>
  <c r="O199" i="1"/>
  <c r="J199" i="1"/>
  <c r="O204" i="1"/>
  <c r="J204" i="1"/>
  <c r="O238" i="1"/>
  <c r="J238" i="1"/>
  <c r="O206" i="1"/>
  <c r="J206" i="1"/>
  <c r="O237" i="1"/>
  <c r="J237" i="1"/>
  <c r="O236" i="1"/>
  <c r="J236" i="1"/>
  <c r="O205" i="1"/>
  <c r="J205" i="1"/>
  <c r="O235" i="1"/>
  <c r="J235" i="1"/>
  <c r="O234" i="1"/>
  <c r="J234" i="1"/>
  <c r="O233" i="1"/>
  <c r="J233" i="1"/>
  <c r="O232" i="1"/>
  <c r="J232" i="1"/>
  <c r="O208" i="1"/>
  <c r="J208" i="1"/>
  <c r="O210" i="1"/>
  <c r="J210" i="1"/>
  <c r="O201" i="1"/>
  <c r="J201" i="1"/>
  <c r="O209" i="1"/>
  <c r="J209" i="1"/>
  <c r="O231" i="1"/>
  <c r="J231" i="1"/>
  <c r="O230" i="1"/>
  <c r="J230" i="1"/>
  <c r="J229" i="1"/>
  <c r="J228" i="1"/>
  <c r="J227" i="1"/>
  <c r="J226" i="1"/>
  <c r="J225" i="1"/>
  <c r="J224" i="1"/>
  <c r="J223" i="1"/>
  <c r="J222" i="1"/>
  <c r="J221" i="1"/>
  <c r="J220" i="1"/>
  <c r="J219" i="1"/>
  <c r="J218" i="1"/>
  <c r="J217" i="1"/>
  <c r="J202" i="1"/>
  <c r="J203" i="1"/>
  <c r="J216" i="1"/>
  <c r="J215" i="1"/>
  <c r="J207" i="1"/>
  <c r="J213" i="1"/>
  <c r="J211" i="1"/>
  <c r="J212" i="1"/>
  <c r="J214" i="1"/>
  <c r="O229" i="1"/>
  <c r="O228" i="1"/>
  <c r="O227" i="1"/>
  <c r="O226" i="1"/>
  <c r="O225" i="1"/>
  <c r="O224" i="1"/>
  <c r="O223" i="1"/>
  <c r="O222" i="1"/>
  <c r="O221" i="1"/>
  <c r="O220" i="1"/>
  <c r="O219" i="1"/>
  <c r="O218" i="1"/>
  <c r="O217" i="1"/>
  <c r="O202" i="1"/>
  <c r="O203" i="1"/>
  <c r="O216" i="1"/>
  <c r="O215" i="1"/>
  <c r="O207" i="1"/>
  <c r="O213" i="1"/>
  <c r="O211" i="1"/>
  <c r="O212" i="1"/>
  <c r="O214" i="1"/>
  <c r="N187" i="1"/>
  <c r="Q187" i="1" s="1"/>
  <c r="O187" i="1"/>
  <c r="H405" i="5"/>
  <c r="H407" i="5"/>
  <c r="H402" i="5"/>
  <c r="H404" i="5"/>
  <c r="H403" i="5"/>
  <c r="H406" i="5"/>
  <c r="H412" i="5"/>
  <c r="H411" i="5"/>
  <c r="H410" i="5"/>
  <c r="H409" i="5"/>
  <c r="H408" i="5"/>
  <c r="H401" i="5"/>
  <c r="H399" i="5"/>
  <c r="H398" i="5"/>
  <c r="H395" i="5"/>
  <c r="H397" i="5"/>
  <c r="H396" i="5"/>
  <c r="H400" i="5"/>
  <c r="H388" i="5"/>
  <c r="H392" i="5"/>
  <c r="H393" i="5"/>
  <c r="H394" i="5"/>
  <c r="H391" i="5"/>
  <c r="H389" i="5"/>
  <c r="H390" i="5"/>
  <c r="H381" i="5"/>
  <c r="H385" i="5"/>
  <c r="H384" i="5"/>
  <c r="H383" i="5"/>
  <c r="H382" i="5"/>
  <c r="H386" i="5"/>
  <c r="H387" i="5"/>
  <c r="H379" i="5"/>
  <c r="H380" i="5"/>
  <c r="H377" i="5"/>
  <c r="H374" i="5"/>
  <c r="H376" i="5"/>
  <c r="H375" i="5"/>
  <c r="H378" i="5"/>
  <c r="H372" i="5"/>
  <c r="H373" i="5"/>
  <c r="H358" i="5"/>
  <c r="H369" i="5"/>
  <c r="H356" i="5"/>
  <c r="H363" i="5"/>
  <c r="H354" i="5"/>
  <c r="H368" i="5"/>
  <c r="H364" i="5"/>
  <c r="H360" i="5"/>
  <c r="H359" i="5"/>
  <c r="H355" i="5"/>
  <c r="H367" i="5"/>
  <c r="H361" i="5"/>
  <c r="H370" i="5"/>
  <c r="H365" i="5"/>
  <c r="H362" i="5"/>
  <c r="H371" i="5"/>
  <c r="H353" i="5"/>
  <c r="H366" i="5"/>
  <c r="H322" i="5"/>
  <c r="H321" i="5"/>
  <c r="H332" i="5"/>
  <c r="H352" i="5"/>
  <c r="H310" i="5"/>
  <c r="H351" i="5"/>
  <c r="H325" i="5"/>
  <c r="H348" i="5"/>
  <c r="H312" i="5"/>
  <c r="H324" i="5"/>
  <c r="H344" i="5"/>
  <c r="H350" i="5"/>
  <c r="H349" i="5"/>
  <c r="H320" i="5"/>
  <c r="H341" i="5"/>
  <c r="H309" i="5"/>
  <c r="H329" i="5"/>
  <c r="H323" i="5"/>
  <c r="H319" i="5"/>
  <c r="H338" i="5"/>
  <c r="H314" i="5"/>
  <c r="H326" i="5"/>
  <c r="H318" i="5"/>
  <c r="H347" i="5"/>
  <c r="H315" i="5"/>
  <c r="H336" i="5"/>
  <c r="H345" i="5"/>
  <c r="H317" i="5"/>
  <c r="H342" i="5"/>
  <c r="H331" i="5"/>
  <c r="H335" i="5"/>
  <c r="H313" i="5"/>
  <c r="H343" i="5"/>
  <c r="H311" i="5"/>
  <c r="H330" i="5"/>
  <c r="H334" i="5"/>
  <c r="H328" i="5"/>
  <c r="H327" i="5"/>
  <c r="H339" i="5"/>
  <c r="H337" i="5"/>
  <c r="H333" i="5"/>
  <c r="H346" i="5"/>
  <c r="H316" i="5"/>
  <c r="H340" i="5"/>
  <c r="H292" i="5"/>
  <c r="H293" i="5"/>
  <c r="H289" i="5"/>
  <c r="H296" i="5"/>
  <c r="H305" i="5"/>
  <c r="H294" i="5"/>
  <c r="H300" i="5"/>
  <c r="H295" i="5"/>
  <c r="H308" i="5"/>
  <c r="H298" i="5"/>
  <c r="H306" i="5"/>
  <c r="H297" i="5"/>
  <c r="H301" i="5"/>
  <c r="H304" i="5"/>
  <c r="H299" i="5"/>
  <c r="H291" i="5"/>
  <c r="H287" i="5"/>
  <c r="H288" i="5"/>
  <c r="H290" i="5"/>
  <c r="H302" i="5"/>
  <c r="H307" i="5"/>
  <c r="H303" i="5"/>
  <c r="H286" i="5"/>
  <c r="H268" i="5"/>
  <c r="H285" i="5"/>
  <c r="H276" i="5"/>
  <c r="H272" i="5"/>
  <c r="H277" i="5"/>
  <c r="H280" i="5"/>
  <c r="H266" i="5"/>
  <c r="H274" i="5"/>
  <c r="H282" i="5"/>
  <c r="H270" i="5"/>
  <c r="H267" i="5"/>
  <c r="H284" i="5"/>
  <c r="H279" i="5"/>
  <c r="H273" i="5"/>
  <c r="H265" i="5"/>
  <c r="H275" i="5"/>
  <c r="H283" i="5"/>
  <c r="H278" i="5"/>
  <c r="H271" i="5"/>
  <c r="H281" i="5"/>
  <c r="H269" i="5"/>
  <c r="H246" i="5"/>
  <c r="H256" i="5"/>
  <c r="H252" i="5"/>
  <c r="H250" i="5"/>
  <c r="H261" i="5"/>
  <c r="H255" i="5"/>
  <c r="H253" i="5"/>
  <c r="H257" i="5"/>
  <c r="H244" i="5"/>
  <c r="H259" i="5"/>
  <c r="H258" i="5"/>
  <c r="H247" i="5"/>
  <c r="H254" i="5"/>
  <c r="H263" i="5"/>
  <c r="H262" i="5"/>
  <c r="H251" i="5"/>
  <c r="H264" i="5"/>
  <c r="H248" i="5"/>
  <c r="H245" i="5"/>
  <c r="H260" i="5"/>
  <c r="H249" i="5"/>
  <c r="H243" i="5"/>
  <c r="H228" i="5"/>
  <c r="H242" i="5"/>
  <c r="H235" i="5"/>
  <c r="H238" i="5"/>
  <c r="H234" i="5"/>
  <c r="H239" i="5"/>
  <c r="H232" i="5"/>
  <c r="H241" i="5"/>
  <c r="H230" i="5"/>
  <c r="H231" i="5"/>
  <c r="H229" i="5"/>
  <c r="H233" i="5"/>
  <c r="H240" i="5"/>
  <c r="H236" i="5"/>
  <c r="H237" i="5"/>
  <c r="H227" i="5"/>
  <c r="H175" i="5"/>
  <c r="H183" i="5"/>
  <c r="H184" i="5"/>
  <c r="H178" i="5"/>
  <c r="H179" i="5"/>
  <c r="H172" i="5"/>
  <c r="H182" i="5"/>
  <c r="H170" i="5"/>
  <c r="H180" i="5"/>
  <c r="H185" i="5"/>
  <c r="H177" i="5"/>
  <c r="H174" i="5"/>
  <c r="H176" i="5"/>
  <c r="H173" i="5"/>
  <c r="H171" i="5"/>
  <c r="H181" i="5"/>
  <c r="H158" i="5"/>
  <c r="H162" i="5"/>
  <c r="H151" i="5"/>
  <c r="H166" i="5"/>
  <c r="H167" i="5"/>
  <c r="H157" i="5"/>
  <c r="H155" i="5"/>
  <c r="H163" i="5"/>
  <c r="H152" i="5"/>
  <c r="H153" i="5"/>
  <c r="H168" i="5"/>
  <c r="H164" i="5"/>
  <c r="H156" i="5"/>
  <c r="H160" i="5"/>
  <c r="H169" i="5"/>
  <c r="H165" i="5"/>
  <c r="H161" i="5"/>
  <c r="H154" i="5"/>
  <c r="H159" i="5"/>
  <c r="H140" i="5"/>
  <c r="H139" i="5"/>
  <c r="H148" i="5"/>
  <c r="H142" i="5"/>
  <c r="H141" i="5"/>
  <c r="H145" i="5"/>
  <c r="H150" i="5"/>
  <c r="H144" i="5"/>
  <c r="H143" i="5"/>
  <c r="H147" i="5"/>
  <c r="H149" i="5"/>
  <c r="H146" i="5"/>
  <c r="H136" i="5"/>
  <c r="H135" i="5"/>
  <c r="H138" i="5"/>
  <c r="H137" i="5"/>
  <c r="H132" i="5"/>
  <c r="H130" i="5"/>
  <c r="H133" i="5"/>
  <c r="H131" i="5"/>
  <c r="H134" i="5"/>
  <c r="H116" i="5"/>
  <c r="H118" i="5"/>
  <c r="H111" i="5"/>
  <c r="H106" i="5"/>
  <c r="H117" i="5"/>
  <c r="H112" i="5"/>
  <c r="H109" i="5"/>
  <c r="H119" i="5"/>
  <c r="H122" i="5"/>
  <c r="H103" i="5"/>
  <c r="H108" i="5"/>
  <c r="H124" i="5"/>
  <c r="H123" i="5"/>
  <c r="H114" i="5"/>
  <c r="H105" i="5"/>
  <c r="H125" i="5"/>
  <c r="H113" i="5"/>
  <c r="H115" i="5"/>
  <c r="H102" i="5"/>
  <c r="H110" i="5"/>
  <c r="H121" i="5"/>
  <c r="H104" i="5"/>
  <c r="H120" i="5"/>
  <c r="H107" i="5"/>
  <c r="H97" i="5"/>
  <c r="H96" i="5"/>
  <c r="H82" i="5"/>
  <c r="H99" i="5"/>
  <c r="H86" i="5"/>
  <c r="H100" i="5"/>
  <c r="H85" i="5"/>
  <c r="H98" i="5"/>
  <c r="H94" i="5"/>
  <c r="H95" i="5"/>
  <c r="H81" i="5"/>
  <c r="H91" i="5"/>
  <c r="H101" i="5"/>
  <c r="H89" i="5"/>
  <c r="H90" i="5"/>
  <c r="H87" i="5"/>
  <c r="H84" i="5"/>
  <c r="H83" i="5"/>
  <c r="H88" i="5"/>
  <c r="H92" i="5"/>
  <c r="H93" i="5"/>
  <c r="H73" i="5"/>
  <c r="H75" i="5"/>
  <c r="H71" i="5"/>
  <c r="H70" i="5"/>
  <c r="H65" i="5"/>
  <c r="H63" i="5"/>
  <c r="H76" i="5"/>
  <c r="H74" i="5"/>
  <c r="H64" i="5"/>
  <c r="H68" i="5"/>
  <c r="H79" i="5"/>
  <c r="H80" i="5"/>
  <c r="H69" i="5"/>
  <c r="H77" i="5"/>
  <c r="H72" i="5"/>
  <c r="H78" i="5"/>
  <c r="H67" i="5"/>
  <c r="H66" i="5"/>
  <c r="H62" i="5"/>
  <c r="H61" i="5"/>
  <c r="H60" i="5"/>
  <c r="H59" i="5"/>
  <c r="H58" i="5"/>
  <c r="H57" i="5"/>
  <c r="H49" i="5"/>
  <c r="H51" i="5"/>
  <c r="H52" i="5"/>
  <c r="H55" i="5"/>
  <c r="H50" i="5"/>
  <c r="H53" i="5"/>
  <c r="H56" i="5"/>
  <c r="H47" i="5"/>
  <c r="H54" i="5"/>
  <c r="H48" i="5"/>
  <c r="H45" i="5"/>
  <c r="H46" i="5"/>
  <c r="H44" i="5"/>
  <c r="H41" i="5"/>
  <c r="H42" i="5"/>
  <c r="H43" i="5"/>
  <c r="H40" i="5"/>
  <c r="H39" i="5"/>
  <c r="H34" i="5"/>
  <c r="H36" i="5"/>
  <c r="H38" i="5"/>
  <c r="H35" i="5"/>
  <c r="H37" i="5"/>
  <c r="H30" i="5"/>
  <c r="H28" i="5"/>
  <c r="H23" i="5"/>
  <c r="H20" i="5"/>
  <c r="H24" i="5"/>
  <c r="H29" i="5"/>
  <c r="H33" i="5"/>
  <c r="H22" i="5"/>
  <c r="H31" i="5"/>
  <c r="H25" i="5"/>
  <c r="H32" i="5"/>
  <c r="H21" i="5"/>
  <c r="H19" i="5"/>
  <c r="H26" i="5"/>
  <c r="H27" i="5"/>
  <c r="H15" i="5"/>
  <c r="H12" i="5"/>
  <c r="H13" i="5"/>
  <c r="H17" i="5"/>
  <c r="H11" i="5"/>
  <c r="H10" i="5"/>
  <c r="H18" i="5"/>
  <c r="H14" i="5"/>
  <c r="H16" i="5"/>
  <c r="H9" i="5"/>
  <c r="H4" i="5"/>
  <c r="H3" i="5"/>
  <c r="H8" i="5"/>
  <c r="H6" i="5"/>
  <c r="H7" i="5"/>
  <c r="H5" i="5"/>
  <c r="H2" i="5"/>
  <c r="N370" i="1"/>
  <c r="Q370" i="1" s="1"/>
  <c r="N334" i="1"/>
  <c r="Q334" i="1" s="1"/>
  <c r="N333" i="1"/>
  <c r="Q333" i="1" s="1"/>
  <c r="N128" i="1"/>
  <c r="Q128" i="1" s="1"/>
  <c r="N60" i="1"/>
  <c r="Q60" i="1" s="1"/>
  <c r="N344" i="1"/>
  <c r="Q344" i="1" s="1"/>
  <c r="N304" i="1"/>
  <c r="Q304" i="1" s="1"/>
  <c r="N298" i="1"/>
  <c r="Q298" i="1" s="1"/>
  <c r="N258" i="1"/>
  <c r="Q258" i="1" s="1"/>
  <c r="N170" i="1"/>
  <c r="Q170" i="1" s="1"/>
  <c r="N174" i="1"/>
  <c r="Q174" i="1" s="1"/>
  <c r="N130" i="1"/>
  <c r="Q130" i="1" s="1"/>
  <c r="N123" i="1"/>
  <c r="Q123" i="1" s="1"/>
  <c r="N44" i="1"/>
  <c r="Q44" i="1" s="1"/>
  <c r="N38" i="1"/>
  <c r="Q38" i="1" s="1"/>
  <c r="N381" i="1"/>
  <c r="Q381" i="1" s="1"/>
  <c r="N312" i="1"/>
  <c r="Q312" i="1" s="1"/>
  <c r="N368" i="1"/>
  <c r="Q368" i="1" s="1"/>
  <c r="N322" i="1"/>
  <c r="Q322" i="1" s="1"/>
  <c r="N280" i="1"/>
  <c r="Q280" i="1" s="1"/>
  <c r="N268" i="1"/>
  <c r="Q268" i="1" s="1"/>
  <c r="N264" i="1"/>
  <c r="Q264" i="1" s="1"/>
  <c r="N254" i="1"/>
  <c r="Q254" i="1" s="1"/>
  <c r="N179" i="1"/>
  <c r="Q179" i="1" s="1"/>
  <c r="N396" i="1"/>
  <c r="Q396" i="1" s="1"/>
  <c r="N366" i="1"/>
  <c r="Q366" i="1" s="1"/>
  <c r="N278" i="1"/>
  <c r="Q278" i="1" s="1"/>
  <c r="N190" i="1"/>
  <c r="Q190" i="1" s="1"/>
  <c r="N157" i="1"/>
  <c r="Q157" i="1" s="1"/>
  <c r="N121" i="1"/>
  <c r="Q121" i="1" s="1"/>
  <c r="N87" i="1"/>
  <c r="Q87" i="1" s="1"/>
  <c r="N83" i="1"/>
  <c r="Q83" i="1" s="1"/>
  <c r="N52" i="1"/>
  <c r="Q52" i="1" s="1"/>
  <c r="N37" i="1"/>
  <c r="Q37" i="1" s="1"/>
  <c r="N279" i="1"/>
  <c r="Q279" i="1" s="1"/>
  <c r="N69" i="1"/>
  <c r="Q69" i="1" s="1"/>
  <c r="N393" i="1"/>
  <c r="Q393" i="1" s="1"/>
  <c r="N195" i="1"/>
  <c r="Q195" i="1" s="1"/>
  <c r="N152" i="1"/>
  <c r="Q152" i="1" s="1"/>
  <c r="N51" i="1"/>
  <c r="Q51" i="1" s="1"/>
  <c r="N411" i="1"/>
  <c r="Q411" i="1" s="1"/>
  <c r="N404" i="1"/>
  <c r="Q404" i="1" s="1"/>
  <c r="N405" i="1"/>
  <c r="Q405" i="1" s="1"/>
  <c r="N406" i="1"/>
  <c r="Q406" i="1" s="1"/>
  <c r="N380" i="1"/>
  <c r="Q380" i="1" s="1"/>
  <c r="N376" i="1"/>
  <c r="Q376" i="1" s="1"/>
  <c r="N335" i="1"/>
  <c r="Q335" i="1" s="1"/>
  <c r="N331" i="1"/>
  <c r="Q331" i="1" s="1"/>
  <c r="N309" i="1"/>
  <c r="Q309" i="1" s="1"/>
  <c r="N247" i="1"/>
  <c r="Q247" i="1" s="1"/>
  <c r="N180" i="1"/>
  <c r="Q180" i="1" s="1"/>
  <c r="N115" i="1"/>
  <c r="Q115" i="1" s="1"/>
  <c r="N107" i="1"/>
  <c r="Q107" i="1" s="1"/>
  <c r="N86" i="1"/>
  <c r="Q86" i="1" s="1"/>
  <c r="N30" i="1"/>
  <c r="Q30" i="1" s="1"/>
  <c r="N310" i="1"/>
  <c r="Q310" i="1" s="1"/>
  <c r="N297" i="1"/>
  <c r="Q297" i="1" s="1"/>
  <c r="N111" i="1"/>
  <c r="Q111" i="1" s="1"/>
  <c r="N273" i="1"/>
  <c r="Q273" i="1" s="1"/>
  <c r="N46" i="1"/>
  <c r="Q46" i="1" s="1"/>
  <c r="N305" i="1"/>
  <c r="Q305" i="1" s="1"/>
  <c r="N196" i="1"/>
  <c r="Q196" i="1" s="1"/>
  <c r="N103" i="1"/>
  <c r="Q103" i="1" s="1"/>
  <c r="N113" i="1"/>
  <c r="Q113" i="1" s="1"/>
  <c r="N20" i="1"/>
  <c r="Q20" i="1" s="1"/>
  <c r="N72" i="1"/>
  <c r="Q72" i="1" s="1"/>
  <c r="N362" i="1"/>
  <c r="Q362" i="1" s="1"/>
  <c r="N361" i="1"/>
  <c r="Q361" i="1" s="1"/>
  <c r="N290" i="1"/>
  <c r="Q290" i="1" s="1"/>
  <c r="N286" i="1"/>
  <c r="Q286" i="1" s="1"/>
  <c r="N131" i="1"/>
  <c r="Q131" i="1" s="1"/>
  <c r="N82" i="1"/>
  <c r="Q82" i="1" s="1"/>
  <c r="N332" i="1"/>
  <c r="Q332" i="1" s="1"/>
  <c r="N142" i="1"/>
  <c r="Q142" i="1" s="1"/>
  <c r="N77" i="1"/>
  <c r="Q77" i="1" s="1"/>
  <c r="N41" i="1"/>
  <c r="Q41" i="1" s="1"/>
  <c r="N12" i="1"/>
  <c r="Q12" i="1" s="1"/>
  <c r="N363" i="1"/>
  <c r="Q363" i="1" s="1"/>
  <c r="N288" i="1"/>
  <c r="Q288" i="1" s="1"/>
  <c r="N144" i="1"/>
  <c r="Q144" i="1" s="1"/>
  <c r="N13" i="1"/>
  <c r="Q13" i="1" s="1"/>
  <c r="N348" i="1"/>
  <c r="Q348" i="1" s="1"/>
  <c r="N357" i="1"/>
  <c r="Q357" i="1" s="1"/>
  <c r="N283" i="1"/>
  <c r="Q283" i="1" s="1"/>
  <c r="N184" i="1"/>
  <c r="Q184" i="1" s="1"/>
  <c r="N56" i="1"/>
  <c r="Q56" i="1" s="1"/>
  <c r="N367" i="1"/>
  <c r="Q367" i="1" s="1"/>
  <c r="N172" i="1"/>
  <c r="Q172" i="1" s="1"/>
  <c r="N120" i="1"/>
  <c r="Q120" i="1" s="1"/>
  <c r="N21" i="1"/>
  <c r="Q21" i="1" s="1"/>
  <c r="N364" i="1"/>
  <c r="Q364" i="1" s="1"/>
  <c r="N301" i="1"/>
  <c r="Q301" i="1" s="1"/>
  <c r="N109" i="1"/>
  <c r="Q109" i="1" s="1"/>
  <c r="N36" i="1"/>
  <c r="Q36" i="1" s="1"/>
  <c r="N108" i="1"/>
  <c r="Q108" i="1" s="1"/>
  <c r="N391" i="1"/>
  <c r="Q391" i="1" s="1"/>
  <c r="N388" i="1"/>
  <c r="Q388" i="1" s="1"/>
  <c r="N379" i="1"/>
  <c r="Q379" i="1" s="1"/>
  <c r="N299" i="1"/>
  <c r="Q299" i="1" s="1"/>
  <c r="N197" i="1"/>
  <c r="Q197" i="1" s="1"/>
  <c r="N92" i="1"/>
  <c r="Q92" i="1" s="1"/>
  <c r="N101" i="1"/>
  <c r="Q101" i="1" s="1"/>
  <c r="N39" i="1"/>
  <c r="Q39" i="1" s="1"/>
  <c r="N337" i="1"/>
  <c r="Q337" i="1" s="1"/>
  <c r="N360" i="1"/>
  <c r="Q360" i="1" s="1"/>
  <c r="N307" i="1"/>
  <c r="Q307" i="1" s="1"/>
  <c r="N284" i="1"/>
  <c r="Q284" i="1" s="1"/>
  <c r="N169" i="1"/>
  <c r="Q169" i="1" s="1"/>
  <c r="N154" i="1"/>
  <c r="Q154" i="1" s="1"/>
  <c r="N153" i="1"/>
  <c r="Q153" i="1" s="1"/>
  <c r="N267" i="1"/>
  <c r="Q267" i="1" s="1"/>
  <c r="N134" i="1"/>
  <c r="Q134" i="1" s="1"/>
  <c r="N387" i="1"/>
  <c r="Q387" i="1" s="1"/>
  <c r="N58" i="1"/>
  <c r="Q58" i="1" s="1"/>
  <c r="N427" i="1"/>
  <c r="Q427" i="1" s="1"/>
  <c r="N418" i="1"/>
  <c r="Q418" i="1" s="1"/>
  <c r="N414" i="1"/>
  <c r="Q414" i="1" s="1"/>
  <c r="N354" i="1"/>
  <c r="Q354" i="1" s="1"/>
  <c r="N266" i="1"/>
  <c r="Q266" i="1" s="1"/>
  <c r="N242" i="1"/>
  <c r="Q242" i="1" s="1"/>
  <c r="N189" i="1"/>
  <c r="Q189" i="1" s="1"/>
  <c r="N81" i="1"/>
  <c r="Q81" i="1" s="1"/>
  <c r="N89" i="1"/>
  <c r="Q89" i="1" s="1"/>
  <c r="N74" i="1"/>
  <c r="Q74" i="1" s="1"/>
  <c r="N33" i="1"/>
  <c r="Q33" i="1" s="1"/>
  <c r="N18" i="1"/>
  <c r="Q18" i="1" s="1"/>
  <c r="N308" i="1"/>
  <c r="Q308" i="1" s="1"/>
  <c r="N10" i="1"/>
  <c r="Q10" i="1" s="1"/>
  <c r="N99" i="1"/>
  <c r="Q99" i="1" s="1"/>
  <c r="N350" i="1"/>
  <c r="Q350" i="1" s="1"/>
  <c r="N291" i="1"/>
  <c r="Q291" i="1" s="1"/>
  <c r="N250" i="1"/>
  <c r="Q250" i="1" s="1"/>
  <c r="N53" i="1"/>
  <c r="Q53" i="1" s="1"/>
  <c r="N289" i="1"/>
  <c r="Q289" i="1" s="1"/>
  <c r="N353" i="1"/>
  <c r="Q353" i="1" s="1"/>
  <c r="N97" i="1"/>
  <c r="Q97" i="1" s="1"/>
  <c r="N110" i="1"/>
  <c r="Q110" i="1" s="1"/>
  <c r="N324" i="1"/>
  <c r="Q324" i="1" s="1"/>
  <c r="N262" i="1"/>
  <c r="Q262" i="1" s="1"/>
  <c r="N85" i="1"/>
  <c r="Q85" i="1" s="1"/>
  <c r="N32" i="1"/>
  <c r="Q32" i="1" s="1"/>
  <c r="N23" i="1"/>
  <c r="Q23" i="1" s="1"/>
  <c r="N163" i="1"/>
  <c r="Q163" i="1" s="1"/>
  <c r="N240" i="1"/>
  <c r="Q240" i="1" s="1"/>
  <c r="N373" i="1"/>
  <c r="Q373" i="1" s="1"/>
  <c r="N417" i="1"/>
  <c r="Q417" i="1" s="1"/>
  <c r="N398" i="1"/>
  <c r="Q398" i="1" s="1"/>
  <c r="N188" i="1"/>
  <c r="Q188" i="1" s="1"/>
  <c r="N135" i="1"/>
  <c r="Q135" i="1" s="1"/>
  <c r="N185" i="1"/>
  <c r="Q185" i="1" s="1"/>
  <c r="N355" i="1"/>
  <c r="Q355" i="1" s="1"/>
  <c r="N243" i="1"/>
  <c r="Q243" i="1" s="1"/>
  <c r="N147" i="1"/>
  <c r="Q147" i="1" s="1"/>
  <c r="N96" i="1"/>
  <c r="Q96" i="1" s="1"/>
  <c r="N26" i="1"/>
  <c r="Q26" i="1" s="1"/>
  <c r="N415" i="1"/>
  <c r="Q415" i="1" s="1"/>
  <c r="N323" i="1"/>
  <c r="Q323" i="1" s="1"/>
  <c r="N342" i="1"/>
  <c r="Q342" i="1" s="1"/>
  <c r="N260" i="1"/>
  <c r="Q260" i="1" s="1"/>
  <c r="N173" i="1"/>
  <c r="Q173" i="1" s="1"/>
  <c r="N84" i="1"/>
  <c r="Q84" i="1" s="1"/>
  <c r="N326" i="1"/>
  <c r="Q326" i="1" s="1"/>
  <c r="N265" i="1"/>
  <c r="Q265" i="1" s="1"/>
  <c r="N246" i="1"/>
  <c r="Q246" i="1" s="1"/>
  <c r="N145" i="1"/>
  <c r="Q145" i="1" s="1"/>
  <c r="N67" i="1"/>
  <c r="Q67" i="1" s="1"/>
  <c r="N338" i="1"/>
  <c r="Q338" i="1" s="1"/>
  <c r="N313" i="1"/>
  <c r="Q313" i="1" s="1"/>
  <c r="N143" i="1"/>
  <c r="Q143" i="1" s="1"/>
  <c r="N294" i="1"/>
  <c r="Q294" i="1" s="1"/>
  <c r="N320" i="1"/>
  <c r="Q320" i="1" s="1"/>
  <c r="N167" i="1"/>
  <c r="Q167" i="1" s="1"/>
  <c r="N71" i="1"/>
  <c r="Q71" i="1" s="1"/>
  <c r="N321" i="1"/>
  <c r="Q321" i="1" s="1"/>
  <c r="N75" i="1"/>
  <c r="Q75" i="1" s="1"/>
  <c r="N88" i="1"/>
  <c r="Q88" i="1" s="1"/>
  <c r="N399" i="1"/>
  <c r="Q399" i="1" s="1"/>
  <c r="N343" i="1"/>
  <c r="Q343" i="1" s="1"/>
  <c r="N102" i="1"/>
  <c r="Q102" i="1" s="1"/>
  <c r="N194" i="1"/>
  <c r="Q194" i="1" s="1"/>
  <c r="N182" i="1"/>
  <c r="Q182" i="1" s="1"/>
  <c r="N151" i="1"/>
  <c r="Q151" i="1" s="1"/>
  <c r="N62" i="1"/>
  <c r="Q62" i="1" s="1"/>
  <c r="N25" i="1"/>
  <c r="Q25" i="1" s="1"/>
  <c r="N401" i="1"/>
  <c r="Q401" i="1" s="1"/>
  <c r="N271" i="1"/>
  <c r="Q271" i="1" s="1"/>
  <c r="N330" i="1"/>
  <c r="Q330" i="1" s="1"/>
  <c r="N269" i="1"/>
  <c r="Q269" i="1" s="1"/>
  <c r="N61" i="1"/>
  <c r="Q61" i="1" s="1"/>
  <c r="N176" i="1"/>
  <c r="Q176" i="1" s="1"/>
  <c r="N64" i="1"/>
  <c r="Q64" i="1" s="1"/>
  <c r="N241" i="1"/>
  <c r="Q241" i="1" s="1"/>
  <c r="N245" i="1"/>
  <c r="Q245" i="1" s="1"/>
  <c r="N420" i="1"/>
  <c r="Q420" i="1" s="1"/>
  <c r="N377" i="1"/>
  <c r="Q377" i="1" s="1"/>
  <c r="N340" i="1"/>
  <c r="Q340" i="1" s="1"/>
  <c r="N339" i="1"/>
  <c r="Q339" i="1" s="1"/>
  <c r="N302" i="1"/>
  <c r="Q302" i="1" s="1"/>
  <c r="N314" i="1"/>
  <c r="Q314" i="1" s="1"/>
  <c r="N252" i="1"/>
  <c r="Q252" i="1" s="1"/>
  <c r="N146" i="1"/>
  <c r="Q146" i="1" s="1"/>
  <c r="N126" i="1"/>
  <c r="Q126" i="1" s="1"/>
  <c r="N117" i="1"/>
  <c r="Q117" i="1" s="1"/>
  <c r="N70" i="1"/>
  <c r="Q70" i="1" s="1"/>
  <c r="N55" i="1"/>
  <c r="Q55" i="1" s="1"/>
  <c r="N49" i="1"/>
  <c r="Q49" i="1" s="1"/>
  <c r="N27" i="1"/>
  <c r="Q27" i="1" s="1"/>
  <c r="N22" i="1"/>
  <c r="Q22" i="1" s="1"/>
  <c r="N191" i="1"/>
  <c r="Q191" i="1" s="1"/>
  <c r="N375" i="1"/>
  <c r="Q375" i="1" s="1"/>
  <c r="N336" i="1"/>
  <c r="Q336" i="1" s="1"/>
  <c r="N292" i="1"/>
  <c r="Q292" i="1" s="1"/>
  <c r="N175" i="1"/>
  <c r="Q175" i="1" s="1"/>
  <c r="N164" i="1"/>
  <c r="Q164" i="1" s="1"/>
  <c r="N124" i="1"/>
  <c r="Q124" i="1" s="1"/>
  <c r="N98" i="1"/>
  <c r="Q98" i="1" s="1"/>
  <c r="N112" i="1"/>
  <c r="Q112" i="1" s="1"/>
  <c r="N65" i="1"/>
  <c r="Q65" i="1" s="1"/>
  <c r="N166" i="1"/>
  <c r="Q166" i="1" s="1"/>
  <c r="N159" i="1"/>
  <c r="Q159" i="1" s="1"/>
  <c r="N251" i="1"/>
  <c r="Q251" i="1" s="1"/>
  <c r="N244" i="1"/>
  <c r="Q244" i="1" s="1"/>
  <c r="N253" i="1"/>
  <c r="Q253" i="1" s="1"/>
  <c r="N270" i="1"/>
  <c r="Q270" i="1" s="1"/>
  <c r="N403" i="1"/>
  <c r="Q403" i="1" s="1"/>
  <c r="N372" i="1"/>
  <c r="Q372" i="1" s="1"/>
  <c r="N285" i="1"/>
  <c r="Q285" i="1" s="1"/>
  <c r="N168" i="1"/>
  <c r="Q168" i="1" s="1"/>
  <c r="N162" i="1"/>
  <c r="Q162" i="1" s="1"/>
  <c r="N93" i="1"/>
  <c r="Q93" i="1" s="1"/>
  <c r="N341" i="1"/>
  <c r="Q341" i="1" s="1"/>
  <c r="N318" i="1"/>
  <c r="Q318" i="1" s="1"/>
  <c r="N389" i="1"/>
  <c r="Q389" i="1" s="1"/>
  <c r="N374" i="1"/>
  <c r="Q374" i="1" s="1"/>
  <c r="N383" i="1"/>
  <c r="Q383" i="1" s="1"/>
  <c r="N272" i="1"/>
  <c r="Q272" i="1" s="1"/>
  <c r="N248" i="1"/>
  <c r="Q248" i="1" s="1"/>
  <c r="N137" i="1"/>
  <c r="Q137" i="1" s="1"/>
  <c r="N125" i="1"/>
  <c r="Q125" i="1" s="1"/>
  <c r="N412" i="1"/>
  <c r="Q412" i="1" s="1"/>
  <c r="N402" i="1"/>
  <c r="Q402" i="1" s="1"/>
  <c r="N349" i="1"/>
  <c r="Q349" i="1" s="1"/>
  <c r="N171" i="1"/>
  <c r="Q171" i="1" s="1"/>
  <c r="N47" i="1"/>
  <c r="Q47" i="1" s="1"/>
  <c r="N392" i="1"/>
  <c r="Q392" i="1" s="1"/>
  <c r="N78" i="1"/>
  <c r="Q78" i="1" s="1"/>
  <c r="N19" i="1"/>
  <c r="Q19" i="1" s="1"/>
  <c r="N15" i="1"/>
  <c r="Q15" i="1" s="1"/>
  <c r="N329" i="1"/>
  <c r="Q329" i="1" s="1"/>
  <c r="N259" i="1"/>
  <c r="Q259" i="1" s="1"/>
  <c r="N371" i="1"/>
  <c r="Q371" i="1" s="1"/>
  <c r="N311" i="1"/>
  <c r="Q311" i="1" s="1"/>
  <c r="N303" i="1"/>
  <c r="Q303" i="1" s="1"/>
  <c r="N397" i="1"/>
  <c r="Q397" i="1" s="1"/>
  <c r="N31" i="1"/>
  <c r="Q31" i="1" s="1"/>
  <c r="N359" i="1"/>
  <c r="Q359" i="1" s="1"/>
  <c r="N422" i="1"/>
  <c r="Q422" i="1" s="1"/>
  <c r="N416" i="1"/>
  <c r="Q416" i="1" s="1"/>
  <c r="N395" i="1"/>
  <c r="Q395" i="1" s="1"/>
  <c r="N316" i="1"/>
  <c r="Q316" i="1" s="1"/>
  <c r="N277" i="1"/>
  <c r="Q277" i="1" s="1"/>
  <c r="N287" i="1"/>
  <c r="Q287" i="1" s="1"/>
  <c r="N261" i="1"/>
  <c r="Q261" i="1" s="1"/>
  <c r="N257" i="1"/>
  <c r="Q257" i="1" s="1"/>
  <c r="N345" i="1"/>
  <c r="Q345" i="1" s="1"/>
  <c r="N400" i="1"/>
  <c r="Q400" i="1" s="1"/>
  <c r="N282" i="1"/>
  <c r="Q282" i="1" s="1"/>
  <c r="N186" i="1"/>
  <c r="Q186" i="1" s="1"/>
  <c r="N54" i="1"/>
  <c r="Q54" i="1" s="1"/>
  <c r="N275" i="1"/>
  <c r="Q275" i="1" s="1"/>
  <c r="N149" i="1"/>
  <c r="Q149" i="1" s="1"/>
  <c r="N42" i="1"/>
  <c r="Q42" i="1" s="1"/>
  <c r="N424" i="1"/>
  <c r="Q424" i="1" s="1"/>
  <c r="N408" i="1"/>
  <c r="Q408" i="1" s="1"/>
  <c r="N358" i="1"/>
  <c r="Q358" i="1" s="1"/>
  <c r="N281" i="1"/>
  <c r="Q281" i="1" s="1"/>
  <c r="N255" i="1"/>
  <c r="Q255" i="1" s="1"/>
  <c r="N249" i="1"/>
  <c r="Q249" i="1" s="1"/>
  <c r="N127" i="1"/>
  <c r="Q127" i="1" s="1"/>
  <c r="N114" i="1"/>
  <c r="Q114" i="1" s="1"/>
  <c r="N100" i="1"/>
  <c r="Q100" i="1" s="1"/>
  <c r="N57" i="1"/>
  <c r="Q57" i="1" s="1"/>
  <c r="N50" i="1"/>
  <c r="Q50" i="1" s="1"/>
  <c r="N34" i="1"/>
  <c r="Q34" i="1" s="1"/>
  <c r="N35" i="1"/>
  <c r="Q35" i="1" s="1"/>
  <c r="N148" i="1"/>
  <c r="Q148" i="1" s="1"/>
  <c r="N76" i="1"/>
  <c r="Q76" i="1" s="1"/>
  <c r="N178" i="1"/>
  <c r="Q178" i="1" s="1"/>
  <c r="N160" i="1"/>
  <c r="Q160" i="1" s="1"/>
  <c r="N118" i="1"/>
  <c r="Q118" i="1" s="1"/>
  <c r="N394" i="1"/>
  <c r="Q394" i="1" s="1"/>
  <c r="N295" i="1"/>
  <c r="Q295" i="1" s="1"/>
  <c r="N419" i="1"/>
  <c r="Q419" i="1" s="1"/>
  <c r="N161" i="1"/>
  <c r="Q161" i="1" s="1"/>
  <c r="N382" i="1"/>
  <c r="Q382" i="1" s="1"/>
  <c r="N183" i="1"/>
  <c r="Q183" i="1" s="1"/>
  <c r="N90" i="1"/>
  <c r="Q90" i="1" s="1"/>
  <c r="N40" i="1"/>
  <c r="Q40" i="1" s="1"/>
  <c r="N63" i="1"/>
  <c r="Q63" i="1" s="1"/>
  <c r="N347" i="1"/>
  <c r="Q347" i="1" s="1"/>
  <c r="N325" i="1"/>
  <c r="Q325" i="1" s="1"/>
  <c r="N181" i="1"/>
  <c r="Q181" i="1" s="1"/>
  <c r="N156" i="1"/>
  <c r="Q156" i="1" s="1"/>
  <c r="N192" i="1"/>
  <c r="Q192" i="1" s="1"/>
  <c r="N293" i="1"/>
  <c r="Q293" i="1" s="1"/>
  <c r="N80" i="1"/>
  <c r="Q80" i="1" s="1"/>
  <c r="N28" i="1"/>
  <c r="Q28" i="1" s="1"/>
  <c r="N365" i="1"/>
  <c r="Q365" i="1" s="1"/>
  <c r="N319" i="1"/>
  <c r="Q319" i="1" s="1"/>
  <c r="N158" i="1"/>
  <c r="Q158" i="1" s="1"/>
  <c r="N122" i="1"/>
  <c r="Q122" i="1" s="1"/>
  <c r="N133" i="1"/>
  <c r="Q133" i="1" s="1"/>
  <c r="N14" i="1"/>
  <c r="Q14" i="1" s="1"/>
  <c r="N413" i="1"/>
  <c r="Q413" i="1" s="1"/>
  <c r="N296" i="1"/>
  <c r="Q296" i="1" s="1"/>
  <c r="N327" i="1"/>
  <c r="Q327" i="1" s="1"/>
  <c r="N425" i="1"/>
  <c r="Q425" i="1" s="1"/>
  <c r="N24" i="1"/>
  <c r="Q24" i="1" s="1"/>
  <c r="N95" i="1"/>
  <c r="Q95" i="1" s="1"/>
  <c r="N409" i="1"/>
  <c r="Q409" i="1" s="1"/>
  <c r="N276" i="1"/>
  <c r="Q276" i="1" s="1"/>
  <c r="N150" i="1"/>
  <c r="Q150" i="1" s="1"/>
  <c r="N16" i="1"/>
  <c r="Q16" i="1" s="1"/>
  <c r="N346" i="1"/>
  <c r="Q346" i="1" s="1"/>
  <c r="N356" i="1"/>
  <c r="Q356" i="1" s="1"/>
  <c r="N300" i="1"/>
  <c r="Q300" i="1" s="1"/>
  <c r="N274" i="1"/>
  <c r="Q274" i="1" s="1"/>
  <c r="N263" i="1"/>
  <c r="Q263" i="1" s="1"/>
  <c r="N136" i="1"/>
  <c r="Q136" i="1" s="1"/>
  <c r="N177" i="1"/>
  <c r="Q177" i="1" s="1"/>
  <c r="N407" i="1"/>
  <c r="Q407" i="1" s="1"/>
  <c r="N317" i="1"/>
  <c r="Q317" i="1" s="1"/>
  <c r="N129" i="1"/>
  <c r="Q129" i="1" s="1"/>
  <c r="N94" i="1"/>
  <c r="Q94" i="1" s="1"/>
  <c r="N306" i="1"/>
  <c r="Q306" i="1" s="1"/>
  <c r="N386" i="1"/>
  <c r="Q386" i="1" s="1"/>
  <c r="N193" i="1"/>
  <c r="Q193" i="1" s="1"/>
  <c r="N79" i="1"/>
  <c r="Q79" i="1" s="1"/>
  <c r="N256" i="1"/>
  <c r="Q256" i="1" s="1"/>
  <c r="N351" i="1"/>
  <c r="Q351" i="1" s="1"/>
  <c r="N155" i="1"/>
  <c r="Q155" i="1" s="1"/>
  <c r="N73" i="1"/>
  <c r="Q73" i="1" s="1"/>
  <c r="N423" i="1"/>
  <c r="Q423" i="1" s="1"/>
  <c r="N384" i="1"/>
  <c r="Q384" i="1" s="1"/>
  <c r="N385" i="1"/>
  <c r="Q385" i="1" s="1"/>
  <c r="N315" i="1"/>
  <c r="Q315" i="1" s="1"/>
  <c r="N239" i="1"/>
  <c r="Q239" i="1" s="1"/>
  <c r="N104" i="1"/>
  <c r="Q104" i="1" s="1"/>
  <c r="N105" i="1"/>
  <c r="Q105" i="1" s="1"/>
  <c r="N11" i="1"/>
  <c r="Q11" i="1" s="1"/>
  <c r="N390" i="1"/>
  <c r="Q390" i="1" s="1"/>
  <c r="N45" i="1"/>
  <c r="Q45" i="1" s="1"/>
  <c r="N29" i="1"/>
  <c r="Q29" i="1" s="1"/>
  <c r="N48" i="1"/>
  <c r="Q48" i="1" s="1"/>
  <c r="N426" i="1"/>
  <c r="Q426" i="1" s="1"/>
  <c r="N165" i="1"/>
  <c r="Q165" i="1" s="1"/>
  <c r="N106" i="1"/>
  <c r="Q106" i="1" s="1"/>
  <c r="N68" i="1"/>
  <c r="Q68" i="1" s="1"/>
  <c r="N91" i="1"/>
  <c r="Q91" i="1" s="1"/>
  <c r="N17" i="1"/>
  <c r="Q17" i="1" s="1"/>
  <c r="N116" i="1"/>
  <c r="Q116" i="1" s="1"/>
  <c r="N132" i="1"/>
  <c r="Q132" i="1" s="1"/>
  <c r="N378" i="1"/>
  <c r="Q378" i="1" s="1"/>
  <c r="N328" i="1"/>
  <c r="Q328" i="1" s="1"/>
  <c r="N352" i="1"/>
  <c r="Q352" i="1" s="1"/>
  <c r="N59" i="1"/>
  <c r="Q59" i="1" s="1"/>
  <c r="O155" i="1"/>
  <c r="O378" i="1"/>
  <c r="O184" i="1"/>
  <c r="O304" i="1"/>
  <c r="O170" i="1"/>
  <c r="O130" i="1"/>
  <c r="O123" i="1"/>
  <c r="O381" i="1"/>
  <c r="O312" i="1"/>
  <c r="O322" i="1"/>
  <c r="O280" i="1"/>
  <c r="O268" i="1"/>
  <c r="O396" i="1"/>
  <c r="O366" i="1"/>
  <c r="O121" i="1"/>
  <c r="O279" i="1"/>
  <c r="O69" i="1"/>
  <c r="O393" i="1"/>
  <c r="O195" i="1"/>
  <c r="O152" i="1"/>
  <c r="O51" i="1"/>
  <c r="O404" i="1"/>
  <c r="O335" i="1"/>
  <c r="O115" i="1"/>
  <c r="O310" i="1"/>
  <c r="O297" i="1"/>
  <c r="O111" i="1"/>
  <c r="O273" i="1"/>
  <c r="O46" i="1"/>
  <c r="O305" i="1"/>
  <c r="O196" i="1"/>
  <c r="O103" i="1"/>
  <c r="O113" i="1"/>
  <c r="O20" i="1"/>
  <c r="O72" i="1"/>
  <c r="O362" i="1"/>
  <c r="O361" i="1"/>
  <c r="O290" i="1"/>
  <c r="O286" i="1"/>
  <c r="O131" i="1"/>
  <c r="O82" i="1"/>
  <c r="O332" i="1"/>
  <c r="O142" i="1"/>
  <c r="O77" i="1"/>
  <c r="O41" i="1"/>
  <c r="O12" i="1"/>
  <c r="O363" i="1"/>
  <c r="O288" i="1"/>
  <c r="O144" i="1"/>
  <c r="O13" i="1"/>
  <c r="O348" i="1"/>
  <c r="O357" i="1"/>
  <c r="O367" i="1"/>
  <c r="O120" i="1"/>
  <c r="O364" i="1"/>
  <c r="O301" i="1"/>
  <c r="O109" i="1"/>
  <c r="O36" i="1"/>
  <c r="O108" i="1"/>
  <c r="O391" i="1"/>
  <c r="O388" i="1"/>
  <c r="O379" i="1"/>
  <c r="O299" i="1"/>
  <c r="O197" i="1"/>
  <c r="O92" i="1"/>
  <c r="O101" i="1"/>
  <c r="O39" i="1"/>
  <c r="O337" i="1"/>
  <c r="O360" i="1"/>
  <c r="O307" i="1"/>
  <c r="O284" i="1"/>
  <c r="O169" i="1"/>
  <c r="O154" i="1"/>
  <c r="O153" i="1"/>
  <c r="O267" i="1"/>
  <c r="O134" i="1"/>
  <c r="O58" i="1"/>
  <c r="O414" i="1"/>
  <c r="O354" i="1"/>
  <c r="O242" i="1"/>
  <c r="O81" i="1"/>
  <c r="O308" i="1"/>
  <c r="O10" i="1"/>
  <c r="O99" i="1"/>
  <c r="O350" i="1"/>
  <c r="O291" i="1"/>
  <c r="O250" i="1"/>
  <c r="O53" i="1"/>
  <c r="O289" i="1"/>
  <c r="O353" i="1"/>
  <c r="O97" i="1"/>
  <c r="O110" i="1"/>
  <c r="O324" i="1"/>
  <c r="O262" i="1"/>
  <c r="O85" i="1"/>
  <c r="O32" i="1"/>
  <c r="O23" i="1"/>
  <c r="O163" i="1"/>
  <c r="O240" i="1"/>
  <c r="O373" i="1"/>
  <c r="O417" i="1"/>
  <c r="O398" i="1"/>
  <c r="O188" i="1"/>
  <c r="O135" i="1"/>
  <c r="O185" i="1"/>
  <c r="O355" i="1"/>
  <c r="O243" i="1"/>
  <c r="O415" i="1"/>
  <c r="O323" i="1"/>
  <c r="O84" i="1"/>
  <c r="O326" i="1"/>
  <c r="O265" i="1"/>
  <c r="O246" i="1"/>
  <c r="O145" i="1"/>
  <c r="O67" i="1"/>
  <c r="O338" i="1"/>
  <c r="O313" i="1"/>
  <c r="O143" i="1"/>
  <c r="O294" i="1"/>
  <c r="O320" i="1"/>
  <c r="O167" i="1"/>
  <c r="O71" i="1"/>
  <c r="O321" i="1"/>
  <c r="O75" i="1"/>
  <c r="O88" i="1"/>
  <c r="O399" i="1"/>
  <c r="O343" i="1"/>
  <c r="O102" i="1"/>
  <c r="O194" i="1"/>
  <c r="O182" i="1"/>
  <c r="O151" i="1"/>
  <c r="O62" i="1"/>
  <c r="O25" i="1"/>
  <c r="O401" i="1"/>
  <c r="O271" i="1"/>
  <c r="O330" i="1"/>
  <c r="O269" i="1"/>
  <c r="O61" i="1"/>
  <c r="O176" i="1"/>
  <c r="O64" i="1"/>
  <c r="O241" i="1"/>
  <c r="O340" i="1"/>
  <c r="O126" i="1"/>
  <c r="O191" i="1"/>
  <c r="O375" i="1"/>
  <c r="O336" i="1"/>
  <c r="O292" i="1"/>
  <c r="O175" i="1"/>
  <c r="O164" i="1"/>
  <c r="O124" i="1"/>
  <c r="O98" i="1"/>
  <c r="O112" i="1"/>
  <c r="O65" i="1"/>
  <c r="O166" i="1"/>
  <c r="O159" i="1"/>
  <c r="O251" i="1"/>
  <c r="O244" i="1"/>
  <c r="O253" i="1"/>
  <c r="O270" i="1"/>
  <c r="O403" i="1"/>
  <c r="O372" i="1"/>
  <c r="O285" i="1"/>
  <c r="O168" i="1"/>
  <c r="O162" i="1"/>
  <c r="O93" i="1"/>
  <c r="O341" i="1"/>
  <c r="O318" i="1"/>
  <c r="O389" i="1"/>
  <c r="O248" i="1"/>
  <c r="O137" i="1"/>
  <c r="O349" i="1"/>
  <c r="O392" i="1"/>
  <c r="O78" i="1"/>
  <c r="O19" i="1"/>
  <c r="O15" i="1"/>
  <c r="O329" i="1"/>
  <c r="O259" i="1"/>
  <c r="O371" i="1"/>
  <c r="O311" i="1"/>
  <c r="O303" i="1"/>
  <c r="O397" i="1"/>
  <c r="O31" i="1"/>
  <c r="O359" i="1"/>
  <c r="O422" i="1"/>
  <c r="O416" i="1"/>
  <c r="O395" i="1"/>
  <c r="O316" i="1"/>
  <c r="O277" i="1"/>
  <c r="O287" i="1"/>
  <c r="O261" i="1"/>
  <c r="O257" i="1"/>
  <c r="O345" i="1"/>
  <c r="O400" i="1"/>
  <c r="O282" i="1"/>
  <c r="O186" i="1"/>
  <c r="O54" i="1"/>
  <c r="O275" i="1"/>
  <c r="O424" i="1"/>
  <c r="O408" i="1"/>
  <c r="O249" i="1"/>
  <c r="O50" i="1"/>
  <c r="O148" i="1"/>
  <c r="O76" i="1"/>
  <c r="O178" i="1"/>
  <c r="O160" i="1"/>
  <c r="O118" i="1"/>
  <c r="O394" i="1"/>
  <c r="O295" i="1"/>
  <c r="O419" i="1"/>
  <c r="O161" i="1"/>
  <c r="O382" i="1"/>
  <c r="O183" i="1"/>
  <c r="O90" i="1"/>
  <c r="O40" i="1"/>
  <c r="O63" i="1"/>
  <c r="O347" i="1"/>
  <c r="O325" i="1"/>
  <c r="O181" i="1"/>
  <c r="O156" i="1"/>
  <c r="O192" i="1"/>
  <c r="O293" i="1"/>
  <c r="O80" i="1"/>
  <c r="O28" i="1"/>
  <c r="O365" i="1"/>
  <c r="O122" i="1"/>
  <c r="O296" i="1"/>
  <c r="O327" i="1"/>
  <c r="O425" i="1"/>
  <c r="O24" i="1"/>
  <c r="O95" i="1"/>
  <c r="O409" i="1"/>
  <c r="O276" i="1"/>
  <c r="O150" i="1"/>
  <c r="O16" i="1"/>
  <c r="O346" i="1"/>
  <c r="O356" i="1"/>
  <c r="O300" i="1"/>
  <c r="O274" i="1"/>
  <c r="O263" i="1"/>
  <c r="O136" i="1"/>
  <c r="O177" i="1"/>
  <c r="O407" i="1"/>
  <c r="O317" i="1"/>
  <c r="O129" i="1"/>
  <c r="O94" i="1"/>
  <c r="O306" i="1"/>
  <c r="O386" i="1"/>
  <c r="O193" i="1"/>
  <c r="O79" i="1"/>
  <c r="O256" i="1"/>
  <c r="O351" i="1"/>
  <c r="O73" i="1"/>
  <c r="O423" i="1"/>
  <c r="O239" i="1"/>
  <c r="O390" i="1"/>
  <c r="O45" i="1"/>
  <c r="O29" i="1"/>
  <c r="O48" i="1"/>
  <c r="O426" i="1"/>
  <c r="O165" i="1"/>
  <c r="O106" i="1"/>
  <c r="O68" i="1"/>
  <c r="O91" i="1"/>
  <c r="O17" i="1"/>
  <c r="O344" i="1"/>
  <c r="O298" i="1"/>
  <c r="O374" i="1"/>
  <c r="O255" i="1"/>
  <c r="O100" i="1"/>
  <c r="O252" i="1"/>
  <c r="O107" i="1"/>
  <c r="O380" i="1"/>
  <c r="O30" i="1"/>
  <c r="O342" i="1"/>
  <c r="O260" i="1"/>
  <c r="O427" i="1"/>
  <c r="O266" i="1"/>
  <c r="O116" i="1"/>
  <c r="O179" i="1"/>
  <c r="O368" i="1"/>
  <c r="O264" i="1"/>
  <c r="O56" i="1"/>
  <c r="O358" i="1"/>
  <c r="O125" i="1"/>
  <c r="O117" i="1"/>
  <c r="O49" i="1"/>
  <c r="O302" i="1"/>
  <c r="O86" i="1"/>
  <c r="O387" i="1"/>
  <c r="O189" i="1"/>
  <c r="O278" i="1"/>
  <c r="O132" i="1"/>
  <c r="O283" i="1"/>
  <c r="O402" i="1"/>
  <c r="O377" i="1"/>
  <c r="O314" i="1"/>
  <c r="O55" i="1"/>
  <c r="O174" i="1"/>
  <c r="O38" i="1"/>
  <c r="O331" i="1"/>
  <c r="O247" i="1"/>
  <c r="O418" i="1"/>
  <c r="O33" i="1"/>
  <c r="O87" i="1"/>
  <c r="O158" i="1"/>
  <c r="O133" i="1"/>
  <c r="O384" i="1"/>
  <c r="O114" i="1"/>
  <c r="O104" i="1"/>
  <c r="O21" i="1"/>
  <c r="O70" i="1"/>
  <c r="O245" i="1"/>
  <c r="O339" i="1"/>
  <c r="O328" i="1"/>
  <c r="O352" i="1"/>
  <c r="O147" i="1"/>
  <c r="O319" i="1"/>
  <c r="O83" i="1"/>
  <c r="O34" i="1"/>
  <c r="O42" i="1"/>
  <c r="O190" i="1"/>
  <c r="O157" i="1"/>
  <c r="O52" i="1"/>
  <c r="O171" i="1"/>
  <c r="O47" i="1"/>
  <c r="O146" i="1"/>
  <c r="O27" i="1"/>
  <c r="O420" i="1"/>
  <c r="O96" i="1"/>
  <c r="O411" i="1"/>
  <c r="O405" i="1"/>
  <c r="O406" i="1"/>
  <c r="O413" i="1"/>
  <c r="O281" i="1"/>
  <c r="O412" i="1"/>
  <c r="O172" i="1"/>
  <c r="O26" i="1"/>
  <c r="O180" i="1"/>
  <c r="O385" i="1"/>
  <c r="O74" i="1"/>
  <c r="O89" i="1"/>
  <c r="O149" i="1"/>
  <c r="O315" i="1"/>
  <c r="O59" i="1"/>
  <c r="O105" i="1"/>
  <c r="O14" i="1"/>
  <c r="O383" i="1"/>
  <c r="O22" i="1"/>
  <c r="O11" i="1"/>
  <c r="O127" i="1"/>
  <c r="O18" i="1"/>
  <c r="O37" i="1"/>
  <c r="O44" i="1"/>
  <c r="O57" i="1"/>
  <c r="O35" i="1"/>
  <c r="O272" i="1"/>
  <c r="O376" i="1"/>
  <c r="O254" i="1"/>
  <c r="O173" i="1"/>
  <c r="O309" i="1"/>
  <c r="O119" i="1"/>
  <c r="N119" i="1"/>
  <c r="Q119" i="1" s="1"/>
  <c r="O258" i="1"/>
  <c r="O9" i="1"/>
  <c r="N9" i="1"/>
  <c r="Q9" i="1" s="1"/>
  <c r="O8" i="1"/>
  <c r="N8" i="1"/>
  <c r="Q8" i="1" s="1"/>
  <c r="O7" i="1"/>
  <c r="N7" i="1"/>
  <c r="Q7" i="1" s="1"/>
  <c r="J146" i="1"/>
  <c r="J144" i="1"/>
  <c r="J143" i="1"/>
  <c r="J142" i="1"/>
  <c r="J74" i="1"/>
  <c r="J73" i="1"/>
  <c r="J72" i="1"/>
  <c r="J71" i="1"/>
  <c r="J70" i="1"/>
  <c r="J56" i="1"/>
  <c r="J57" i="1"/>
  <c r="J55" i="1"/>
  <c r="J51" i="1"/>
  <c r="J52" i="1"/>
  <c r="J54" i="1"/>
  <c r="J53" i="1"/>
  <c r="J49" i="1"/>
  <c r="J43" i="1"/>
  <c r="J45" i="1"/>
  <c r="J44" i="1"/>
  <c r="J48" i="1"/>
  <c r="J47" i="1"/>
  <c r="J46" i="1"/>
  <c r="J30" i="1"/>
  <c r="J29" i="1"/>
  <c r="J28" i="1"/>
  <c r="J27" i="1"/>
  <c r="J41" i="1"/>
  <c r="J40" i="1"/>
  <c r="J39" i="1"/>
  <c r="J38" i="1"/>
  <c r="J37" i="1"/>
  <c r="J36" i="1"/>
  <c r="J35" i="1"/>
  <c r="J34" i="1"/>
  <c r="J33" i="1"/>
  <c r="J32" i="1"/>
  <c r="J31" i="1"/>
  <c r="J26" i="1"/>
  <c r="J25" i="1"/>
  <c r="J20" i="1"/>
  <c r="J19" i="1"/>
  <c r="J18" i="1"/>
  <c r="J24" i="1"/>
  <c r="J23" i="1"/>
  <c r="J22" i="1"/>
  <c r="J21" i="1"/>
  <c r="J17" i="1"/>
  <c r="J16" i="1"/>
  <c r="J11" i="1"/>
  <c r="J12" i="1"/>
  <c r="J15" i="1"/>
  <c r="J14" i="1"/>
  <c r="J13" i="1"/>
  <c r="J249" i="1"/>
  <c r="J248" i="1"/>
  <c r="J247" i="1"/>
  <c r="J246" i="1"/>
  <c r="J245" i="1"/>
  <c r="J244" i="1"/>
  <c r="J243" i="1"/>
  <c r="J242" i="1"/>
  <c r="J241" i="1"/>
  <c r="J240" i="1"/>
  <c r="J239" i="1"/>
  <c r="J254" i="1"/>
  <c r="J253" i="1"/>
  <c r="J252"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64" i="1"/>
  <c r="J163" i="1"/>
  <c r="J172" i="1"/>
  <c r="J171" i="1"/>
  <c r="J170" i="1"/>
  <c r="J169" i="1"/>
  <c r="J168" i="1"/>
  <c r="J167" i="1"/>
  <c r="J166" i="1"/>
  <c r="J165" i="1"/>
  <c r="J162" i="1"/>
  <c r="J161" i="1"/>
  <c r="J160" i="1"/>
  <c r="J159" i="1"/>
  <c r="J158" i="1"/>
  <c r="J157" i="1"/>
  <c r="J156" i="1"/>
  <c r="J155" i="1"/>
  <c r="J154" i="1"/>
  <c r="J151" i="1"/>
  <c r="J153" i="1"/>
  <c r="J152" i="1"/>
  <c r="J150" i="1"/>
  <c r="J149" i="1"/>
  <c r="J147" i="1"/>
  <c r="J148" i="1"/>
  <c r="J145" i="1"/>
  <c r="J295" i="1"/>
  <c r="J294"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376" i="1"/>
  <c r="J375" i="1"/>
  <c r="J374" i="1"/>
  <c r="J373" i="1"/>
  <c r="J383" i="1"/>
  <c r="J382" i="1"/>
  <c r="J381" i="1"/>
  <c r="J380" i="1"/>
  <c r="J379" i="1"/>
  <c r="J378" i="1"/>
  <c r="J377" i="1"/>
  <c r="J427" i="1"/>
  <c r="J425" i="1"/>
  <c r="J424" i="1"/>
  <c r="J423" i="1"/>
  <c r="J426" i="1"/>
  <c r="J422" i="1"/>
  <c r="J421" i="1"/>
  <c r="J420" i="1"/>
  <c r="J419" i="1"/>
  <c r="J418" i="1"/>
  <c r="J417" i="1"/>
  <c r="J416" i="1"/>
  <c r="J415" i="1"/>
  <c r="J414" i="1"/>
  <c r="J412" i="1"/>
  <c r="J413" i="1"/>
  <c r="J409" i="1"/>
  <c r="J408" i="1"/>
  <c r="J407" i="1"/>
  <c r="J411" i="1"/>
  <c r="J410" i="1"/>
  <c r="J406" i="1"/>
  <c r="J405" i="1"/>
  <c r="J404" i="1"/>
  <c r="J403" i="1"/>
  <c r="J402" i="1"/>
  <c r="J401" i="1"/>
  <c r="J400" i="1"/>
  <c r="J69" i="1"/>
  <c r="J66" i="1"/>
  <c r="J92" i="1"/>
  <c r="J90" i="1"/>
  <c r="J88" i="1"/>
  <c r="J89" i="1"/>
  <c r="J91" i="1"/>
  <c r="J10" i="1"/>
  <c r="J388" i="1"/>
  <c r="J390" i="1"/>
  <c r="J387" i="1"/>
  <c r="J354" i="1"/>
  <c r="J355" i="1"/>
  <c r="J353" i="1"/>
  <c r="J292" i="1"/>
  <c r="J281" i="1"/>
  <c r="J286" i="1"/>
  <c r="J285" i="1"/>
  <c r="J288" i="1"/>
  <c r="J287" i="1"/>
  <c r="J290" i="1"/>
  <c r="J289" i="1"/>
  <c r="J291" i="1"/>
  <c r="J293" i="1"/>
  <c r="J132" i="1"/>
  <c r="J137" i="1"/>
  <c r="J129" i="1"/>
  <c r="J126" i="1"/>
  <c r="J124" i="1"/>
  <c r="J127" i="1"/>
  <c r="J133" i="1"/>
  <c r="J136" i="1"/>
  <c r="J134" i="1"/>
  <c r="J135" i="1"/>
  <c r="J121" i="1"/>
  <c r="J131" i="1"/>
  <c r="J86" i="1"/>
  <c r="J87" i="1"/>
  <c r="N6" i="1"/>
  <c r="Q6" i="1" s="1"/>
  <c r="J255" i="1"/>
  <c r="J265" i="1"/>
  <c r="J264" i="1"/>
  <c r="J263" i="1"/>
  <c r="J262" i="1"/>
  <c r="J261" i="1"/>
  <c r="J260" i="1"/>
  <c r="J259" i="1"/>
  <c r="J258" i="1"/>
  <c r="J257" i="1"/>
  <c r="J256" i="1"/>
  <c r="J395" i="1"/>
  <c r="J394" i="1"/>
  <c r="J393" i="1"/>
  <c r="J399" i="1"/>
  <c r="J398" i="1"/>
  <c r="J397" i="1"/>
  <c r="J396" i="1"/>
  <c r="J392" i="1"/>
  <c r="J391" i="1"/>
  <c r="J385" i="1"/>
  <c r="J384" i="1"/>
  <c r="J389" i="1"/>
  <c r="J386" i="1"/>
  <c r="J368" i="1"/>
  <c r="J367" i="1"/>
  <c r="J366" i="1"/>
  <c r="J365" i="1"/>
  <c r="J372" i="1"/>
  <c r="J371" i="1"/>
  <c r="J370" i="1"/>
  <c r="J349" i="1"/>
  <c r="J348" i="1"/>
  <c r="J347" i="1"/>
  <c r="J346" i="1"/>
  <c r="J345" i="1"/>
  <c r="J344" i="1"/>
  <c r="J343" i="1"/>
  <c r="J342" i="1"/>
  <c r="J341" i="1"/>
  <c r="J340" i="1"/>
  <c r="J339" i="1"/>
  <c r="J338" i="1"/>
  <c r="J337" i="1"/>
  <c r="J336" i="1"/>
  <c r="J335" i="1"/>
  <c r="J334" i="1"/>
  <c r="J364" i="1"/>
  <c r="J363" i="1"/>
  <c r="J362" i="1"/>
  <c r="J361" i="1"/>
  <c r="J360" i="1"/>
  <c r="J359" i="1"/>
  <c r="J333" i="1"/>
  <c r="J332" i="1"/>
  <c r="J331" i="1"/>
  <c r="J330" i="1"/>
  <c r="J329" i="1"/>
  <c r="J328" i="1"/>
  <c r="J327" i="1"/>
  <c r="J326" i="1"/>
  <c r="J325" i="1"/>
  <c r="J324" i="1"/>
  <c r="J323" i="1"/>
  <c r="J322" i="1"/>
  <c r="J321" i="1"/>
  <c r="J358" i="1"/>
  <c r="J357" i="1"/>
  <c r="J356" i="1"/>
  <c r="J352" i="1"/>
  <c r="J351" i="1"/>
  <c r="J350" i="1"/>
  <c r="J277" i="1"/>
  <c r="J279" i="1"/>
  <c r="J278" i="1"/>
  <c r="J284" i="1"/>
  <c r="J283" i="1"/>
  <c r="J282" i="1"/>
  <c r="J280" i="1"/>
  <c r="J276" i="1"/>
  <c r="J275" i="1"/>
  <c r="J274" i="1"/>
  <c r="J273" i="1"/>
  <c r="J272" i="1"/>
  <c r="J271" i="1"/>
  <c r="J270" i="1"/>
  <c r="J269" i="1"/>
  <c r="J268" i="1"/>
  <c r="J267" i="1"/>
  <c r="J266" i="1"/>
  <c r="J251" i="1"/>
  <c r="J250" i="1"/>
  <c r="J120" i="1"/>
  <c r="J119" i="1"/>
  <c r="J118" i="1"/>
  <c r="J130" i="1"/>
  <c r="J128" i="1"/>
  <c r="J125" i="1"/>
  <c r="J123" i="1"/>
  <c r="J117" i="1"/>
  <c r="J116" i="1"/>
  <c r="J115" i="1"/>
  <c r="J114" i="1"/>
  <c r="J122" i="1"/>
  <c r="J101" i="1"/>
  <c r="J100" i="1"/>
  <c r="J99" i="1"/>
  <c r="J98" i="1"/>
  <c r="J97" i="1"/>
  <c r="J96" i="1"/>
  <c r="J95" i="1"/>
  <c r="J94" i="1"/>
  <c r="J93" i="1"/>
  <c r="J108" i="1"/>
  <c r="J107" i="1"/>
  <c r="J106" i="1"/>
  <c r="J105" i="1"/>
  <c r="J104" i="1"/>
  <c r="J103" i="1"/>
  <c r="J113" i="1"/>
  <c r="J112" i="1"/>
  <c r="J111" i="1"/>
  <c r="J110" i="1"/>
  <c r="J109" i="1"/>
  <c r="J102" i="1"/>
  <c r="J85" i="1"/>
  <c r="J84" i="1"/>
  <c r="J83" i="1"/>
  <c r="J82" i="1"/>
  <c r="J81" i="1"/>
  <c r="J80" i="1"/>
  <c r="J79" i="1"/>
  <c r="J78" i="1"/>
  <c r="J77" i="1"/>
  <c r="J76" i="1"/>
  <c r="J75" i="1"/>
  <c r="J68" i="1"/>
  <c r="J67" i="1"/>
  <c r="J65" i="1"/>
  <c r="J64" i="1"/>
  <c r="J63" i="1"/>
  <c r="J62" i="1"/>
  <c r="J61" i="1"/>
  <c r="J60" i="1"/>
  <c r="J59" i="1"/>
  <c r="J58" i="1"/>
  <c r="J50" i="1"/>
  <c r="J42" i="1"/>
  <c r="O6" i="1"/>
</calcChain>
</file>

<file path=xl/sharedStrings.xml><?xml version="1.0" encoding="utf-8"?>
<sst xmlns="http://schemas.openxmlformats.org/spreadsheetml/2006/main" count="3523" uniqueCount="731">
  <si>
    <t>Sigmodon Tooth ID</t>
  </si>
  <si>
    <t>41229-1469</t>
  </si>
  <si>
    <t>41229-1467</t>
  </si>
  <si>
    <t>41229-1457</t>
  </si>
  <si>
    <t>41229-1468</t>
  </si>
  <si>
    <t>41229-1460</t>
  </si>
  <si>
    <t>41229-1472</t>
  </si>
  <si>
    <t>41229-1473</t>
  </si>
  <si>
    <t>41229-1463</t>
  </si>
  <si>
    <t>41229-1459</t>
  </si>
  <si>
    <t>41229-1462</t>
  </si>
  <si>
    <t>41229-1461</t>
  </si>
  <si>
    <t>Strata</t>
  </si>
  <si>
    <t>140-145</t>
  </si>
  <si>
    <t>Hall's Cave, Kerr County, Texas</t>
  </si>
  <si>
    <t>Element</t>
  </si>
  <si>
    <t>165-180</t>
  </si>
  <si>
    <t>41229-357</t>
  </si>
  <si>
    <t>41229-358</t>
  </si>
  <si>
    <t>41229-359</t>
  </si>
  <si>
    <t>LM1-right</t>
  </si>
  <si>
    <t>UM1-left</t>
  </si>
  <si>
    <t>UM1-right</t>
  </si>
  <si>
    <t>Date</t>
  </si>
  <si>
    <t xml:space="preserve">Person </t>
  </si>
  <si>
    <t>Comment</t>
  </si>
  <si>
    <t>fas</t>
  </si>
  <si>
    <t>After successful validation experiment that demonstrates measuring with calipers under dissecting scope yields acceptable and repeatable results, I measured additional Sigmodon teeth.  These were not molars in mandibles, however, and I found the fragments harder to deal with. Although figuring out what the element is and the M1 is straightforward, there is often little to hold onto as I make the measurements with the calipers.  i think these have greater error.  tried to measure at the base of the tooth, and then tried a bit of an angle to encompass the area the tooth occupied if you made it a rectangle.  i almost wonder if a ruler would be easier?  need to do these an additional time since the error is too high.</t>
  </si>
  <si>
    <t>Measured by</t>
  </si>
  <si>
    <t>Date measured</t>
  </si>
  <si>
    <t>FAS</t>
  </si>
  <si>
    <t>Take 1 (mm)</t>
  </si>
  <si>
    <t xml:space="preserve"> Take 2 (mm)</t>
  </si>
  <si>
    <t xml:space="preserve"> Take 3 (mm)</t>
  </si>
  <si>
    <t>Tooth Mean</t>
  </si>
  <si>
    <t>Tooth Stdev</t>
  </si>
  <si>
    <t>Mean Age</t>
  </si>
  <si>
    <t>Mean Age (ybp)</t>
  </si>
  <si>
    <t>element not numbered</t>
  </si>
  <si>
    <r>
      <t>Equation typically used for rodents (</t>
    </r>
    <r>
      <rPr>
        <i/>
        <sz val="12"/>
        <color theme="1"/>
        <rFont val="Calibri"/>
        <family val="2"/>
        <scheme val="minor"/>
      </rPr>
      <t>35</t>
    </r>
    <r>
      <rPr>
        <sz val="12"/>
        <color theme="1"/>
        <rFont val="Calibri"/>
        <family val="2"/>
        <scheme val="minor"/>
      </rPr>
      <t xml:space="preserve">) is: </t>
    </r>
    <r>
      <rPr>
        <i/>
        <sz val="12"/>
        <color theme="1"/>
        <rFont val="Calibri"/>
        <family val="2"/>
        <scheme val="minor"/>
      </rPr>
      <t>Log mass (g) = 3.310* Log M1 length + 0.611</t>
    </r>
    <r>
      <rPr>
        <sz val="12"/>
        <color theme="1"/>
        <rFont val="Calibri"/>
        <family val="2"/>
        <scheme val="minor"/>
      </rPr>
      <t xml:space="preserve">; r2 = 0.96, P&lt;0.0001, predictive error (%PE) =15.58. </t>
    </r>
  </si>
  <si>
    <t>Summary by Strata</t>
  </si>
  <si>
    <t>Age Range</t>
  </si>
  <si>
    <t>Mean M1</t>
  </si>
  <si>
    <t>M1 Stdev</t>
  </si>
  <si>
    <t>M1 CI</t>
  </si>
  <si>
    <t>Mean Est Mass (g)</t>
  </si>
  <si>
    <t>Est. Mass Stdev</t>
  </si>
  <si>
    <t>Est. Mass CI</t>
  </si>
  <si>
    <t>N</t>
  </si>
  <si>
    <t>41229-925</t>
  </si>
  <si>
    <t>41229-927</t>
  </si>
  <si>
    <t>41229-1470</t>
  </si>
  <si>
    <t>UM1</t>
  </si>
  <si>
    <t>41229-1464</t>
  </si>
  <si>
    <t>41229-1458</t>
  </si>
  <si>
    <t>41229-1471</t>
  </si>
  <si>
    <t>41229-8291</t>
  </si>
  <si>
    <t>41229-8297</t>
  </si>
  <si>
    <t>M1</t>
  </si>
  <si>
    <t>41229-8293</t>
  </si>
  <si>
    <t>41229-926</t>
  </si>
  <si>
    <t>41229-1466</t>
  </si>
  <si>
    <t>41229-1474</t>
  </si>
  <si>
    <t>tiny insisor-juv?</t>
  </si>
  <si>
    <t>41229-1475</t>
  </si>
  <si>
    <t>inside M1 dimension</t>
  </si>
  <si>
    <t>41229-8298</t>
  </si>
  <si>
    <t>LOOSE MOLAR</t>
  </si>
  <si>
    <t>41229-8294</t>
  </si>
  <si>
    <t>41229-8485</t>
  </si>
  <si>
    <t>41229-8299</t>
  </si>
  <si>
    <t>41229-1614</t>
  </si>
  <si>
    <t>41229-1615</t>
  </si>
  <si>
    <t>41229-796</t>
  </si>
  <si>
    <t>41229-795</t>
  </si>
  <si>
    <t>41229-798</t>
  </si>
  <si>
    <t>41229-797</t>
  </si>
  <si>
    <t>41229-1304</t>
  </si>
  <si>
    <t>0-15</t>
  </si>
  <si>
    <t>41229-2836</t>
  </si>
  <si>
    <t>195-200</t>
  </si>
  <si>
    <t>41229-1352</t>
  </si>
  <si>
    <t>41229-1768</t>
  </si>
  <si>
    <t>41229-11083</t>
  </si>
  <si>
    <t>145-150</t>
  </si>
  <si>
    <t>41229-1814</t>
  </si>
  <si>
    <t>41229-1815</t>
  </si>
  <si>
    <t>41229-1816</t>
  </si>
  <si>
    <t>41229-2626</t>
  </si>
  <si>
    <t>41229-2627</t>
  </si>
  <si>
    <t>41229-2631</t>
  </si>
  <si>
    <t>LM1-left</t>
  </si>
  <si>
    <t>41229-2629</t>
  </si>
  <si>
    <t>41229-2634</t>
  </si>
  <si>
    <t>41229-2628</t>
  </si>
  <si>
    <t>41229-2632</t>
  </si>
  <si>
    <t>41229-2635</t>
  </si>
  <si>
    <t>41229-2633</t>
  </si>
  <si>
    <t>41229-14535</t>
  </si>
  <si>
    <t>41229-14536</t>
  </si>
  <si>
    <t>41229-14537</t>
  </si>
  <si>
    <t>41229-14538</t>
  </si>
  <si>
    <t>41229-2630</t>
  </si>
  <si>
    <t>150-155</t>
  </si>
  <si>
    <t>41229-14517</t>
  </si>
  <si>
    <t>41229-14504</t>
  </si>
  <si>
    <t>41229-5196</t>
  </si>
  <si>
    <t>41229-1552</t>
  </si>
  <si>
    <t>41229-14511</t>
  </si>
  <si>
    <t>41229-14510</t>
  </si>
  <si>
    <t>41229-14520</t>
  </si>
  <si>
    <t>41229-14525</t>
  </si>
  <si>
    <t>41229-41526</t>
  </si>
  <si>
    <t>41229-14522</t>
  </si>
  <si>
    <t>41229-14521</t>
  </si>
  <si>
    <t>41229-14524</t>
  </si>
  <si>
    <t>41229-41527</t>
  </si>
  <si>
    <t>41229-14512</t>
  </si>
  <si>
    <t>025-30</t>
  </si>
  <si>
    <t>085-90</t>
  </si>
  <si>
    <t>060-65</t>
  </si>
  <si>
    <t>080-85</t>
  </si>
  <si>
    <t>41229-958</t>
  </si>
  <si>
    <t>41229-954</t>
  </si>
  <si>
    <t>41229-953</t>
  </si>
  <si>
    <t>41229-956</t>
  </si>
  <si>
    <t>41229-955</t>
  </si>
  <si>
    <t>41229-957</t>
  </si>
  <si>
    <t>41229-960</t>
  </si>
  <si>
    <t>185-190</t>
  </si>
  <si>
    <t>41229-10575</t>
  </si>
  <si>
    <t>loose molar</t>
  </si>
  <si>
    <t>120-125</t>
  </si>
  <si>
    <t>41229-6540</t>
  </si>
  <si>
    <t>41229-6533</t>
  </si>
  <si>
    <t>41229-6534</t>
  </si>
  <si>
    <t>41229-6538</t>
  </si>
  <si>
    <t>41229-6541</t>
  </si>
  <si>
    <t>41229-6537</t>
  </si>
  <si>
    <t>41229-6536</t>
  </si>
  <si>
    <t>M1 and M2; check sheet to see if U or L</t>
  </si>
  <si>
    <t>130-135</t>
  </si>
  <si>
    <t>41229-14531</t>
  </si>
  <si>
    <t>41229-14532</t>
  </si>
  <si>
    <t>41229-14508</t>
  </si>
  <si>
    <t>noticeably smaller insisor</t>
  </si>
  <si>
    <t>41229-14534</t>
  </si>
  <si>
    <t>41229-752</t>
  </si>
  <si>
    <t>41229-758</t>
  </si>
  <si>
    <t>41229-759</t>
  </si>
  <si>
    <t>41229-753</t>
  </si>
  <si>
    <t>41229-754</t>
  </si>
  <si>
    <t>41229-751</t>
  </si>
  <si>
    <t>41229-755</t>
  </si>
  <si>
    <t>41229-756</t>
  </si>
  <si>
    <t>41229-757</t>
  </si>
  <si>
    <t>41229-761</t>
  </si>
  <si>
    <t>41229-760</t>
  </si>
  <si>
    <t>41229-948</t>
  </si>
  <si>
    <t>41229-748</t>
  </si>
  <si>
    <t>41229-749</t>
  </si>
  <si>
    <t>41229-14539</t>
  </si>
  <si>
    <t>41229-14507</t>
  </si>
  <si>
    <t>190-220</t>
  </si>
  <si>
    <t>41229-14500</t>
  </si>
  <si>
    <t>41229-14515</t>
  </si>
  <si>
    <t>41229-14503</t>
  </si>
  <si>
    <t>41229-14514</t>
  </si>
  <si>
    <t>41229-14501</t>
  </si>
  <si>
    <t>41229-10406</t>
  </si>
  <si>
    <t>top surface of M1 broken; roots intact</t>
  </si>
  <si>
    <t>41229-10402</t>
  </si>
  <si>
    <t>41229-10396</t>
  </si>
  <si>
    <t>41229-10400</t>
  </si>
  <si>
    <t>41229-10404</t>
  </si>
  <si>
    <t>41229-10395</t>
  </si>
  <si>
    <t>41229-10397</t>
  </si>
  <si>
    <t>41229-10407</t>
  </si>
  <si>
    <t>075-80</t>
  </si>
  <si>
    <t>41229-14579</t>
  </si>
  <si>
    <t>41229-14578</t>
  </si>
  <si>
    <t>41229-1308</t>
  </si>
  <si>
    <t>41229-9063</t>
  </si>
  <si>
    <t>41229-9059</t>
  </si>
  <si>
    <t>41229-9064</t>
  </si>
  <si>
    <t>41229-9060</t>
  </si>
  <si>
    <t>41229-9061</t>
  </si>
  <si>
    <t>41229-9062</t>
  </si>
  <si>
    <t>41229-14573</t>
  </si>
  <si>
    <t>41229-14575</t>
  </si>
  <si>
    <t>41229-14574</t>
  </si>
  <si>
    <t>41229-4896</t>
  </si>
  <si>
    <t>41229-4897</t>
  </si>
  <si>
    <t>41229-4895</t>
  </si>
  <si>
    <t>41229-4898</t>
  </si>
  <si>
    <t>125-130</t>
  </si>
  <si>
    <t>41229-14554</t>
  </si>
  <si>
    <t>41229-14556</t>
  </si>
  <si>
    <t>41229-14555</t>
  </si>
  <si>
    <t>41229-14540</t>
  </si>
  <si>
    <t>41229-14541</t>
  </si>
  <si>
    <t>41229-14547</t>
  </si>
  <si>
    <t>41229-14543</t>
  </si>
  <si>
    <t>41229-14549</t>
  </si>
  <si>
    <t>41229-14544</t>
  </si>
  <si>
    <t>41229-14546</t>
  </si>
  <si>
    <t>41229-14548</t>
  </si>
  <si>
    <t>41229-14550</t>
  </si>
  <si>
    <t>juv?</t>
  </si>
  <si>
    <t>41229-14559</t>
  </si>
  <si>
    <t>41229-14552</t>
  </si>
  <si>
    <t>41229-14553</t>
  </si>
  <si>
    <t>41229-14557</t>
  </si>
  <si>
    <t>41229-14551</t>
  </si>
  <si>
    <t>41229-14560</t>
  </si>
  <si>
    <t>41229-7102</t>
  </si>
  <si>
    <t>41229-7101</t>
  </si>
  <si>
    <t>MSB84903</t>
  </si>
  <si>
    <t>from white sands missile range; collected 04.1997; hard to measure in situ, so had to measure OUTSIDE, not inside dimensions; animal weighed 100g</t>
  </si>
  <si>
    <t>41229-1327</t>
  </si>
  <si>
    <t>0</t>
  </si>
  <si>
    <t>41229-928</t>
  </si>
  <si>
    <t>41229-929</t>
  </si>
  <si>
    <t>41229-14567</t>
  </si>
  <si>
    <t>41229-14571</t>
  </si>
  <si>
    <t>41229-14570</t>
  </si>
  <si>
    <t>41229-14569</t>
  </si>
  <si>
    <t>41229-14568</t>
  </si>
  <si>
    <t>41229-14617</t>
  </si>
  <si>
    <t>155-160</t>
  </si>
  <si>
    <t>41229-14618</t>
  </si>
  <si>
    <t>LOOSE TOOTH</t>
  </si>
  <si>
    <t>41229-14606</t>
  </si>
  <si>
    <t>41229-14608</t>
  </si>
  <si>
    <t>loose tooth</t>
  </si>
  <si>
    <t>41229-14607</t>
  </si>
  <si>
    <t>170-220</t>
  </si>
  <si>
    <t>41229-2571</t>
  </si>
  <si>
    <t>41229-2572</t>
  </si>
  <si>
    <t>41229-2570</t>
  </si>
  <si>
    <t>41229-14704</t>
  </si>
  <si>
    <t>41229-14703</t>
  </si>
  <si>
    <t>41229-14702</t>
  </si>
  <si>
    <t>41229-14705</t>
  </si>
  <si>
    <t>41229-14701</t>
  </si>
  <si>
    <t>41229-14700</t>
  </si>
  <si>
    <t>lots more in this vial, just measured the most intact mandibles</t>
  </si>
  <si>
    <t>41229-14584</t>
  </si>
  <si>
    <t>more in this vial; just measured the most intact mandibles</t>
  </si>
  <si>
    <t>41229-14583</t>
  </si>
  <si>
    <t>41229-14586</t>
  </si>
  <si>
    <t>41229-14587</t>
  </si>
  <si>
    <t>41229-14722</t>
  </si>
  <si>
    <t>41229-14724</t>
  </si>
  <si>
    <t>41229-14725</t>
  </si>
  <si>
    <t>41229-14723</t>
  </si>
  <si>
    <t>old Take 1 =1.89 mm</t>
  </si>
  <si>
    <t>old take 1 = 2.53</t>
  </si>
  <si>
    <t>old take 1=2.48</t>
  </si>
  <si>
    <t>old take 3=2.19mm</t>
  </si>
  <si>
    <t>single tooth in jaw fragment; old take 3 =2.75</t>
  </si>
  <si>
    <t>old take 3 =2.88mm</t>
  </si>
  <si>
    <t>old take 1 =2.58 mm</t>
  </si>
  <si>
    <t>Old take1=2.41mm</t>
  </si>
  <si>
    <t>more at this level, but all loose teeth; old take1= 2.43mm</t>
  </si>
  <si>
    <t>LOWER?; a few other loose teeth, but these are hard to measure accurately; old take1=2.57mm</t>
  </si>
  <si>
    <t>old take 1=2.78mm</t>
  </si>
  <si>
    <t>old take 1=2.57mm</t>
  </si>
  <si>
    <t>old take 2=2.66mm</t>
  </si>
  <si>
    <t>old take 2 =2.44mm</t>
  </si>
  <si>
    <t>old take 2=2.47mm</t>
  </si>
  <si>
    <t>loose molar; old take2=2.47mm</t>
  </si>
  <si>
    <t>old take 1=2.05mm</t>
  </si>
  <si>
    <t>old take 3=2.43mm</t>
  </si>
  <si>
    <t>old take 2 =2.09 mm</t>
  </si>
  <si>
    <t>measured lots more teeth. Got good samples for all strata in lab and included most of those we did isotopes on. Meaured inside dimension 3 times. If Stdev &gt; 10%, then used the two most consistent measurements and deleted the outlier. If 2 of 3 were not clustered then maintained all 3 measurents, but this was the case for only 3/200 animals; 26 of ~200 samples fell into the category where I had to investigate the std deviation. Many of these were loose teeth, which were hard to measure.</t>
  </si>
  <si>
    <t>Lower Age Range (ybp)</t>
  </si>
  <si>
    <t>Upper Age Range (ybp)</t>
  </si>
  <si>
    <t>41229-14717</t>
  </si>
  <si>
    <t>41229-14719</t>
  </si>
  <si>
    <t>41229-14718</t>
  </si>
  <si>
    <t>41229-14716</t>
  </si>
  <si>
    <t>41229-14713</t>
  </si>
  <si>
    <t>MORE IN THIS STRATA</t>
  </si>
  <si>
    <t>41229-14714</t>
  </si>
  <si>
    <t>41229-8292</t>
  </si>
  <si>
    <t>41229-762</t>
  </si>
  <si>
    <t>41229-14509</t>
  </si>
  <si>
    <t>41229-14505</t>
  </si>
  <si>
    <t>41229-14518</t>
  </si>
  <si>
    <t>41229-14506</t>
  </si>
  <si>
    <t>41229-5849</t>
  </si>
  <si>
    <t>190-195</t>
  </si>
  <si>
    <t>Mass estimate (g)</t>
  </si>
  <si>
    <t>41229-10399</t>
  </si>
  <si>
    <t>41229-10398</t>
  </si>
  <si>
    <t>41229-14613</t>
  </si>
  <si>
    <t>41229-14615</t>
  </si>
  <si>
    <t>41229-14612</t>
  </si>
  <si>
    <t>41229-14614</t>
  </si>
  <si>
    <t>41229-14611</t>
  </si>
  <si>
    <t>41229-14610</t>
  </si>
  <si>
    <t>41229-4899</t>
  </si>
  <si>
    <t>41229-4902</t>
  </si>
  <si>
    <t>LEVEL</t>
  </si>
  <si>
    <r>
      <t>Equation for rodents</t>
    </r>
    <r>
      <rPr>
        <sz val="12"/>
        <color theme="1"/>
        <rFont val="Calibri"/>
        <family val="2"/>
        <scheme val="minor"/>
      </rPr>
      <t xml:space="preserve">: </t>
    </r>
    <r>
      <rPr>
        <i/>
        <sz val="12"/>
        <color theme="1"/>
        <rFont val="Calibri"/>
        <family val="2"/>
        <scheme val="minor"/>
      </rPr>
      <t>Log mass (g) = 3.310* Log M1 length + 0.611</t>
    </r>
    <r>
      <rPr>
        <sz val="12"/>
        <color theme="1"/>
        <rFont val="Calibri"/>
        <family val="2"/>
        <scheme val="minor"/>
      </rPr>
      <t xml:space="preserve">; r2 = 0.96, P&lt;0.0001, predictive error (%PE) =15.58. </t>
    </r>
  </si>
  <si>
    <t>Measuring more Sigmodon from 2nd TMM loan. Also, noticed that Robert Martin has a predictive mass equation in his chapter - check to see if it is 'better' than the one I've used here.</t>
  </si>
  <si>
    <t>41229-14908</t>
  </si>
  <si>
    <t>UM1-RIGHT</t>
  </si>
  <si>
    <t>UM1-LEFT</t>
  </si>
  <si>
    <t>41229-14899</t>
  </si>
  <si>
    <t>41229-14898</t>
  </si>
  <si>
    <t>41229-14906</t>
  </si>
  <si>
    <t>LM1-LEFT</t>
  </si>
  <si>
    <t>41229-14909</t>
  </si>
  <si>
    <t>015-20</t>
  </si>
  <si>
    <t>41229-6976</t>
  </si>
  <si>
    <t>41229-862</t>
  </si>
  <si>
    <t>M2,M3</t>
  </si>
  <si>
    <t>41229-10238</t>
  </si>
  <si>
    <t>41229-7397</t>
  </si>
  <si>
    <t>010-15</t>
  </si>
  <si>
    <t>41229-4827</t>
  </si>
  <si>
    <t>41229-8219</t>
  </si>
  <si>
    <t>005-10</t>
  </si>
  <si>
    <t>41229-995</t>
  </si>
  <si>
    <t>41229-7153</t>
  </si>
  <si>
    <t>41229-1602</t>
  </si>
  <si>
    <t>41229-997</t>
  </si>
  <si>
    <t>41229-6879</t>
  </si>
  <si>
    <t>41229-7396</t>
  </si>
  <si>
    <t>41229-996</t>
  </si>
  <si>
    <t>41229-4792</t>
  </si>
  <si>
    <t>41229-4793</t>
  </si>
  <si>
    <t>41229-8220</t>
  </si>
  <si>
    <t>41229-1280</t>
  </si>
  <si>
    <t>41229-10239</t>
  </si>
  <si>
    <t>41229-998</t>
  </si>
  <si>
    <t>41229-10237</t>
  </si>
  <si>
    <t>41229-6880</t>
  </si>
  <si>
    <t>41229-8990</t>
  </si>
  <si>
    <t>020-25</t>
  </si>
  <si>
    <t>000-5</t>
  </si>
  <si>
    <t>41229-14858</t>
  </si>
  <si>
    <t>41229-14856</t>
  </si>
  <si>
    <t>41229-14857</t>
  </si>
  <si>
    <t>41229-8202</t>
  </si>
  <si>
    <t>41229-10021</t>
  </si>
  <si>
    <t>030-35</t>
  </si>
  <si>
    <t>41229-919</t>
  </si>
  <si>
    <t>41229-3988</t>
  </si>
  <si>
    <t>055-60</t>
  </si>
  <si>
    <t>41229-14865</t>
  </si>
  <si>
    <t>41229-14863</t>
  </si>
  <si>
    <t>41229-14861</t>
  </si>
  <si>
    <t>41229-14862</t>
  </si>
  <si>
    <t>41229-1590</t>
  </si>
  <si>
    <t>41229-6</t>
  </si>
  <si>
    <t>000-15</t>
  </si>
  <si>
    <t>41229-763</t>
  </si>
  <si>
    <t>41229-4830</t>
  </si>
  <si>
    <t>41229-7398</t>
  </si>
  <si>
    <t>Discarded Measurement (&gt;5% off)</t>
  </si>
  <si>
    <t>41229-14867</t>
  </si>
  <si>
    <t>m1 broken</t>
  </si>
  <si>
    <t>41229-14866</t>
  </si>
  <si>
    <t>41229-4764</t>
  </si>
  <si>
    <t>200-205</t>
  </si>
  <si>
    <t>41229-74</t>
  </si>
  <si>
    <t>060-75</t>
  </si>
  <si>
    <t>41229-14889</t>
  </si>
  <si>
    <t>41229-14890</t>
  </si>
  <si>
    <t>LM2,M3-left</t>
  </si>
  <si>
    <t>41229-14886</t>
  </si>
  <si>
    <t>41229-14887</t>
  </si>
  <si>
    <t>110-115</t>
  </si>
  <si>
    <t>41229-14897</t>
  </si>
  <si>
    <t>41229-14896</t>
  </si>
  <si>
    <t>41229-14894</t>
  </si>
  <si>
    <t>41229-14893</t>
  </si>
  <si>
    <t>41229-14895</t>
  </si>
  <si>
    <t>100-105</t>
  </si>
  <si>
    <t>41229-902</t>
  </si>
  <si>
    <t>41229-14872</t>
  </si>
  <si>
    <t>41229-14873</t>
  </si>
  <si>
    <t>065-70</t>
  </si>
  <si>
    <t>105-110</t>
  </si>
  <si>
    <t>41229-14876</t>
  </si>
  <si>
    <t>41229-14874</t>
  </si>
  <si>
    <t>41229-14875</t>
  </si>
  <si>
    <t>41229-14935</t>
  </si>
  <si>
    <t>41229-14933</t>
  </si>
  <si>
    <t>41229-14938</t>
  </si>
  <si>
    <t>41229-14934</t>
  </si>
  <si>
    <t>41229-895</t>
  </si>
  <si>
    <t>41229-896</t>
  </si>
  <si>
    <t>41229-14922</t>
  </si>
  <si>
    <t>41229-14924</t>
  </si>
  <si>
    <t>41229-14925</t>
  </si>
  <si>
    <t>41229-14918</t>
  </si>
  <si>
    <t>41229-14919</t>
  </si>
  <si>
    <t>41229-14920</t>
  </si>
  <si>
    <t>040-45</t>
  </si>
  <si>
    <t>41229-4086</t>
  </si>
  <si>
    <t>41229-14955</t>
  </si>
  <si>
    <t>41229-14941</t>
  </si>
  <si>
    <t>41229-10194</t>
  </si>
  <si>
    <t>41229-10195</t>
  </si>
  <si>
    <t>135-140</t>
  </si>
  <si>
    <t>41229-14989</t>
  </si>
  <si>
    <t>41229-14988</t>
  </si>
  <si>
    <t>41229-14888</t>
  </si>
  <si>
    <t>180-220</t>
  </si>
  <si>
    <t>41229-14978</t>
  </si>
  <si>
    <t>41229-14976</t>
  </si>
  <si>
    <t>41229-14980</t>
  </si>
  <si>
    <t>41229-14979</t>
  </si>
  <si>
    <t>41229-14981</t>
  </si>
  <si>
    <t>41229-14983</t>
  </si>
  <si>
    <t>165-220</t>
  </si>
  <si>
    <t>41229-14878</t>
  </si>
  <si>
    <t>41229-3860</t>
  </si>
  <si>
    <t>41229-5254</t>
  </si>
  <si>
    <t>41229-10020</t>
  </si>
  <si>
    <t>41229-14969</t>
  </si>
  <si>
    <t>41229-14970</t>
  </si>
  <si>
    <t>41229-14882</t>
  </si>
  <si>
    <t>41229-14881</t>
  </si>
  <si>
    <t>41229-14877</t>
  </si>
  <si>
    <t>41229-14879</t>
  </si>
  <si>
    <t>41229-14880</t>
  </si>
  <si>
    <t>41229-14883</t>
  </si>
  <si>
    <t>090-95</t>
  </si>
  <si>
    <t>41229-14910</t>
  </si>
  <si>
    <t>41229-2541</t>
  </si>
  <si>
    <t>41229-2544</t>
  </si>
  <si>
    <t>41229-2543</t>
  </si>
  <si>
    <t>095-100</t>
  </si>
  <si>
    <t>41229-6315</t>
  </si>
  <si>
    <t>41229-6319</t>
  </si>
  <si>
    <t>41229-6317</t>
  </si>
  <si>
    <t>LOOSE M1</t>
  </si>
  <si>
    <t>41229-879</t>
  </si>
  <si>
    <t>070-75</t>
  </si>
  <si>
    <t>41229-9904</t>
  </si>
  <si>
    <t>Measured more Sigmodon - just realized that all of my upper designations from this october are backwards - If I said UM1-left, it's actually right. The lowers are fine. I've been focusing on molars that are in within a mandible; thus, there may be more samples than I have here since loose teeth not counted. Also, for some levels there are so many teeth, I didn't do all of them but stopped once I had around 20. Also, focused on lower M1s when I could.</t>
  </si>
  <si>
    <t>used threshold of &gt; or = 5% on stedv on molars; if higher than this, then removed the measurement that contributed the most to the error (am now keeping track of what that was, but earlier deleted them - my bad); but didn't remove any if all 3 were equidistant since I have no idea WHICH are bad.</t>
  </si>
  <si>
    <t>115-120</t>
  </si>
  <si>
    <t>10-30</t>
  </si>
  <si>
    <t>0-10</t>
  </si>
  <si>
    <t>30-60</t>
  </si>
  <si>
    <t>60-70</t>
  </si>
  <si>
    <t>70-80</t>
  </si>
  <si>
    <t>80-85</t>
  </si>
  <si>
    <t>85-90</t>
  </si>
  <si>
    <t>90-105</t>
  </si>
  <si>
    <t>145-155</t>
  </si>
  <si>
    <t>10</t>
  </si>
  <si>
    <t>a</t>
  </si>
  <si>
    <t>b</t>
  </si>
  <si>
    <t>c</t>
  </si>
  <si>
    <t>d</t>
  </si>
  <si>
    <t>e</t>
  </si>
  <si>
    <t>f</t>
  </si>
  <si>
    <t>g</t>
  </si>
  <si>
    <t>h</t>
  </si>
  <si>
    <t>i</t>
  </si>
  <si>
    <t>j</t>
  </si>
  <si>
    <t>k</t>
  </si>
  <si>
    <t>l</t>
  </si>
  <si>
    <t>m</t>
  </si>
  <si>
    <t>n</t>
  </si>
  <si>
    <t>o</t>
  </si>
  <si>
    <t>p</t>
  </si>
  <si>
    <t>q</t>
  </si>
  <si>
    <t>r</t>
  </si>
  <si>
    <t>s</t>
  </si>
  <si>
    <t>finally got SPSS up and running. Did anova by element - turns out there is a highly significant effect of upper vs lower molar. P&lt;0.000; Lowers are 1.1155 bigger than uppers. So created a new column 'standardized body mass', which multipy the upper element by 1.1155 to index it.</t>
  </si>
  <si>
    <t>Standardized mass LM or (UM x 1.1155)</t>
  </si>
  <si>
    <t>When do one-way anova on raw data (either standardized mean or unadjusted mean, there is no significant difference by level)</t>
  </si>
  <si>
    <t>Mean age</t>
  </si>
  <si>
    <t>Level</t>
  </si>
  <si>
    <t>Mean temperature anomaly</t>
  </si>
  <si>
    <t>Mean mass (g)</t>
  </si>
  <si>
    <t>Median mass (g)</t>
  </si>
  <si>
    <t>Skew</t>
  </si>
  <si>
    <t>Kurtosis</t>
  </si>
  <si>
    <t>Standardized mean (g)</t>
  </si>
  <si>
    <t>Standardized mean standard deviation</t>
  </si>
  <si>
    <t>Standardized mean standard error</t>
  </si>
  <si>
    <t>Temerature standard deviation</t>
  </si>
  <si>
    <t>We found specimens from 115-120. I am measuring them using calipers and will also do photos and measure them that way.</t>
  </si>
  <si>
    <t>41229-14964</t>
  </si>
  <si>
    <t>41229-14963</t>
  </si>
  <si>
    <t>Says "Pit 1D"</t>
  </si>
  <si>
    <t>41229-14957</t>
  </si>
  <si>
    <t>41229-14915</t>
  </si>
  <si>
    <t>41229-14913</t>
  </si>
  <si>
    <t>We should redo all mass computations using LM1-left molars only plus LM1-right or uppers, when they are &gt;10% different in size (since animals aren't that unsymmetrical). We've probably got multiple elements from the same individuals. Also, need to do all analyses using standardized size (correcting for differences in U vs L molars) AND using mean, median and maximum (top 3) size measures for each bin. Then, we'll be sure that whatever we're seeing isn't influenced by pseudoreplication or juvenile/subadults. SHOULD ALSO DO HISTOGRAMS OF BS FOR EACH LEVEL</t>
  </si>
  <si>
    <t>41229-14961</t>
  </si>
  <si>
    <t>41229-14690</t>
  </si>
  <si>
    <t>loose M1</t>
  </si>
  <si>
    <t>41229-14962</t>
  </si>
  <si>
    <t>41229-14959</t>
  </si>
  <si>
    <t>41229-14928</t>
  </si>
  <si>
    <t>41229-14931</t>
  </si>
  <si>
    <t>41229-14916</t>
  </si>
  <si>
    <t>41229-877</t>
  </si>
  <si>
    <t>41229-876</t>
  </si>
  <si>
    <t>41229-878</t>
  </si>
  <si>
    <t>continued measurements on strata 115-120; not including elements other than M1's on spreadsheet, but there are some other molars. Total for this level N=41. There are some more loose molars, but I didn't measure many because we had enough sample and the measurements are bit hard to do.</t>
  </si>
  <si>
    <t>Notes</t>
  </si>
  <si>
    <t>previously 41229-AAC</t>
  </si>
  <si>
    <t>41229-14992</t>
  </si>
  <si>
    <t>41229-14993</t>
  </si>
  <si>
    <t>previously 41229-AAD</t>
  </si>
  <si>
    <t>previously 41229-AAB</t>
  </si>
  <si>
    <t>previously 41229-AAA</t>
  </si>
  <si>
    <t>41229-14990</t>
  </si>
  <si>
    <t>41229-14991</t>
  </si>
  <si>
    <t>previously 41229-AAQ</t>
  </si>
  <si>
    <t>41229-15006</t>
  </si>
  <si>
    <t>previously 41229-GAA</t>
  </si>
  <si>
    <t>previously 41229-AAI</t>
  </si>
  <si>
    <t>previously 41229-AAL</t>
  </si>
  <si>
    <t>previously 41229-AAJ</t>
  </si>
  <si>
    <t>previously 41229-AAF</t>
  </si>
  <si>
    <t>previously 41229-AAG</t>
  </si>
  <si>
    <t>previously 41229-AAM</t>
  </si>
  <si>
    <t>previously 41229-AAH</t>
  </si>
  <si>
    <t>previously 41229-AAE</t>
  </si>
  <si>
    <t>previously 41229-AAK</t>
  </si>
  <si>
    <t>41229-14998</t>
  </si>
  <si>
    <t>41229-15001</t>
  </si>
  <si>
    <t>41229-14999</t>
  </si>
  <si>
    <t>41229-14995</t>
  </si>
  <si>
    <t>41229-14996</t>
  </si>
  <si>
    <t>41229-14997</t>
  </si>
  <si>
    <t>41229-15002</t>
  </si>
  <si>
    <t>41229-14994</t>
  </si>
  <si>
    <t>41229-15000</t>
  </si>
  <si>
    <t>previously 41229-AAN</t>
  </si>
  <si>
    <t>previously 41229-AAS</t>
  </si>
  <si>
    <t>previously 41229-AAW</t>
  </si>
  <si>
    <t>previously 41229-AAR</t>
  </si>
  <si>
    <t>previously 41229-AAV</t>
  </si>
  <si>
    <t>previously 41229-AAP</t>
  </si>
  <si>
    <t>previously 41229-AAU</t>
  </si>
  <si>
    <t>previously 41229-AAT</t>
  </si>
  <si>
    <t>41229-15003</t>
  </si>
  <si>
    <t>41229-15008</t>
  </si>
  <si>
    <t>41229-15012</t>
  </si>
  <si>
    <t>41229-15007</t>
  </si>
  <si>
    <t>41229-15011</t>
  </si>
  <si>
    <t>41229-15005</t>
  </si>
  <si>
    <t>41229-15010</t>
  </si>
  <si>
    <t>41229-15009</t>
  </si>
  <si>
    <t>previously 41229-AAO</t>
  </si>
  <si>
    <t>previously 41229-ABA</t>
  </si>
  <si>
    <t>previously 41229-AAX</t>
  </si>
  <si>
    <t>41229-15013</t>
  </si>
  <si>
    <t>41229-15016</t>
  </si>
  <si>
    <t>41229-15004</t>
  </si>
  <si>
    <t>previously 41229-AAZ</t>
  </si>
  <si>
    <t>previously 41229-AAY</t>
  </si>
  <si>
    <t>41229-15014</t>
  </si>
  <si>
    <t>41229-15015</t>
  </si>
  <si>
    <t>previously 41229-ACA</t>
  </si>
  <si>
    <t>41229-15017</t>
  </si>
  <si>
    <t>previously 41229-ADA</t>
  </si>
  <si>
    <t>previously 41229-FAA</t>
  </si>
  <si>
    <t>BROKEN M1, previously 41229-AYA</t>
  </si>
  <si>
    <t>previously 41229-DAA</t>
  </si>
  <si>
    <t>previously 41229-AXA</t>
  </si>
  <si>
    <t>previously 41229-AEA</t>
  </si>
  <si>
    <t>previously 41229-AUA</t>
  </si>
  <si>
    <t>previously 41229-AZA</t>
  </si>
  <si>
    <t>previously 41229-AWA</t>
  </si>
  <si>
    <t>previously 41229-AKA</t>
  </si>
  <si>
    <t>previously 41229-CAA</t>
  </si>
  <si>
    <t>previously 41229-ALA</t>
  </si>
  <si>
    <t>previously 41229-EAA</t>
  </si>
  <si>
    <t>previously 41229-AIA</t>
  </si>
  <si>
    <t>previously 41229-AVA</t>
  </si>
  <si>
    <t>previously 41229-AHA</t>
  </si>
  <si>
    <t>previously 41229-BAA</t>
  </si>
  <si>
    <t>previously 41229-AJA</t>
  </si>
  <si>
    <t>previously 41229-AGA</t>
  </si>
  <si>
    <t>previously 41229-AFA</t>
  </si>
  <si>
    <t>41229-15018</t>
  </si>
  <si>
    <t>41229-15044</t>
  </si>
  <si>
    <t>41229-15038</t>
  </si>
  <si>
    <t>41229-15037</t>
  </si>
  <si>
    <t>41229-15042</t>
  </si>
  <si>
    <t>41229-15019</t>
  </si>
  <si>
    <t>41229-15034</t>
  </si>
  <si>
    <t>41229-15039</t>
  </si>
  <si>
    <t>41229-15036</t>
  </si>
  <si>
    <t>41229-15025</t>
  </si>
  <si>
    <t>41229-15041</t>
  </si>
  <si>
    <t>41229-15026</t>
  </si>
  <si>
    <t>41229-15043</t>
  </si>
  <si>
    <t>41229-15023</t>
  </si>
  <si>
    <t>41229-15035</t>
  </si>
  <si>
    <t>41229-15022</t>
  </si>
  <si>
    <t>41229-15040</t>
  </si>
  <si>
    <t>41229-15024</t>
  </si>
  <si>
    <t>41229-15020</t>
  </si>
  <si>
    <t>41229-15021</t>
  </si>
  <si>
    <t>previously 41229-AOA</t>
  </si>
  <si>
    <t>previously 41229-ATA</t>
  </si>
  <si>
    <t>previously 41229-AMA</t>
  </si>
  <si>
    <t>previously 41229-ASA</t>
  </si>
  <si>
    <t>previously 41229-APA</t>
  </si>
  <si>
    <t>previously 41229-AQA</t>
  </si>
  <si>
    <t>41229-15027</t>
  </si>
  <si>
    <t>41229-15032</t>
  </si>
  <si>
    <t>41229-15029</t>
  </si>
  <si>
    <t>41229-15030</t>
  </si>
  <si>
    <t>41229-15028</t>
  </si>
  <si>
    <t>41229-15033</t>
  </si>
  <si>
    <t>previously 41229-ARA</t>
  </si>
  <si>
    <t>41229-15031</t>
  </si>
  <si>
    <t>previously 41229-AYA</t>
  </si>
  <si>
    <t>41229-15045</t>
  </si>
  <si>
    <t xml:space="preserve">CPT </t>
  </si>
  <si>
    <t>previously 41229-BBBG</t>
  </si>
  <si>
    <t>previously 41229-BBBH</t>
  </si>
  <si>
    <t>previously 41229-BBBI</t>
  </si>
  <si>
    <t>previously 41229-BBBJ</t>
  </si>
  <si>
    <t>previously 41229-BBBK</t>
  </si>
  <si>
    <t>previously 41229-BBBL</t>
  </si>
  <si>
    <t>previously 41229-BBBM</t>
  </si>
  <si>
    <t>previously 41229-BBBN</t>
  </si>
  <si>
    <t>previously 41229-BBBO</t>
  </si>
  <si>
    <t>previously 41229-BBBP</t>
  </si>
  <si>
    <t>previously 41229-BBBQ</t>
  </si>
  <si>
    <t>previously 41229-BBBR</t>
  </si>
  <si>
    <t>previously 41229-BBBS</t>
  </si>
  <si>
    <t>previously 41229-BBBT</t>
  </si>
  <si>
    <t>previously 41229-BBBU</t>
  </si>
  <si>
    <t>previously 41229-BBBV</t>
  </si>
  <si>
    <t>previously 41229-BBBW</t>
  </si>
  <si>
    <t>previously 41229-BBBX</t>
  </si>
  <si>
    <t>previously 41229-BBBY</t>
  </si>
  <si>
    <t>previously 41229-BBBZ</t>
  </si>
  <si>
    <t>previously 41229-BBBA</t>
  </si>
  <si>
    <t>previously 41229-BBBB</t>
  </si>
  <si>
    <t>previously 41229-BBBC</t>
  </si>
  <si>
    <t>previously 41229-BBBD</t>
  </si>
  <si>
    <t>LOOSE MOLAR; HARD TO MEASURE, previously 41229-BBBE</t>
  </si>
  <si>
    <t>MOLAR A BIT FRAGMENTED, BUT INTACT IN JAW, previously 41229-BBBF</t>
  </si>
  <si>
    <t>41229-15196</t>
  </si>
  <si>
    <t>41229-15197</t>
  </si>
  <si>
    <t>41229-15198</t>
  </si>
  <si>
    <t>41229-15199</t>
  </si>
  <si>
    <t>41229-15200</t>
  </si>
  <si>
    <t>41229-15201</t>
  </si>
  <si>
    <t>41229-15202</t>
  </si>
  <si>
    <t>41229-15203</t>
  </si>
  <si>
    <t>41229-15204</t>
  </si>
  <si>
    <t>41229-15205</t>
  </si>
  <si>
    <t>41229-15206</t>
  </si>
  <si>
    <t>41229-15207</t>
  </si>
  <si>
    <t>41229-15208</t>
  </si>
  <si>
    <t>41229-15209</t>
  </si>
  <si>
    <t>41229-15210</t>
  </si>
  <si>
    <t>41229-15211</t>
  </si>
  <si>
    <t>41229-15212</t>
  </si>
  <si>
    <t>41229-15213</t>
  </si>
  <si>
    <t>41229-15214</t>
  </si>
  <si>
    <t>41229-15215</t>
  </si>
  <si>
    <t>41229-15216</t>
  </si>
  <si>
    <t>41229-15217</t>
  </si>
  <si>
    <t>41229-15218</t>
  </si>
  <si>
    <t>41229-15219</t>
  </si>
  <si>
    <t>41229-15220</t>
  </si>
  <si>
    <t>41229-15221</t>
  </si>
  <si>
    <t xml:space="preserve">added new measurement data to "data for analyses" sheet and used upper versus lower equation to standardize mass estimates (Lower are equal to measurements, upper are measurements * 1.1155), added new museum numbers to specimens that were given temporary ID's dring measruing. Check comments for previously 41229-BBBB to 41229-BBBZ now numbered 41229-15196 to 41229-15221 </t>
  </si>
  <si>
    <t>removed the following specimens from the morphology data because they are listed as having the same TMM numbers but are either from different depth bins or have differing measurements:</t>
  </si>
  <si>
    <t>Position (upper=2 or lower=1)</t>
  </si>
  <si>
    <t>Side (right=2 or left=1)</t>
  </si>
  <si>
    <t>Checked that the standardized mass equation was applied only to upper molars and that lower and unidentifyed molar values were unchanged. Added a side (right or left) column for when we want to run data analysis making sure we are not overlapping any individuals, used master inventory to identify any sides that had been left blank in morphology sheet.</t>
  </si>
  <si>
    <t>changed ID to lower</t>
  </si>
  <si>
    <t>LM1-RIGHT</t>
  </si>
  <si>
    <t>LM1--LEFT</t>
  </si>
  <si>
    <t>090-095</t>
  </si>
  <si>
    <t>085-090</t>
  </si>
  <si>
    <t>080-085</t>
  </si>
  <si>
    <t>075-080</t>
  </si>
  <si>
    <t>070-075</t>
  </si>
  <si>
    <t>065-070</t>
  </si>
  <si>
    <t>060-075</t>
  </si>
  <si>
    <t>060-065</t>
  </si>
  <si>
    <t>055-060</t>
  </si>
  <si>
    <t>040-045</t>
  </si>
  <si>
    <t>030-035</t>
  </si>
  <si>
    <t>025-030</t>
  </si>
  <si>
    <t>020-025</t>
  </si>
  <si>
    <t>015-020</t>
  </si>
  <si>
    <t>000-015</t>
  </si>
  <si>
    <t>010-015</t>
  </si>
  <si>
    <t>005-010</t>
  </si>
  <si>
    <t>000-005</t>
  </si>
  <si>
    <t>41229-14720</t>
  </si>
  <si>
    <t>Entered I ndata for molar position and sides for samples that had been mislabeled after double checking records and specimens.</t>
  </si>
  <si>
    <t>41229-6316</t>
  </si>
  <si>
    <t>41229-1476</t>
  </si>
  <si>
    <t>can't find this specimen in the drawer, potentially mislabeled?</t>
  </si>
  <si>
    <t>Deleted these samples for Data for Analyses because I couldn't find the original samples so I'm not sure if they have been potentially mislabelled or not.</t>
  </si>
  <si>
    <t>14507 is from strata 145-150, and is not found in 190-220, so not sure what number this specimen is</t>
  </si>
  <si>
    <t>14722 is from strata 085-090, and is not found in 080-085, so not sure what number this specimen is</t>
  </si>
  <si>
    <t>14723 is from strata 085-090, and is not found in 080-085, so not sure what number this specimen is</t>
  </si>
  <si>
    <t>14724 is from strata 085-090, and is not found in 080-085, so not sure what number this specimen is</t>
  </si>
  <si>
    <t>14725 is from strata 085-090, and is not found in 080-085, so not sure what number this specimen is</t>
  </si>
  <si>
    <t>Placed the following specimens back in data for analyses after double checking them:</t>
  </si>
  <si>
    <t>Unique ID</t>
  </si>
  <si>
    <t>t</t>
  </si>
  <si>
    <t>Updated Mass By Bins sheet, Sigmodon-raw data elements column, and all of Data for analyses.</t>
  </si>
  <si>
    <t>MEAN</t>
  </si>
  <si>
    <t>MEDIAN</t>
  </si>
  <si>
    <t>SKEW</t>
  </si>
  <si>
    <t>KURTOSIS</t>
  </si>
  <si>
    <t>STANDARDIZED MASSES</t>
  </si>
  <si>
    <t>MEAN MASS (not standardized)</t>
  </si>
  <si>
    <t>Unique</t>
  </si>
  <si>
    <t>11</t>
  </si>
  <si>
    <t>145-165</t>
  </si>
  <si>
    <t>190-230</t>
  </si>
  <si>
    <t>Depths</t>
  </si>
  <si>
    <t>full specimen used in SIA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</si>
</sst>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0.0"/>
    <numFmt numFmtId="166" formatCode="0.000"/>
  </numFmts>
  <fonts count="30" x14ac:knownFonts="1">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
      <i/>
      <sz val="12"/>
      <color theme="1"/>
      <name val="Calibri"/>
      <family val="2"/>
      <scheme val="minor"/>
    </font>
    <font>
      <b/>
      <sz val="14"/>
      <color theme="1"/>
      <name val="Calibri"/>
      <family val="2"/>
      <scheme val="minor"/>
    </font>
    <font>
      <b/>
      <sz val="14"/>
      <color rgb="FF000090"/>
      <name val="Calibri"/>
      <family val="2"/>
      <scheme val="minor"/>
    </font>
    <font>
      <sz val="12"/>
      <color rgb="FF000090"/>
      <name val="Calibri"/>
      <family val="2"/>
      <scheme val="minor"/>
    </font>
    <font>
      <b/>
      <sz val="12"/>
      <color rgb="FF000090"/>
      <name val="Calibri"/>
      <family val="2"/>
      <scheme val="minor"/>
    </font>
    <font>
      <b/>
      <sz val="10"/>
      <color theme="1"/>
      <name val="Calibri"/>
      <family val="2"/>
      <scheme val="minor"/>
    </font>
    <font>
      <sz val="10"/>
      <color theme="1"/>
      <name val="Calibri"/>
      <family val="2"/>
      <scheme val="minor"/>
    </font>
    <font>
      <sz val="12"/>
      <color rgb="FF0000FF"/>
      <name val="Calibri"/>
      <family val="2"/>
      <scheme val="minor"/>
    </font>
    <font>
      <sz val="12"/>
      <name val="Calibri"/>
      <family val="2"/>
      <scheme val="minor"/>
    </font>
    <font>
      <sz val="12"/>
      <color rgb="FF9C0006"/>
      <name val="Calibri"/>
      <family val="2"/>
      <scheme val="minor"/>
    </font>
    <font>
      <sz val="12"/>
      <color rgb="FF000000"/>
      <name val="Calibri"/>
      <family val="2"/>
      <scheme val="minor"/>
    </font>
    <font>
      <sz val="12"/>
      <color rgb="FF800000"/>
      <name val="Calibri"/>
      <family val="2"/>
      <scheme val="minor"/>
    </font>
    <font>
      <sz val="12"/>
      <color theme="5" tint="-0.249977111117893"/>
      <name val="Calibri"/>
      <family val="2"/>
      <scheme val="minor"/>
    </font>
    <font>
      <sz val="10"/>
      <color rgb="FFFF0000"/>
      <name val="Calibri"/>
      <family val="2"/>
      <scheme val="minor"/>
    </font>
    <font>
      <sz val="10"/>
      <color theme="1"/>
      <name val="Calibri"/>
      <family val="2"/>
      <scheme val="minor"/>
    </font>
    <font>
      <sz val="10"/>
      <name val="Calibri"/>
      <family val="2"/>
      <scheme val="minor"/>
    </font>
    <font>
      <sz val="10"/>
      <color rgb="FF0000FF"/>
      <name val="Calibri"/>
      <family val="2"/>
      <scheme val="minor"/>
    </font>
    <font>
      <b/>
      <sz val="8"/>
      <color theme="1"/>
      <name val="Calibri"/>
      <family val="2"/>
      <scheme val="minor"/>
    </font>
    <font>
      <sz val="8"/>
      <color rgb="FF800000"/>
      <name val="Calibri"/>
      <family val="2"/>
      <scheme val="minor"/>
    </font>
    <font>
      <sz val="12"/>
      <name val="Calibri"/>
      <family val="2"/>
      <scheme val="minor"/>
    </font>
    <font>
      <b/>
      <sz val="12"/>
      <color rgb="FFFF0000"/>
      <name val="Calibri"/>
      <family val="2"/>
      <scheme val="minor"/>
    </font>
    <font>
      <sz val="10"/>
      <name val="Arial"/>
      <family val="2"/>
    </font>
    <font>
      <sz val="10"/>
      <color rgb="FFFF0000"/>
      <name val="Arial"/>
      <family val="2"/>
    </font>
  </fonts>
  <fills count="6">
    <fill>
      <patternFill patternType="none"/>
    </fill>
    <fill>
      <patternFill patternType="gray125"/>
    </fill>
    <fill>
      <patternFill patternType="solid">
        <fgColor rgb="FFFFC7CE"/>
      </patternFill>
    </fill>
    <fill>
      <patternFill patternType="solid">
        <fgColor theme="2"/>
        <bgColor indexed="64"/>
      </patternFill>
    </fill>
    <fill>
      <patternFill patternType="solid">
        <fgColor theme="6"/>
        <bgColor indexed="64"/>
      </patternFill>
    </fill>
    <fill>
      <patternFill patternType="solid">
        <fgColor theme="5" tint="0.79998168889431442"/>
        <bgColor indexed="64"/>
      </patternFill>
    </fill>
  </fills>
  <borders count="2">
    <border>
      <left/>
      <right/>
      <top/>
      <bottom/>
      <diagonal/>
    </border>
    <border>
      <left/>
      <right/>
      <top/>
      <bottom style="medium">
        <color auto="1"/>
      </bottom>
      <diagonal/>
    </border>
  </borders>
  <cellStyleXfs count="204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164"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6" fillId="2"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93">
    <xf numFmtId="0" fontId="0" fillId="0" borderId="0" xfId="0"/>
    <xf numFmtId="0" fontId="0" fillId="0" borderId="0" xfId="0" applyAlignment="1">
      <alignment horizontal="left" vertical="center"/>
    </xf>
    <xf numFmtId="0" fontId="2" fillId="0" borderId="0" xfId="0" applyFont="1"/>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wrapText="1"/>
    </xf>
    <xf numFmtId="15" fontId="0" fillId="0" borderId="0" xfId="0" applyNumberFormat="1" applyFont="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wrapText="1"/>
    </xf>
    <xf numFmtId="0" fontId="8" fillId="0" borderId="0" xfId="0" applyFont="1" applyAlignment="1">
      <alignment horizontal="left" vertical="center"/>
    </xf>
    <xf numFmtId="0" fontId="8" fillId="0" borderId="0" xfId="0" applyFont="1" applyAlignment="1">
      <alignment horizontal="center" vertical="center"/>
    </xf>
    <xf numFmtId="0" fontId="8" fillId="0" borderId="0" xfId="0" applyFont="1" applyAlignment="1">
      <alignment horizontal="left"/>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8" fillId="0" borderId="1" xfId="0" applyFont="1" applyBorder="1"/>
    <xf numFmtId="0" fontId="11" fillId="0" borderId="1" xfId="0" applyFont="1" applyBorder="1" applyAlignment="1">
      <alignment horizontal="center" vertical="center" wrapText="1"/>
    </xf>
    <xf numFmtId="0" fontId="9" fillId="0" borderId="0" xfId="0" applyFont="1" applyAlignment="1">
      <alignment horizontal="center" vertical="center"/>
    </xf>
    <xf numFmtId="0" fontId="10" fillId="0" borderId="0" xfId="0" applyFont="1" applyAlignment="1">
      <alignment horizontal="center" vertical="center"/>
    </xf>
    <xf numFmtId="0" fontId="9" fillId="0" borderId="1" xfId="0" applyFont="1" applyBorder="1" applyAlignment="1">
      <alignment horizontal="left" vertical="center"/>
    </xf>
    <xf numFmtId="0" fontId="10" fillId="0" borderId="1" xfId="0" applyFont="1" applyBorder="1" applyAlignment="1">
      <alignment horizontal="center" vertical="center"/>
    </xf>
    <xf numFmtId="49" fontId="8" fillId="0" borderId="0" xfId="0" applyNumberFormat="1" applyFont="1" applyAlignment="1">
      <alignment horizontal="center" vertical="center"/>
    </xf>
    <xf numFmtId="49" fontId="0" fillId="0" borderId="0" xfId="0" applyNumberFormat="1" applyFont="1" applyAlignment="1">
      <alignment horizontal="center" vertical="center"/>
    </xf>
    <xf numFmtId="49" fontId="3" fillId="0" borderId="1" xfId="0" applyNumberFormat="1" applyFont="1" applyBorder="1" applyAlignment="1">
      <alignment horizontal="center" vertical="center" wrapText="1"/>
    </xf>
    <xf numFmtId="0" fontId="12" fillId="0" borderId="0" xfId="0" applyFont="1" applyAlignment="1">
      <alignment horizontal="left" vertical="center" wrapText="1"/>
    </xf>
    <xf numFmtId="0" fontId="13" fillId="0" borderId="0" xfId="0" applyFont="1" applyAlignment="1">
      <alignment horizontal="left" vertical="center" wrapText="1"/>
    </xf>
    <xf numFmtId="165" fontId="0" fillId="0" borderId="0" xfId="0" applyNumberFormat="1" applyFont="1" applyAlignment="1">
      <alignment horizontal="center" vertical="center"/>
    </xf>
    <xf numFmtId="1" fontId="0" fillId="0" borderId="0" xfId="0" applyNumberFormat="1" applyFont="1" applyAlignment="1">
      <alignment horizontal="center" vertical="center"/>
    </xf>
    <xf numFmtId="2" fontId="0" fillId="0" borderId="0" xfId="0" applyNumberFormat="1" applyFont="1" applyAlignment="1">
      <alignment horizontal="center" vertical="center"/>
    </xf>
    <xf numFmtId="17" fontId="0" fillId="0" borderId="0" xfId="0" applyNumberFormat="1" applyFont="1" applyAlignment="1">
      <alignment horizontal="center" vertical="center"/>
    </xf>
    <xf numFmtId="2" fontId="3" fillId="0" borderId="1" xfId="0" applyNumberFormat="1" applyFont="1" applyBorder="1" applyAlignment="1">
      <alignment horizontal="center" vertical="center" wrapText="1"/>
    </xf>
    <xf numFmtId="1" fontId="0" fillId="0" borderId="0" xfId="77" applyNumberFormat="1" applyFont="1" applyAlignment="1">
      <alignment horizontal="center" vertical="center"/>
    </xf>
    <xf numFmtId="1" fontId="8" fillId="0" borderId="0" xfId="0" applyNumberFormat="1" applyFont="1" applyAlignment="1">
      <alignment horizontal="left" vertical="center"/>
    </xf>
    <xf numFmtId="1" fontId="8" fillId="0" borderId="0" xfId="77" applyNumberFormat="1" applyFont="1" applyAlignment="1">
      <alignment horizontal="left" vertical="center"/>
    </xf>
    <xf numFmtId="1" fontId="0" fillId="0" borderId="0" xfId="0" applyNumberFormat="1" applyFont="1" applyAlignment="1">
      <alignment horizontal="left" vertical="center"/>
    </xf>
    <xf numFmtId="1" fontId="0" fillId="0" borderId="0" xfId="77" applyNumberFormat="1" applyFont="1" applyAlignment="1">
      <alignment horizontal="left" vertical="center"/>
    </xf>
    <xf numFmtId="1" fontId="3" fillId="0" borderId="1" xfId="0" applyNumberFormat="1" applyFont="1" applyBorder="1" applyAlignment="1">
      <alignment horizontal="center" wrapText="1"/>
    </xf>
    <xf numFmtId="1" fontId="3" fillId="0" borderId="1" xfId="77" applyNumberFormat="1" applyFont="1" applyBorder="1" applyAlignment="1">
      <alignment horizontal="center" vertical="center" wrapText="1"/>
    </xf>
    <xf numFmtId="0" fontId="0" fillId="0" borderId="0" xfId="0" applyAlignment="1">
      <alignment wrapText="1"/>
    </xf>
    <xf numFmtId="0" fontId="14" fillId="0" borderId="0" xfId="0" applyFont="1"/>
    <xf numFmtId="0" fontId="0" fillId="0" borderId="0" xfId="0" applyAlignment="1">
      <alignment horizontal="center"/>
    </xf>
    <xf numFmtId="0" fontId="14" fillId="0" borderId="0" xfId="0" applyFont="1" applyAlignment="1">
      <alignment horizontal="center" vertical="center"/>
    </xf>
    <xf numFmtId="49" fontId="0" fillId="0" borderId="0" xfId="0" applyNumberFormat="1" applyAlignment="1">
      <alignment horizontal="center"/>
    </xf>
    <xf numFmtId="0" fontId="10" fillId="0" borderId="0" xfId="0" applyFont="1" applyBorder="1" applyAlignment="1">
      <alignment horizontal="center" vertical="center"/>
    </xf>
    <xf numFmtId="0" fontId="0" fillId="0" borderId="0" xfId="0" applyFont="1" applyBorder="1" applyAlignment="1">
      <alignment horizontal="center" vertical="center"/>
    </xf>
    <xf numFmtId="49" fontId="0" fillId="0" borderId="0" xfId="0" applyNumberFormat="1" applyFont="1" applyBorder="1" applyAlignment="1">
      <alignment horizontal="center" vertical="center"/>
    </xf>
    <xf numFmtId="15" fontId="0" fillId="0" borderId="0" xfId="0" applyNumberFormat="1" applyFont="1" applyBorder="1" applyAlignment="1">
      <alignment horizontal="center" vertical="center"/>
    </xf>
    <xf numFmtId="1" fontId="0" fillId="0" borderId="0" xfId="0" applyNumberFormat="1" applyFont="1" applyBorder="1" applyAlignment="1">
      <alignment horizontal="center" vertical="center"/>
    </xf>
    <xf numFmtId="1" fontId="0" fillId="0" borderId="0" xfId="77" applyNumberFormat="1" applyFont="1" applyBorder="1" applyAlignment="1">
      <alignment horizontal="center" vertical="center"/>
    </xf>
    <xf numFmtId="165" fontId="0" fillId="0" borderId="0" xfId="0" applyNumberForma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15" fillId="0" borderId="0" xfId="0" applyFont="1" applyAlignment="1">
      <alignment horizontal="center" vertical="center"/>
    </xf>
    <xf numFmtId="0" fontId="15" fillId="0" borderId="0" xfId="0" applyFont="1"/>
    <xf numFmtId="15" fontId="0" fillId="0" borderId="0" xfId="0" applyNumberFormat="1" applyFont="1"/>
    <xf numFmtId="2" fontId="8" fillId="0" borderId="0" xfId="0" applyNumberFormat="1" applyFont="1" applyAlignment="1">
      <alignment horizontal="center" vertical="center"/>
    </xf>
    <xf numFmtId="0" fontId="17" fillId="0" borderId="0" xfId="0" applyFont="1" applyAlignment="1">
      <alignment horizontal="center" vertical="center"/>
    </xf>
    <xf numFmtId="1" fontId="0" fillId="0" borderId="0" xfId="0" applyNumberFormat="1" applyAlignment="1">
      <alignment horizontal="center"/>
    </xf>
    <xf numFmtId="49" fontId="2" fillId="0" borderId="0" xfId="0" applyNumberFormat="1" applyFont="1" applyAlignment="1">
      <alignment horizontal="center" vertical="center"/>
    </xf>
    <xf numFmtId="2" fontId="2" fillId="0" borderId="0" xfId="0" applyNumberFormat="1" applyFont="1" applyAlignment="1">
      <alignment horizontal="center" vertical="center"/>
    </xf>
    <xf numFmtId="49" fontId="15" fillId="0" borderId="0" xfId="0" applyNumberFormat="1" applyFont="1" applyAlignment="1">
      <alignment horizontal="center" vertical="center"/>
    </xf>
    <xf numFmtId="15" fontId="15" fillId="0" borderId="0" xfId="0" applyNumberFormat="1" applyFont="1" applyAlignment="1">
      <alignment horizontal="center" vertical="center"/>
    </xf>
    <xf numFmtId="1" fontId="15" fillId="0" borderId="0" xfId="0" applyNumberFormat="1" applyFont="1" applyAlignment="1">
      <alignment horizontal="center" vertical="center"/>
    </xf>
    <xf numFmtId="1" fontId="15" fillId="0" borderId="0" xfId="77" applyNumberFormat="1" applyFont="1" applyAlignment="1">
      <alignment horizontal="center" vertical="center"/>
    </xf>
    <xf numFmtId="2" fontId="15" fillId="0" borderId="0" xfId="0" applyNumberFormat="1" applyFont="1" applyAlignment="1">
      <alignment horizontal="center" vertical="center"/>
    </xf>
    <xf numFmtId="165" fontId="15" fillId="0" borderId="0" xfId="0" applyNumberFormat="1" applyFont="1" applyAlignment="1">
      <alignment horizontal="center" vertical="center"/>
    </xf>
    <xf numFmtId="15" fontId="15" fillId="0" borderId="0" xfId="0" applyNumberFormat="1" applyFont="1"/>
    <xf numFmtId="1" fontId="15" fillId="0" borderId="0" xfId="0" applyNumberFormat="1" applyFont="1" applyAlignment="1">
      <alignment horizontal="center"/>
    </xf>
    <xf numFmtId="2" fontId="8" fillId="3" borderId="0" xfId="0" applyNumberFormat="1" applyFont="1" applyFill="1" applyAlignment="1">
      <alignment horizontal="center" vertical="center"/>
    </xf>
    <xf numFmtId="2" fontId="0" fillId="3" borderId="0" xfId="0" applyNumberFormat="1" applyFont="1" applyFill="1" applyAlignment="1">
      <alignment horizontal="center" vertical="center"/>
    </xf>
    <xf numFmtId="2" fontId="3" fillId="3" borderId="1" xfId="0" applyNumberFormat="1" applyFont="1" applyFill="1" applyBorder="1" applyAlignment="1">
      <alignment horizontal="center" vertical="center" wrapText="1"/>
    </xf>
    <xf numFmtId="2" fontId="0" fillId="3" borderId="0" xfId="0" applyNumberFormat="1" applyFont="1" applyFill="1" applyBorder="1" applyAlignment="1">
      <alignment horizontal="center" vertical="center"/>
    </xf>
    <xf numFmtId="2" fontId="15" fillId="3" borderId="0" xfId="0" applyNumberFormat="1" applyFont="1" applyFill="1" applyAlignment="1">
      <alignment horizontal="center" vertical="center"/>
    </xf>
    <xf numFmtId="0" fontId="0" fillId="3" borderId="0" xfId="0" applyFill="1" applyAlignment="1">
      <alignment horizontal="center" vertical="center"/>
    </xf>
    <xf numFmtId="2" fontId="16" fillId="3" borderId="0" xfId="886" applyNumberFormat="1" applyFill="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vertical="center" textRotation="90" wrapText="1"/>
    </xf>
    <xf numFmtId="2" fontId="18" fillId="0" borderId="0" xfId="0" applyNumberFormat="1" applyFont="1" applyAlignment="1">
      <alignment horizontal="center" vertical="center"/>
    </xf>
    <xf numFmtId="0" fontId="18" fillId="0" borderId="0" xfId="0" applyFont="1"/>
    <xf numFmtId="2" fontId="0" fillId="0" borderId="0" xfId="0" applyNumberFormat="1" applyAlignment="1">
      <alignment horizontal="center" vertical="center"/>
    </xf>
    <xf numFmtId="49" fontId="15" fillId="0" borderId="0" xfId="0" applyNumberFormat="1" applyFont="1" applyFill="1" applyAlignment="1">
      <alignment horizontal="center" vertical="center"/>
    </xf>
    <xf numFmtId="1" fontId="15" fillId="0" borderId="0" xfId="77" applyNumberFormat="1" applyFont="1" applyFill="1" applyAlignment="1">
      <alignment horizontal="center" vertical="center"/>
    </xf>
    <xf numFmtId="49" fontId="19" fillId="0" borderId="0" xfId="0" applyNumberFormat="1" applyFont="1" applyFill="1" applyAlignment="1">
      <alignment horizontal="center" vertical="center"/>
    </xf>
    <xf numFmtId="0" fontId="15" fillId="0" borderId="0" xfId="0" applyFont="1" applyFill="1" applyAlignment="1">
      <alignment horizontal="center" vertical="center"/>
    </xf>
    <xf numFmtId="0" fontId="0" fillId="4" borderId="0" xfId="0" applyFill="1" applyAlignment="1">
      <alignment horizontal="center" vertical="center" wrapText="1"/>
    </xf>
    <xf numFmtId="0" fontId="15" fillId="4" borderId="0" xfId="0" applyFont="1" applyFill="1" applyAlignment="1">
      <alignment horizontal="center" vertical="center" wrapText="1"/>
    </xf>
    <xf numFmtId="2" fontId="0" fillId="4" borderId="0" xfId="0" applyNumberFormat="1" applyFill="1" applyAlignment="1">
      <alignment horizontal="center" vertical="center" wrapText="1"/>
    </xf>
    <xf numFmtId="165" fontId="0" fillId="4" borderId="0" xfId="0" applyNumberFormat="1" applyFill="1" applyAlignment="1">
      <alignment horizontal="center" vertical="center" wrapText="1"/>
    </xf>
    <xf numFmtId="0" fontId="0" fillId="0" borderId="0" xfId="0" applyNumberFormat="1" applyAlignment="1">
      <alignment wrapText="1"/>
    </xf>
    <xf numFmtId="1" fontId="0" fillId="0" borderId="0" xfId="0" applyNumberFormat="1"/>
    <xf numFmtId="165" fontId="0" fillId="0" borderId="0" xfId="0" applyNumberFormat="1"/>
    <xf numFmtId="165" fontId="0" fillId="0" borderId="0" xfId="0" applyNumberFormat="1" applyAlignment="1">
      <alignment horizontal="center"/>
    </xf>
    <xf numFmtId="0" fontId="2" fillId="0" borderId="0" xfId="0" applyFont="1" applyFill="1" applyAlignment="1">
      <alignment horizontal="center" vertical="center"/>
    </xf>
    <xf numFmtId="15" fontId="2" fillId="0" borderId="0" xfId="0" applyNumberFormat="1" applyFont="1"/>
    <xf numFmtId="2" fontId="2" fillId="3" borderId="0" xfId="0" applyNumberFormat="1" applyFont="1" applyFill="1" applyAlignment="1">
      <alignment horizontal="center" vertical="center"/>
    </xf>
    <xf numFmtId="49" fontId="2" fillId="0" borderId="0" xfId="0" applyNumberFormat="1" applyFont="1" applyFill="1" applyAlignment="1">
      <alignment horizontal="center" vertical="center"/>
    </xf>
    <xf numFmtId="1" fontId="2" fillId="0" borderId="0" xfId="0" applyNumberFormat="1" applyFont="1" applyFill="1" applyAlignment="1">
      <alignment horizontal="center" vertical="center"/>
    </xf>
    <xf numFmtId="0" fontId="0" fillId="0" borderId="0" xfId="0" applyFill="1"/>
    <xf numFmtId="1" fontId="0" fillId="0" borderId="0" xfId="0" applyNumberFormat="1" applyFont="1" applyFill="1" applyAlignment="1">
      <alignment horizontal="center" vertical="center"/>
    </xf>
    <xf numFmtId="1" fontId="0" fillId="0" borderId="0" xfId="77" applyNumberFormat="1" applyFont="1" applyFill="1" applyAlignment="1">
      <alignment horizontal="center" vertical="center"/>
    </xf>
    <xf numFmtId="2" fontId="0" fillId="0" borderId="0" xfId="0" applyNumberFormat="1" applyFont="1" applyFill="1" applyAlignment="1">
      <alignment horizontal="center" vertical="center"/>
    </xf>
    <xf numFmtId="0" fontId="0" fillId="0" borderId="0" xfId="0" applyAlignment="1">
      <alignment horizontal="left"/>
    </xf>
    <xf numFmtId="0" fontId="21" fillId="0" borderId="0" xfId="0" applyFont="1" applyBorder="1" applyAlignment="1">
      <alignment horizontal="left" vertical="center" wrapText="1"/>
    </xf>
    <xf numFmtId="0" fontId="3" fillId="0" borderId="0" xfId="0" applyFont="1" applyBorder="1" applyAlignment="1">
      <alignment horizontal="left" vertical="center" wrapText="1"/>
    </xf>
    <xf numFmtId="0" fontId="22" fillId="0" borderId="0" xfId="0" applyFont="1" applyBorder="1" applyAlignment="1">
      <alignment horizontal="left" vertical="center" wrapText="1"/>
    </xf>
    <xf numFmtId="0" fontId="21" fillId="0" borderId="0" xfId="0" applyFont="1" applyBorder="1" applyAlignment="1">
      <alignment horizontal="left"/>
    </xf>
    <xf numFmtId="0" fontId="22" fillId="0" borderId="0" xfId="0" applyFont="1" applyBorder="1" applyAlignment="1">
      <alignment horizontal="left"/>
    </xf>
    <xf numFmtId="0" fontId="23" fillId="0" borderId="0" xfId="0" applyFont="1" applyBorder="1" applyAlignment="1">
      <alignment horizontal="left" vertical="center" wrapText="1"/>
    </xf>
    <xf numFmtId="0" fontId="20" fillId="0" borderId="0" xfId="0" applyFont="1" applyBorder="1" applyAlignment="1">
      <alignment horizontal="left" vertical="center"/>
    </xf>
    <xf numFmtId="0" fontId="20" fillId="0" borderId="0" xfId="0" applyFont="1" applyBorder="1" applyAlignment="1">
      <alignment horizontal="left" vertical="center" wrapText="1"/>
    </xf>
    <xf numFmtId="0" fontId="20" fillId="0" borderId="0" xfId="0" applyFont="1" applyBorder="1" applyAlignment="1">
      <alignment horizontal="left"/>
    </xf>
    <xf numFmtId="0" fontId="24" fillId="0" borderId="1" xfId="0" applyFont="1" applyBorder="1" applyAlignment="1">
      <alignment horizontal="center" vertical="center" wrapText="1"/>
    </xf>
    <xf numFmtId="49" fontId="24" fillId="0" borderId="1" xfId="0" applyNumberFormat="1" applyFont="1" applyBorder="1" applyAlignment="1">
      <alignment horizontal="center" vertical="center" wrapText="1"/>
    </xf>
    <xf numFmtId="1" fontId="24" fillId="0" borderId="1" xfId="0" applyNumberFormat="1" applyFont="1" applyBorder="1" applyAlignment="1">
      <alignment horizontal="center" wrapText="1"/>
    </xf>
    <xf numFmtId="1" fontId="24" fillId="0" borderId="1" xfId="77" applyNumberFormat="1" applyFont="1" applyBorder="1" applyAlignment="1">
      <alignment horizontal="center" vertical="center" wrapText="1"/>
    </xf>
    <xf numFmtId="2" fontId="24" fillId="3" borderId="1" xfId="0" applyNumberFormat="1" applyFont="1" applyFill="1" applyBorder="1" applyAlignment="1">
      <alignment horizontal="center" vertical="center" wrapText="1"/>
    </xf>
    <xf numFmtId="2" fontId="24" fillId="0" borderId="1" xfId="0" applyNumberFormat="1" applyFont="1" applyBorder="1" applyAlignment="1">
      <alignment horizontal="center" vertical="center" wrapText="1"/>
    </xf>
    <xf numFmtId="0" fontId="24" fillId="0" borderId="1" xfId="0" applyFont="1" applyBorder="1" applyAlignment="1">
      <alignment horizontal="center" wrapText="1"/>
    </xf>
    <xf numFmtId="0" fontId="24" fillId="0" borderId="0" xfId="0" applyFont="1" applyBorder="1" applyAlignment="1">
      <alignment horizontal="left" vertical="center" wrapText="1"/>
    </xf>
    <xf numFmtId="0" fontId="25" fillId="0" borderId="0" xfId="0" applyFont="1" applyAlignment="1">
      <alignment horizontal="center" vertical="center" wrapText="1"/>
    </xf>
    <xf numFmtId="0" fontId="26" fillId="0" borderId="0" xfId="0" applyFont="1" applyFill="1" applyBorder="1" applyAlignment="1">
      <alignment horizontal="center" vertical="center"/>
    </xf>
    <xf numFmtId="0" fontId="15" fillId="5" borderId="0" xfId="0" applyFont="1" applyFill="1" applyBorder="1" applyAlignment="1">
      <alignment horizontal="center" vertical="center"/>
    </xf>
    <xf numFmtId="49" fontId="15" fillId="5" borderId="0" xfId="0" applyNumberFormat="1" applyFont="1" applyFill="1" applyBorder="1" applyAlignment="1">
      <alignment horizontal="center" vertical="center"/>
    </xf>
    <xf numFmtId="1" fontId="15" fillId="5" borderId="0" xfId="0" applyNumberFormat="1" applyFont="1" applyFill="1" applyBorder="1" applyAlignment="1">
      <alignment horizontal="center" vertical="center"/>
    </xf>
    <xf numFmtId="1" fontId="15" fillId="5" borderId="0" xfId="77" applyNumberFormat="1" applyFont="1" applyFill="1" applyBorder="1" applyAlignment="1">
      <alignment horizontal="center" vertical="center"/>
    </xf>
    <xf numFmtId="2" fontId="15" fillId="5" borderId="0" xfId="0" applyNumberFormat="1" applyFont="1" applyFill="1" applyBorder="1" applyAlignment="1">
      <alignment horizontal="center" vertical="center"/>
    </xf>
    <xf numFmtId="165" fontId="15" fillId="5" borderId="0" xfId="0" applyNumberFormat="1" applyFont="1" applyFill="1" applyBorder="1" applyAlignment="1">
      <alignment horizontal="center" vertical="center"/>
    </xf>
    <xf numFmtId="0" fontId="0" fillId="5" borderId="0" xfId="0" applyFill="1" applyBorder="1" applyAlignment="1">
      <alignment horizontal="center"/>
    </xf>
    <xf numFmtId="0" fontId="21" fillId="5" borderId="0" xfId="0" applyFont="1" applyFill="1" applyBorder="1"/>
    <xf numFmtId="0" fontId="0" fillId="5" borderId="0" xfId="0" applyFill="1"/>
    <xf numFmtId="49" fontId="0" fillId="5" borderId="0" xfId="0" applyNumberFormat="1" applyFont="1" applyFill="1" applyBorder="1" applyAlignment="1">
      <alignment horizontal="center" vertical="center"/>
    </xf>
    <xf numFmtId="1" fontId="0" fillId="5" borderId="0" xfId="0" applyNumberFormat="1" applyFill="1" applyBorder="1" applyAlignment="1">
      <alignment horizontal="center" vertical="center"/>
    </xf>
    <xf numFmtId="166" fontId="0" fillId="0" borderId="0" xfId="0" applyNumberFormat="1" applyAlignment="1">
      <alignment horizontal="center"/>
    </xf>
    <xf numFmtId="49" fontId="26" fillId="0" borderId="0" xfId="0" applyNumberFormat="1" applyFont="1" applyFill="1" applyBorder="1" applyAlignment="1">
      <alignment horizontal="center" vertical="center"/>
    </xf>
    <xf numFmtId="1" fontId="26" fillId="0" borderId="0" xfId="0" applyNumberFormat="1" applyFont="1" applyFill="1" applyBorder="1" applyAlignment="1">
      <alignment horizontal="center" vertical="center"/>
    </xf>
    <xf numFmtId="1" fontId="26" fillId="0" borderId="0" xfId="0" applyNumberFormat="1" applyFont="1" applyFill="1" applyBorder="1" applyAlignment="1">
      <alignment horizontal="center"/>
    </xf>
    <xf numFmtId="1" fontId="26" fillId="0" borderId="0" xfId="77" applyNumberFormat="1" applyFont="1" applyFill="1" applyBorder="1" applyAlignment="1">
      <alignment horizontal="center" vertical="center"/>
    </xf>
    <xf numFmtId="2" fontId="26" fillId="0" borderId="0" xfId="0" applyNumberFormat="1" applyFont="1" applyFill="1" applyBorder="1" applyAlignment="1">
      <alignment horizontal="center" vertical="center"/>
    </xf>
    <xf numFmtId="165" fontId="26" fillId="0" borderId="0" xfId="0" applyNumberFormat="1" applyFont="1" applyFill="1" applyBorder="1" applyAlignment="1">
      <alignment horizontal="center" vertical="center"/>
    </xf>
    <xf numFmtId="0" fontId="26" fillId="0" borderId="0" xfId="0" applyFont="1" applyFill="1" applyBorder="1" applyAlignment="1">
      <alignment horizontal="center"/>
    </xf>
    <xf numFmtId="0" fontId="22" fillId="0" borderId="0" xfId="0" applyFont="1" applyFill="1" applyBorder="1"/>
    <xf numFmtId="0" fontId="26" fillId="0" borderId="0" xfId="0" applyFont="1" applyFill="1"/>
    <xf numFmtId="0" fontId="26" fillId="0" borderId="0" xfId="0" applyNumberFormat="1" applyFont="1" applyFill="1" applyBorder="1" applyAlignment="1">
      <alignment horizontal="center" vertical="center"/>
    </xf>
    <xf numFmtId="2" fontId="26" fillId="0" borderId="0" xfId="0" applyNumberFormat="1" applyFont="1" applyFill="1" applyAlignment="1">
      <alignment horizontal="center" vertical="center"/>
    </xf>
    <xf numFmtId="165" fontId="26" fillId="0" borderId="0" xfId="0" applyNumberFormat="1" applyFont="1" applyFill="1" applyAlignment="1">
      <alignment horizontal="center" vertical="center"/>
    </xf>
    <xf numFmtId="0" fontId="22" fillId="0" borderId="0" xfId="0" applyFont="1" applyFill="1" applyAlignment="1">
      <alignment vertical="center" wrapText="1"/>
    </xf>
    <xf numFmtId="0" fontId="26" fillId="0" borderId="0" xfId="0" applyFont="1" applyFill="1" applyAlignment="1">
      <alignment horizontal="right" vertical="center"/>
    </xf>
    <xf numFmtId="0" fontId="22" fillId="0" borderId="0" xfId="0" applyFont="1" applyFill="1"/>
    <xf numFmtId="0" fontId="26" fillId="0" borderId="0" xfId="0" applyFont="1" applyAlignment="1">
      <alignment horizontal="center"/>
    </xf>
    <xf numFmtId="2" fontId="26" fillId="0" borderId="0" xfId="0" applyNumberFormat="1" applyFont="1" applyAlignment="1">
      <alignment horizontal="center"/>
    </xf>
    <xf numFmtId="165" fontId="26" fillId="0" borderId="0" xfId="0" applyNumberFormat="1" applyFont="1" applyAlignment="1">
      <alignment horizontal="center"/>
    </xf>
    <xf numFmtId="0" fontId="26" fillId="0" borderId="0" xfId="0" applyFont="1"/>
    <xf numFmtId="0" fontId="26" fillId="0" borderId="0" xfId="0" applyFont="1" applyAlignment="1">
      <alignment horizontal="center" vertical="center"/>
    </xf>
    <xf numFmtId="49" fontId="26" fillId="0" borderId="0" xfId="0" applyNumberFormat="1" applyFont="1" applyAlignment="1">
      <alignment horizontal="center" vertical="center"/>
    </xf>
    <xf numFmtId="1" fontId="26" fillId="0" borderId="0" xfId="0" applyNumberFormat="1" applyFont="1" applyAlignment="1">
      <alignment horizontal="center" vertical="center"/>
    </xf>
    <xf numFmtId="1" fontId="26" fillId="0" borderId="0" xfId="77" applyNumberFormat="1" applyFont="1" applyAlignment="1">
      <alignment horizontal="center" vertical="center"/>
    </xf>
    <xf numFmtId="2" fontId="26" fillId="0" borderId="0" xfId="0" applyNumberFormat="1" applyFont="1" applyAlignment="1">
      <alignment horizontal="center" vertical="center"/>
    </xf>
    <xf numFmtId="165" fontId="26" fillId="0" borderId="0" xfId="0" applyNumberFormat="1" applyFont="1" applyAlignment="1">
      <alignment horizontal="center" vertical="center"/>
    </xf>
    <xf numFmtId="0" fontId="26" fillId="0" borderId="0" xfId="0" applyFont="1" applyFill="1" applyAlignment="1">
      <alignment horizontal="right"/>
    </xf>
    <xf numFmtId="165" fontId="26" fillId="0" borderId="0" xfId="0" applyNumberFormat="1" applyFont="1" applyFill="1" applyBorder="1" applyAlignment="1">
      <alignment horizontal="center"/>
    </xf>
    <xf numFmtId="0" fontId="0" fillId="0" borderId="1" xfId="0" applyFont="1" applyBorder="1" applyAlignment="1">
      <alignment horizontal="center" vertical="center" wrapText="1"/>
    </xf>
    <xf numFmtId="49" fontId="0" fillId="0" borderId="1" xfId="0" applyNumberFormat="1" applyFont="1" applyBorder="1" applyAlignment="1">
      <alignment horizontal="center" vertical="center" wrapText="1"/>
    </xf>
    <xf numFmtId="1" fontId="1" fillId="0" borderId="1" xfId="77" applyNumberFormat="1" applyFont="1" applyBorder="1" applyAlignment="1">
      <alignment horizontal="center" vertical="center" wrapText="1"/>
    </xf>
    <xf numFmtId="2" fontId="0" fillId="0" borderId="1" xfId="0" applyNumberFormat="1" applyFont="1" applyBorder="1" applyAlignment="1">
      <alignment horizontal="center" vertical="center" wrapText="1"/>
    </xf>
    <xf numFmtId="165" fontId="0" fillId="0" borderId="1" xfId="0" applyNumberFormat="1" applyFont="1" applyBorder="1" applyAlignment="1">
      <alignment horizontal="center" vertical="center" wrapText="1"/>
    </xf>
    <xf numFmtId="0" fontId="0" fillId="0" borderId="1" xfId="0" applyFont="1" applyBorder="1" applyAlignment="1">
      <alignment horizontal="center" vertical="center"/>
    </xf>
    <xf numFmtId="1" fontId="0" fillId="0" borderId="1" xfId="0" applyNumberFormat="1" applyFont="1" applyBorder="1" applyAlignment="1">
      <alignment horizontal="center" vertical="center" wrapText="1"/>
    </xf>
    <xf numFmtId="166" fontId="26" fillId="0" borderId="0" xfId="0" applyNumberFormat="1" applyFont="1" applyFill="1" applyBorder="1" applyAlignment="1">
      <alignment horizontal="center" vertical="center"/>
    </xf>
    <xf numFmtId="166" fontId="26" fillId="0" borderId="0" xfId="0" applyNumberFormat="1" applyFont="1" applyFill="1" applyBorder="1" applyAlignment="1">
      <alignment horizontal="center"/>
    </xf>
    <xf numFmtId="166" fontId="0" fillId="0" borderId="0" xfId="0" applyNumberFormat="1"/>
    <xf numFmtId="166" fontId="2" fillId="0" borderId="0" xfId="0" applyNumberFormat="1" applyFont="1"/>
    <xf numFmtId="0" fontId="3" fillId="0" borderId="0" xfId="0" applyFont="1"/>
    <xf numFmtId="0" fontId="3" fillId="0" borderId="0" xfId="0" applyFont="1" applyAlignment="1">
      <alignment horizontal="center"/>
    </xf>
    <xf numFmtId="0" fontId="27" fillId="0" borderId="0" xfId="0" applyFont="1"/>
    <xf numFmtId="0" fontId="28" fillId="0" borderId="0" xfId="0" applyFont="1" applyFill="1" applyBorder="1" applyAlignment="1">
      <alignment horizontal="center" vertical="center"/>
    </xf>
    <xf numFmtId="49" fontId="28" fillId="0" borderId="0" xfId="0" applyNumberFormat="1" applyFont="1" applyFill="1" applyBorder="1" applyAlignment="1">
      <alignment horizontal="center" vertical="center"/>
    </xf>
    <xf numFmtId="1" fontId="28" fillId="0" borderId="0" xfId="0" applyNumberFormat="1" applyFont="1" applyFill="1" applyBorder="1" applyAlignment="1">
      <alignment horizontal="center" vertical="center"/>
    </xf>
    <xf numFmtId="0" fontId="29" fillId="0" borderId="0" xfId="0" applyFont="1" applyFill="1" applyBorder="1" applyAlignment="1">
      <alignment horizontal="center" vertical="center"/>
    </xf>
    <xf numFmtId="49" fontId="29" fillId="0" borderId="0" xfId="0" applyNumberFormat="1" applyFont="1" applyFill="1" applyBorder="1" applyAlignment="1">
      <alignment horizontal="center" vertical="center"/>
    </xf>
    <xf numFmtId="0" fontId="0" fillId="0" borderId="0" xfId="0" applyFill="1" applyBorder="1"/>
    <xf numFmtId="1" fontId="2" fillId="0" borderId="0" xfId="0" applyNumberFormat="1" applyFont="1"/>
    <xf numFmtId="1" fontId="0" fillId="4" borderId="0" xfId="0" applyNumberFormat="1" applyFont="1" applyFill="1" applyAlignment="1">
      <alignment horizontal="center" vertical="center" wrapText="1"/>
    </xf>
    <xf numFmtId="1" fontId="26" fillId="0" borderId="0" xfId="0" applyNumberFormat="1" applyFont="1" applyFill="1" applyAlignment="1">
      <alignment horizontal="center" vertical="center"/>
    </xf>
    <xf numFmtId="49" fontId="2" fillId="0" borderId="0" xfId="0" applyNumberFormat="1" applyFont="1" applyFill="1" applyBorder="1" applyAlignment="1">
      <alignment horizontal="right" vertical="center"/>
    </xf>
    <xf numFmtId="0" fontId="15" fillId="0" borderId="0" xfId="0" applyFont="1" applyFill="1"/>
    <xf numFmtId="0" fontId="15" fillId="0" borderId="0" xfId="0" applyFont="1" applyFill="1" applyBorder="1" applyAlignment="1">
      <alignment horizontal="center" vertical="center"/>
    </xf>
    <xf numFmtId="49" fontId="15" fillId="0" borderId="0" xfId="0" applyNumberFormat="1" applyFont="1" applyFill="1" applyBorder="1" applyAlignment="1">
      <alignment horizontal="center" vertical="center"/>
    </xf>
    <xf numFmtId="1" fontId="15" fillId="0" borderId="0" xfId="0" applyNumberFormat="1" applyFont="1" applyFill="1" applyBorder="1" applyAlignment="1">
      <alignment horizontal="center" vertical="center"/>
    </xf>
    <xf numFmtId="1" fontId="15" fillId="0" borderId="0" xfId="77" applyNumberFormat="1" applyFont="1" applyFill="1" applyBorder="1" applyAlignment="1">
      <alignment horizontal="center" vertical="center"/>
    </xf>
    <xf numFmtId="2" fontId="15" fillId="0" borderId="0" xfId="0" applyNumberFormat="1" applyFont="1" applyFill="1" applyBorder="1" applyAlignment="1">
      <alignment horizontal="center" vertical="center"/>
    </xf>
    <xf numFmtId="165" fontId="15" fillId="0" borderId="0" xfId="0" applyNumberFormat="1" applyFont="1" applyFill="1" applyBorder="1" applyAlignment="1">
      <alignment horizontal="center" vertical="center"/>
    </xf>
    <xf numFmtId="165" fontId="0" fillId="0" borderId="0" xfId="0" applyNumberFormat="1" applyFill="1" applyBorder="1" applyAlignment="1">
      <alignment horizontal="center"/>
    </xf>
    <xf numFmtId="0" fontId="0" fillId="0" borderId="0" xfId="0" applyFill="1" applyBorder="1" applyAlignment="1">
      <alignment horizontal="center"/>
    </xf>
    <xf numFmtId="0" fontId="13" fillId="0" borderId="0" xfId="0" applyFont="1" applyFill="1" applyBorder="1"/>
  </cellXfs>
  <cellStyles count="2047">
    <cellStyle name="Bad" xfId="886" builtinId="27"/>
    <cellStyle name="Comma" xfId="77"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Normal" xfId="0" builtinId="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4"/>
  <sheetViews>
    <sheetView topLeftCell="A412" zoomScale="80" zoomScaleNormal="80" workbookViewId="0">
      <selection activeCell="R428" sqref="R428"/>
    </sheetView>
  </sheetViews>
  <sheetFormatPr defaultColWidth="10.625" defaultRowHeight="15.75" x14ac:dyDescent="0.25"/>
  <cols>
    <col min="2" max="2" width="13.5" style="4" customWidth="1"/>
    <col min="3" max="4" width="10.625" style="21" customWidth="1"/>
    <col min="5" max="7" width="10.625" style="4" customWidth="1"/>
    <col min="8" max="8" width="11.5" style="26" customWidth="1"/>
    <col min="9" max="9" width="11.5" style="97" customWidth="1"/>
    <col min="10" max="10" width="9.125" style="98" customWidth="1"/>
    <col min="11" max="13" width="10.625" style="99" customWidth="1"/>
    <col min="14" max="15" width="10" style="99" customWidth="1"/>
    <col min="16" max="16" width="7.875" style="74" customWidth="1"/>
    <col min="17" max="17" width="10" style="4" customWidth="1"/>
    <col min="18" max="18" width="4.625" customWidth="1"/>
    <col min="19" max="19" width="42.375" style="24" customWidth="1"/>
    <col min="20" max="20" width="14.5" style="17" customWidth="1"/>
    <col min="21" max="21" width="21.75" style="17" customWidth="1"/>
    <col min="22" max="22" width="10.625" style="17"/>
    <col min="23" max="23" width="6.5" style="17" customWidth="1"/>
    <col min="24" max="25" width="9.375" style="17" customWidth="1"/>
    <col min="26" max="26" width="7.875" style="17" customWidth="1"/>
    <col min="27" max="27" width="11.125" style="17" customWidth="1"/>
    <col min="28" max="29" width="8.875" style="17" customWidth="1"/>
  </cols>
  <sheetData>
    <row r="1" spans="1:29" s="11" customFormat="1" ht="23.1" customHeight="1" x14ac:dyDescent="0.3">
      <c r="B1" s="9" t="s">
        <v>14</v>
      </c>
      <c r="C1" s="20"/>
      <c r="D1" s="20"/>
      <c r="E1" s="10"/>
      <c r="F1" s="10"/>
      <c r="G1" s="10"/>
      <c r="H1" s="31"/>
      <c r="I1" s="31"/>
      <c r="J1" s="32"/>
      <c r="K1" s="67"/>
      <c r="L1" s="67"/>
      <c r="M1" s="67"/>
      <c r="N1" s="54"/>
      <c r="O1" s="54"/>
      <c r="P1" s="74"/>
      <c r="Q1" s="10"/>
      <c r="S1" s="23"/>
      <c r="T1" s="16"/>
      <c r="U1" s="16"/>
      <c r="V1" s="16"/>
      <c r="W1" s="16"/>
      <c r="X1" s="16"/>
      <c r="Y1" s="16"/>
      <c r="Z1" s="16"/>
      <c r="AA1" s="16"/>
      <c r="AB1" s="16"/>
      <c r="AC1" s="16"/>
    </row>
    <row r="2" spans="1:29" s="1" customFormat="1" x14ac:dyDescent="0.25">
      <c r="B2" s="3" t="s">
        <v>305</v>
      </c>
      <c r="C2" s="21"/>
      <c r="D2" s="21"/>
      <c r="E2" s="4"/>
      <c r="F2" s="4"/>
      <c r="G2" s="4"/>
      <c r="H2" s="33"/>
      <c r="I2" s="33"/>
      <c r="J2" s="34"/>
      <c r="K2" s="68"/>
      <c r="L2" s="68"/>
      <c r="M2" s="68"/>
      <c r="N2" s="27"/>
      <c r="O2" s="27"/>
      <c r="P2" s="74"/>
      <c r="Q2" s="4"/>
      <c r="S2" s="24"/>
      <c r="T2" s="17"/>
      <c r="U2" s="17"/>
      <c r="V2" s="17"/>
      <c r="W2" s="17"/>
      <c r="X2" s="17"/>
      <c r="Y2" s="17"/>
      <c r="Z2" s="17"/>
      <c r="AA2" s="17"/>
      <c r="AB2" s="17"/>
      <c r="AC2" s="17"/>
    </row>
    <row r="3" spans="1:29" x14ac:dyDescent="0.25">
      <c r="I3" s="26"/>
      <c r="J3" s="30"/>
      <c r="K3" s="68"/>
      <c r="L3" s="68"/>
      <c r="M3" s="68"/>
      <c r="N3" s="27"/>
      <c r="O3" s="27"/>
    </row>
    <row r="4" spans="1:29" ht="19.5" thickBot="1" x14ac:dyDescent="0.3">
      <c r="I4" s="26"/>
      <c r="J4" s="30"/>
      <c r="K4" s="68"/>
      <c r="L4" s="68"/>
      <c r="M4" s="68"/>
      <c r="N4" s="27"/>
      <c r="O4" s="27"/>
      <c r="S4" s="24" t="s">
        <v>65</v>
      </c>
      <c r="T4" s="18" t="s">
        <v>40</v>
      </c>
      <c r="U4" s="19"/>
      <c r="V4" s="19"/>
      <c r="W4" s="19"/>
      <c r="X4" s="19"/>
      <c r="Y4" s="19"/>
      <c r="Z4" s="19"/>
      <c r="AA4" s="19"/>
      <c r="AB4" s="19"/>
      <c r="AC4" s="19"/>
    </row>
    <row r="5" spans="1:29" s="8" customFormat="1" ht="80.099999999999994" customHeight="1" thickBot="1" x14ac:dyDescent="0.3">
      <c r="A5" s="8" t="s">
        <v>725</v>
      </c>
      <c r="B5" s="7" t="s">
        <v>0</v>
      </c>
      <c r="C5" s="22" t="s">
        <v>12</v>
      </c>
      <c r="D5" s="22" t="s">
        <v>304</v>
      </c>
      <c r="E5" s="7" t="s">
        <v>15</v>
      </c>
      <c r="F5" s="7" t="s">
        <v>29</v>
      </c>
      <c r="G5" s="7" t="s">
        <v>28</v>
      </c>
      <c r="H5" s="35" t="s">
        <v>276</v>
      </c>
      <c r="I5" s="35" t="s">
        <v>277</v>
      </c>
      <c r="J5" s="36" t="s">
        <v>37</v>
      </c>
      <c r="K5" s="69" t="s">
        <v>31</v>
      </c>
      <c r="L5" s="69" t="s">
        <v>32</v>
      </c>
      <c r="M5" s="69" t="s">
        <v>33</v>
      </c>
      <c r="N5" s="29" t="s">
        <v>34</v>
      </c>
      <c r="O5" s="29" t="s">
        <v>35</v>
      </c>
      <c r="P5" s="75" t="s">
        <v>362</v>
      </c>
      <c r="Q5" s="7" t="s">
        <v>293</v>
      </c>
      <c r="S5" s="102" t="s">
        <v>25</v>
      </c>
      <c r="T5" s="15" t="s">
        <v>12</v>
      </c>
      <c r="U5" s="15" t="s">
        <v>41</v>
      </c>
      <c r="V5" s="15" t="s">
        <v>36</v>
      </c>
      <c r="W5" s="15" t="s">
        <v>48</v>
      </c>
      <c r="X5" s="15" t="s">
        <v>42</v>
      </c>
      <c r="Y5" s="15" t="s">
        <v>43</v>
      </c>
      <c r="Z5" s="15" t="s">
        <v>44</v>
      </c>
      <c r="AA5" s="15" t="s">
        <v>45</v>
      </c>
      <c r="AB5" s="15" t="s">
        <v>46</v>
      </c>
      <c r="AC5" s="15" t="s">
        <v>47</v>
      </c>
    </row>
    <row r="6" spans="1:29" ht="38.25" x14ac:dyDescent="0.25">
      <c r="A6" s="4" t="s">
        <v>217</v>
      </c>
      <c r="B6" s="4" t="s">
        <v>217</v>
      </c>
      <c r="C6" s="21" t="s">
        <v>220</v>
      </c>
      <c r="D6" s="49"/>
      <c r="E6" s="4" t="s">
        <v>21</v>
      </c>
      <c r="F6" s="6">
        <v>42196</v>
      </c>
      <c r="G6" s="4" t="s">
        <v>30</v>
      </c>
      <c r="H6" s="26">
        <v>0</v>
      </c>
      <c r="I6" s="26"/>
      <c r="J6" s="30">
        <v>0</v>
      </c>
      <c r="K6" s="68">
        <v>2.69</v>
      </c>
      <c r="L6" s="68">
        <v>2.5</v>
      </c>
      <c r="M6" s="68">
        <v>2.5499999999999998</v>
      </c>
      <c r="N6" s="27">
        <f t="shared" ref="N6:N42" si="0">AVERAGE(K6:M6)</f>
        <v>2.5799999999999996</v>
      </c>
      <c r="O6" s="27">
        <f t="shared" ref="O6:O42" si="1">STDEV(K6:M6)</f>
        <v>9.8488578017961043E-2</v>
      </c>
      <c r="Q6" s="25">
        <f t="shared" ref="Q6:Q42" si="2">10^((3.31*(LOG(N6)))+0.611)</f>
        <v>94.072183983207736</v>
      </c>
      <c r="S6" s="101" t="s">
        <v>218</v>
      </c>
    </row>
    <row r="7" spans="1:29" ht="38.25" x14ac:dyDescent="0.25">
      <c r="A7" s="43" t="s">
        <v>217</v>
      </c>
      <c r="B7" s="43" t="s">
        <v>217</v>
      </c>
      <c r="C7" s="44" t="s">
        <v>220</v>
      </c>
      <c r="D7" s="49"/>
      <c r="E7" s="43" t="s">
        <v>20</v>
      </c>
      <c r="F7" s="45">
        <v>42196</v>
      </c>
      <c r="G7" s="43" t="s">
        <v>30</v>
      </c>
      <c r="H7" s="46">
        <v>0</v>
      </c>
      <c r="I7" s="46"/>
      <c r="J7" s="47">
        <v>0</v>
      </c>
      <c r="K7" s="70">
        <v>2.56</v>
      </c>
      <c r="L7" s="70">
        <v>2.56</v>
      </c>
      <c r="M7" s="70">
        <v>2.5299999999999998</v>
      </c>
      <c r="N7" s="27">
        <f t="shared" si="0"/>
        <v>2.5500000000000003</v>
      </c>
      <c r="O7" s="27">
        <f t="shared" si="1"/>
        <v>1.7320508075688915E-2</v>
      </c>
      <c r="Q7" s="25">
        <f t="shared" si="2"/>
        <v>90.499878727121043</v>
      </c>
      <c r="S7" s="101" t="s">
        <v>218</v>
      </c>
    </row>
    <row r="8" spans="1:29" ht="38.25" x14ac:dyDescent="0.25">
      <c r="A8" s="4" t="s">
        <v>217</v>
      </c>
      <c r="B8" s="4" t="s">
        <v>217</v>
      </c>
      <c r="C8" s="21" t="s">
        <v>220</v>
      </c>
      <c r="D8" s="49"/>
      <c r="E8" s="4" t="s">
        <v>91</v>
      </c>
      <c r="F8" s="6">
        <v>42196</v>
      </c>
      <c r="G8" s="4" t="s">
        <v>30</v>
      </c>
      <c r="H8" s="26">
        <v>0</v>
      </c>
      <c r="I8" s="26"/>
      <c r="J8" s="30">
        <v>0</v>
      </c>
      <c r="K8" s="68">
        <v>2.5099999999999998</v>
      </c>
      <c r="L8" s="68">
        <v>2.5099999999999998</v>
      </c>
      <c r="M8" s="68">
        <v>2.44</v>
      </c>
      <c r="N8" s="27">
        <f t="shared" si="0"/>
        <v>2.4866666666666664</v>
      </c>
      <c r="O8" s="27">
        <f t="shared" si="1"/>
        <v>4.0414518843273711E-2</v>
      </c>
      <c r="Q8" s="25">
        <f t="shared" si="2"/>
        <v>83.271073951278353</v>
      </c>
      <c r="S8" s="101" t="s">
        <v>218</v>
      </c>
    </row>
    <row r="9" spans="1:29" ht="38.25" x14ac:dyDescent="0.25">
      <c r="A9" s="43" t="s">
        <v>217</v>
      </c>
      <c r="B9" s="43" t="s">
        <v>217</v>
      </c>
      <c r="C9" s="44" t="s">
        <v>220</v>
      </c>
      <c r="D9" s="49"/>
      <c r="E9" s="43" t="s">
        <v>22</v>
      </c>
      <c r="F9" s="45">
        <v>42196</v>
      </c>
      <c r="G9" s="43" t="s">
        <v>30</v>
      </c>
      <c r="H9" s="46">
        <v>0</v>
      </c>
      <c r="I9" s="46"/>
      <c r="J9" s="47">
        <v>0</v>
      </c>
      <c r="K9" s="70">
        <v>2.19</v>
      </c>
      <c r="L9" s="70">
        <v>2.14</v>
      </c>
      <c r="M9" s="70">
        <v>2.2799999999999998</v>
      </c>
      <c r="N9" s="27">
        <f t="shared" si="0"/>
        <v>2.2033333333333331</v>
      </c>
      <c r="O9" s="27">
        <f t="shared" si="1"/>
        <v>7.0945988845975722E-2</v>
      </c>
      <c r="Q9" s="25">
        <f t="shared" si="2"/>
        <v>55.795025162365256</v>
      </c>
      <c r="S9" s="101" t="s">
        <v>218</v>
      </c>
    </row>
    <row r="10" spans="1:29" x14ac:dyDescent="0.25">
      <c r="A10" s="4">
        <v>6</v>
      </c>
      <c r="B10" s="4" t="s">
        <v>357</v>
      </c>
      <c r="C10" s="21" t="s">
        <v>358</v>
      </c>
      <c r="D10" s="51">
        <v>1</v>
      </c>
      <c r="E10" s="4" t="s">
        <v>309</v>
      </c>
      <c r="F10" s="53">
        <v>42298</v>
      </c>
      <c r="G10" s="4" t="s">
        <v>30</v>
      </c>
      <c r="H10" s="26">
        <v>0</v>
      </c>
      <c r="I10" s="26">
        <v>1787</v>
      </c>
      <c r="J10" s="30">
        <f t="shared" ref="J10:J41" si="3">AVERAGE(H10:I10)</f>
        <v>893.5</v>
      </c>
      <c r="K10" s="68">
        <v>2.67</v>
      </c>
      <c r="L10" s="68">
        <v>2.72</v>
      </c>
      <c r="M10" s="68">
        <v>2.72</v>
      </c>
      <c r="N10" s="27">
        <f t="shared" si="0"/>
        <v>2.7033333333333336</v>
      </c>
      <c r="O10" s="27">
        <f t="shared" si="1"/>
        <v>2.8867513459481443E-2</v>
      </c>
      <c r="Q10" s="64">
        <f t="shared" si="2"/>
        <v>109.796292199386</v>
      </c>
      <c r="S10" s="101"/>
      <c r="T10" s="42"/>
      <c r="U10" s="42"/>
      <c r="V10" s="42"/>
      <c r="W10" s="42"/>
      <c r="X10" s="42"/>
      <c r="Y10" s="42"/>
      <c r="Z10" s="42"/>
      <c r="AA10" s="42"/>
      <c r="AB10" s="42"/>
      <c r="AC10" s="42"/>
    </row>
    <row r="11" spans="1:29" x14ac:dyDescent="0.25">
      <c r="A11" s="51">
        <v>763</v>
      </c>
      <c r="B11" s="51" t="s">
        <v>359</v>
      </c>
      <c r="C11" s="59" t="s">
        <v>342</v>
      </c>
      <c r="D11" s="51">
        <v>1</v>
      </c>
      <c r="E11" s="51" t="s">
        <v>684</v>
      </c>
      <c r="F11" s="65">
        <v>42298</v>
      </c>
      <c r="G11" s="51" t="s">
        <v>30</v>
      </c>
      <c r="H11" s="61">
        <v>0</v>
      </c>
      <c r="I11" s="66">
        <v>1128.129117259552</v>
      </c>
      <c r="J11" s="62">
        <f t="shared" si="3"/>
        <v>564.064558629776</v>
      </c>
      <c r="K11" s="71"/>
      <c r="L11" s="71">
        <v>2.56</v>
      </c>
      <c r="M11" s="71">
        <v>2.46</v>
      </c>
      <c r="N11" s="63">
        <f t="shared" si="0"/>
        <v>2.5099999999999998</v>
      </c>
      <c r="O11" s="63">
        <f t="shared" si="1"/>
        <v>7.0710678118654821E-2</v>
      </c>
      <c r="P11" s="74">
        <v>2.3199999999999998</v>
      </c>
      <c r="Q11" s="64">
        <f t="shared" si="2"/>
        <v>85.885533573899892</v>
      </c>
      <c r="R11" s="52"/>
      <c r="S11" s="103"/>
      <c r="T11" s="42"/>
      <c r="U11" s="42"/>
      <c r="V11" s="42"/>
      <c r="W11" s="42"/>
      <c r="X11" s="42"/>
      <c r="Y11" s="42"/>
      <c r="Z11" s="42"/>
      <c r="AA11" s="42"/>
      <c r="AB11" s="42"/>
      <c r="AC11" s="42"/>
    </row>
    <row r="12" spans="1:29" ht="44.1" customHeight="1" x14ac:dyDescent="0.25">
      <c r="A12" s="4">
        <v>1590</v>
      </c>
      <c r="B12" s="4" t="s">
        <v>356</v>
      </c>
      <c r="C12" s="21" t="s">
        <v>342</v>
      </c>
      <c r="D12" s="51">
        <v>1</v>
      </c>
      <c r="E12" s="51" t="s">
        <v>313</v>
      </c>
      <c r="F12" s="53">
        <v>42298</v>
      </c>
      <c r="G12" s="4" t="s">
        <v>30</v>
      </c>
      <c r="H12" s="26">
        <v>0</v>
      </c>
      <c r="I12" s="56">
        <v>1128.129117259552</v>
      </c>
      <c r="J12" s="30">
        <f t="shared" si="3"/>
        <v>564.064558629776</v>
      </c>
      <c r="K12" s="68">
        <v>2.79</v>
      </c>
      <c r="L12" s="68">
        <v>2.78</v>
      </c>
      <c r="M12" s="68">
        <v>2.75</v>
      </c>
      <c r="N12" s="27">
        <f t="shared" si="0"/>
        <v>2.7733333333333334</v>
      </c>
      <c r="O12" s="27">
        <f t="shared" si="1"/>
        <v>2.0816659994661313E-2</v>
      </c>
      <c r="Q12" s="64">
        <f t="shared" si="2"/>
        <v>119.49145706562712</v>
      </c>
      <c r="S12" s="101"/>
    </row>
    <row r="13" spans="1:29" x14ac:dyDescent="0.25">
      <c r="A13" s="4">
        <v>14856</v>
      </c>
      <c r="B13" s="4" t="s">
        <v>344</v>
      </c>
      <c r="C13" s="21" t="s">
        <v>342</v>
      </c>
      <c r="D13" s="51">
        <v>1</v>
      </c>
      <c r="E13" s="4" t="s">
        <v>684</v>
      </c>
      <c r="F13" s="53">
        <v>42298</v>
      </c>
      <c r="G13" s="4" t="s">
        <v>30</v>
      </c>
      <c r="H13" s="26">
        <v>0</v>
      </c>
      <c r="I13" s="56">
        <v>1128.129117259552</v>
      </c>
      <c r="J13" s="30">
        <f t="shared" si="3"/>
        <v>564.064558629776</v>
      </c>
      <c r="K13" s="68">
        <v>2.66</v>
      </c>
      <c r="L13" s="68">
        <v>2.63</v>
      </c>
      <c r="M13" s="68">
        <v>2.67</v>
      </c>
      <c r="N13" s="27">
        <f t="shared" si="0"/>
        <v>2.6533333333333333</v>
      </c>
      <c r="O13" s="27">
        <f t="shared" si="1"/>
        <v>2.0816659994661382E-2</v>
      </c>
      <c r="Q13" s="64">
        <f t="shared" si="2"/>
        <v>103.21692131656427</v>
      </c>
      <c r="S13" s="101"/>
      <c r="T13" s="42"/>
      <c r="U13" s="42"/>
      <c r="V13" s="42"/>
      <c r="W13" s="42"/>
      <c r="X13" s="42"/>
      <c r="Y13" s="42"/>
      <c r="Z13" s="42"/>
      <c r="AA13" s="42"/>
      <c r="AB13" s="42"/>
      <c r="AC13" s="42"/>
    </row>
    <row r="14" spans="1:29" s="52" customFormat="1" x14ac:dyDescent="0.25">
      <c r="A14" s="51">
        <v>14857</v>
      </c>
      <c r="B14" s="51" t="s">
        <v>345</v>
      </c>
      <c r="C14" s="59" t="s">
        <v>342</v>
      </c>
      <c r="D14" s="51">
        <v>1</v>
      </c>
      <c r="E14" s="49" t="s">
        <v>313</v>
      </c>
      <c r="F14" s="65">
        <v>42298</v>
      </c>
      <c r="G14" s="51" t="s">
        <v>30</v>
      </c>
      <c r="H14" s="61">
        <v>0</v>
      </c>
      <c r="I14" s="66">
        <v>1128.129117259552</v>
      </c>
      <c r="J14" s="62">
        <f t="shared" si="3"/>
        <v>564.064558629776</v>
      </c>
      <c r="K14" s="71"/>
      <c r="L14" s="71">
        <v>2.7</v>
      </c>
      <c r="M14" s="71">
        <v>2.79</v>
      </c>
      <c r="N14" s="63">
        <f t="shared" si="0"/>
        <v>2.7450000000000001</v>
      </c>
      <c r="O14" s="63">
        <f t="shared" si="1"/>
        <v>6.3639610306789177E-2</v>
      </c>
      <c r="P14" s="74">
        <v>2.56</v>
      </c>
      <c r="Q14" s="64">
        <f t="shared" si="2"/>
        <v>115.49818897189537</v>
      </c>
      <c r="S14" s="103"/>
      <c r="T14" s="51"/>
      <c r="U14" s="51"/>
      <c r="V14" s="51"/>
      <c r="W14" s="51"/>
      <c r="X14" s="51"/>
      <c r="Y14" s="51"/>
      <c r="Z14" s="51"/>
      <c r="AA14" s="51"/>
      <c r="AB14" s="51"/>
      <c r="AC14" s="51"/>
    </row>
    <row r="15" spans="1:29" s="52" customFormat="1" x14ac:dyDescent="0.25">
      <c r="A15" s="4">
        <v>14858</v>
      </c>
      <c r="B15" s="4" t="s">
        <v>343</v>
      </c>
      <c r="C15" s="21" t="s">
        <v>342</v>
      </c>
      <c r="D15" s="51">
        <v>1</v>
      </c>
      <c r="E15" s="49" t="s">
        <v>309</v>
      </c>
      <c r="F15" s="53">
        <v>42298</v>
      </c>
      <c r="G15" s="4" t="s">
        <v>30</v>
      </c>
      <c r="H15" s="26">
        <v>0</v>
      </c>
      <c r="I15" s="56">
        <v>1128.129117259552</v>
      </c>
      <c r="J15" s="30">
        <f t="shared" si="3"/>
        <v>564.064558629776</v>
      </c>
      <c r="K15" s="68"/>
      <c r="L15" s="68">
        <v>2.31</v>
      </c>
      <c r="M15" s="68">
        <v>2.27</v>
      </c>
      <c r="N15" s="27">
        <f t="shared" si="0"/>
        <v>2.29</v>
      </c>
      <c r="O15" s="27">
        <f t="shared" si="1"/>
        <v>2.8284271247461926E-2</v>
      </c>
      <c r="P15" s="74">
        <v>2.21</v>
      </c>
      <c r="Q15" s="64">
        <f t="shared" si="2"/>
        <v>63.395064281510365</v>
      </c>
      <c r="R15" s="38"/>
      <c r="S15" s="101"/>
      <c r="T15" s="51"/>
      <c r="U15" s="51"/>
      <c r="V15" s="51"/>
      <c r="W15" s="51"/>
      <c r="X15" s="51"/>
      <c r="Y15" s="51"/>
      <c r="Z15" s="51"/>
      <c r="AA15" s="51"/>
      <c r="AB15" s="51"/>
      <c r="AC15" s="51"/>
    </row>
    <row r="16" spans="1:29" s="52" customFormat="1" x14ac:dyDescent="0.25">
      <c r="A16" s="4">
        <v>14992</v>
      </c>
      <c r="B16" s="4" t="s">
        <v>513</v>
      </c>
      <c r="C16" s="21" t="s">
        <v>342</v>
      </c>
      <c r="D16" s="51">
        <v>1</v>
      </c>
      <c r="E16" s="4" t="s">
        <v>684</v>
      </c>
      <c r="F16" s="53">
        <v>42298</v>
      </c>
      <c r="G16" s="4" t="s">
        <v>30</v>
      </c>
      <c r="H16" s="26">
        <v>0</v>
      </c>
      <c r="I16" s="56">
        <v>1128.129117259552</v>
      </c>
      <c r="J16" s="30">
        <f t="shared" si="3"/>
        <v>564.064558629776</v>
      </c>
      <c r="K16" s="68"/>
      <c r="L16" s="68">
        <v>2.46</v>
      </c>
      <c r="M16" s="68">
        <v>2.41</v>
      </c>
      <c r="N16" s="27">
        <f t="shared" si="0"/>
        <v>2.4350000000000001</v>
      </c>
      <c r="O16" s="27">
        <f t="shared" si="1"/>
        <v>3.5355339059327251E-2</v>
      </c>
      <c r="P16" s="74">
        <v>2.54</v>
      </c>
      <c r="Q16" s="64">
        <f t="shared" si="2"/>
        <v>77.680421956238803</v>
      </c>
      <c r="R16"/>
      <c r="S16" s="104" t="s">
        <v>512</v>
      </c>
      <c r="T16" s="17"/>
      <c r="U16" s="17"/>
      <c r="V16" s="17"/>
      <c r="W16" s="17"/>
      <c r="X16" s="17"/>
      <c r="Y16" s="17"/>
      <c r="Z16" s="17"/>
      <c r="AA16" s="17"/>
      <c r="AB16" s="17"/>
      <c r="AC16" s="17"/>
    </row>
    <row r="17" spans="1:29" s="52" customFormat="1" x14ac:dyDescent="0.25">
      <c r="A17" s="51">
        <v>14993</v>
      </c>
      <c r="B17" s="51" t="s">
        <v>514</v>
      </c>
      <c r="C17" s="59" t="s">
        <v>342</v>
      </c>
      <c r="D17" s="51">
        <v>1</v>
      </c>
      <c r="E17" s="51" t="s">
        <v>684</v>
      </c>
      <c r="F17" s="65">
        <v>42298</v>
      </c>
      <c r="G17" s="51" t="s">
        <v>30</v>
      </c>
      <c r="H17" s="61">
        <v>0</v>
      </c>
      <c r="I17" s="66">
        <v>1128.129117259552</v>
      </c>
      <c r="J17" s="62">
        <f t="shared" si="3"/>
        <v>564.064558629776</v>
      </c>
      <c r="K17" s="71">
        <v>2.13</v>
      </c>
      <c r="L17" s="71"/>
      <c r="M17" s="71">
        <v>2.1</v>
      </c>
      <c r="N17" s="63">
        <f t="shared" si="0"/>
        <v>2.1150000000000002</v>
      </c>
      <c r="O17" s="63">
        <f t="shared" si="1"/>
        <v>2.1213203435596288E-2</v>
      </c>
      <c r="P17" s="74">
        <v>2.2400000000000002</v>
      </c>
      <c r="Q17" s="64">
        <f t="shared" si="2"/>
        <v>48.727859061985377</v>
      </c>
      <c r="S17" s="104" t="s">
        <v>515</v>
      </c>
      <c r="T17" s="17"/>
      <c r="U17" s="17"/>
      <c r="V17" s="17"/>
      <c r="W17" s="17"/>
      <c r="X17" s="17"/>
      <c r="Y17" s="17"/>
      <c r="Z17" s="17"/>
      <c r="AA17" s="17"/>
      <c r="AB17" s="17"/>
      <c r="AC17" s="17"/>
    </row>
    <row r="18" spans="1:29" s="52" customFormat="1" x14ac:dyDescent="0.25">
      <c r="A18" s="51">
        <v>8202</v>
      </c>
      <c r="B18" s="51" t="s">
        <v>346</v>
      </c>
      <c r="C18" s="59" t="s">
        <v>324</v>
      </c>
      <c r="D18" s="51">
        <v>1</v>
      </c>
      <c r="E18" s="51" t="s">
        <v>684</v>
      </c>
      <c r="F18" s="65">
        <v>42298</v>
      </c>
      <c r="G18" s="51" t="s">
        <v>30</v>
      </c>
      <c r="H18" s="66">
        <v>1128.129117259552</v>
      </c>
      <c r="I18" s="61">
        <v>1458</v>
      </c>
      <c r="J18" s="62">
        <f t="shared" si="3"/>
        <v>1293.064558629776</v>
      </c>
      <c r="K18" s="71"/>
      <c r="L18" s="71">
        <v>2.6</v>
      </c>
      <c r="M18" s="71">
        <v>2.56</v>
      </c>
      <c r="N18" s="63">
        <f t="shared" si="0"/>
        <v>2.58</v>
      </c>
      <c r="O18" s="63">
        <f t="shared" si="1"/>
        <v>2.8284271247461926E-2</v>
      </c>
      <c r="P18" s="74">
        <v>2.37</v>
      </c>
      <c r="Q18" s="64">
        <f t="shared" si="2"/>
        <v>94.072183983207808</v>
      </c>
      <c r="S18" s="103"/>
      <c r="T18" s="51"/>
      <c r="U18" s="51"/>
      <c r="V18" s="51"/>
      <c r="W18" s="51"/>
      <c r="X18" s="51"/>
      <c r="Y18" s="51"/>
      <c r="Z18" s="51"/>
      <c r="AA18" s="51"/>
      <c r="AB18" s="51"/>
      <c r="AC18" s="51"/>
    </row>
    <row r="19" spans="1:29" s="52" customFormat="1" x14ac:dyDescent="0.25">
      <c r="A19" s="4">
        <v>8219</v>
      </c>
      <c r="B19" s="4" t="s">
        <v>323</v>
      </c>
      <c r="C19" s="21" t="s">
        <v>324</v>
      </c>
      <c r="D19" s="51">
        <v>1</v>
      </c>
      <c r="E19" s="4" t="s">
        <v>309</v>
      </c>
      <c r="F19" s="53">
        <v>42298</v>
      </c>
      <c r="G19" s="4" t="s">
        <v>30</v>
      </c>
      <c r="H19" s="56">
        <v>1128.129117259552</v>
      </c>
      <c r="I19" s="26">
        <v>1458</v>
      </c>
      <c r="J19" s="30">
        <f t="shared" si="3"/>
        <v>1293.064558629776</v>
      </c>
      <c r="K19" s="68">
        <v>2.41</v>
      </c>
      <c r="L19" s="68">
        <v>2.4700000000000002</v>
      </c>
      <c r="M19" s="68">
        <v>2.5099999999999998</v>
      </c>
      <c r="N19" s="27">
        <f t="shared" si="0"/>
        <v>2.4633333333333334</v>
      </c>
      <c r="O19" s="27">
        <f t="shared" si="1"/>
        <v>5.0332229568471505E-2</v>
      </c>
      <c r="P19" s="74"/>
      <c r="Q19" s="64">
        <f t="shared" si="2"/>
        <v>80.712674427431438</v>
      </c>
      <c r="R19" s="38"/>
      <c r="S19" s="101"/>
      <c r="T19" s="17"/>
      <c r="U19" s="17"/>
      <c r="V19" s="17"/>
      <c r="W19" s="17"/>
      <c r="X19" s="17"/>
      <c r="Y19" s="17"/>
      <c r="Z19" s="17"/>
      <c r="AA19" s="17"/>
      <c r="AB19" s="17"/>
      <c r="AC19" s="17"/>
    </row>
    <row r="20" spans="1:29" s="52" customFormat="1" x14ac:dyDescent="0.25">
      <c r="A20" s="4">
        <v>8220</v>
      </c>
      <c r="B20" s="4" t="s">
        <v>334</v>
      </c>
      <c r="C20" s="21" t="s">
        <v>324</v>
      </c>
      <c r="D20" s="51">
        <v>1</v>
      </c>
      <c r="E20" s="4" t="s">
        <v>308</v>
      </c>
      <c r="F20" s="53">
        <v>42298</v>
      </c>
      <c r="G20" s="4" t="s">
        <v>30</v>
      </c>
      <c r="H20" s="56">
        <v>1128.129117259552</v>
      </c>
      <c r="I20" s="26">
        <v>1458</v>
      </c>
      <c r="J20" s="30">
        <f t="shared" si="3"/>
        <v>1293.064558629776</v>
      </c>
      <c r="K20" s="68">
        <v>2.44</v>
      </c>
      <c r="L20" s="68">
        <v>2.46</v>
      </c>
      <c r="M20" s="68">
        <v>2.48</v>
      </c>
      <c r="N20" s="27">
        <f t="shared" si="0"/>
        <v>2.4600000000000004</v>
      </c>
      <c r="O20" s="27">
        <f t="shared" si="1"/>
        <v>2.0000000000000018E-2</v>
      </c>
      <c r="P20" s="74"/>
      <c r="Q20" s="64">
        <f t="shared" si="2"/>
        <v>80.351724968409059</v>
      </c>
      <c r="R20"/>
      <c r="S20" s="101"/>
      <c r="T20" s="17"/>
      <c r="U20" s="17"/>
      <c r="V20" s="17"/>
      <c r="W20" s="17"/>
      <c r="X20" s="17"/>
      <c r="Y20" s="17"/>
      <c r="Z20" s="17"/>
      <c r="AA20" s="17"/>
      <c r="AB20" s="17"/>
      <c r="AC20" s="17"/>
    </row>
    <row r="21" spans="1:29" s="52" customFormat="1" x14ac:dyDescent="0.25">
      <c r="A21" s="51">
        <v>14861</v>
      </c>
      <c r="B21" s="51" t="s">
        <v>354</v>
      </c>
      <c r="C21" s="59" t="s">
        <v>324</v>
      </c>
      <c r="D21" s="51">
        <v>1</v>
      </c>
      <c r="E21" s="49" t="s">
        <v>684</v>
      </c>
      <c r="F21" s="65">
        <v>42298</v>
      </c>
      <c r="G21" s="51" t="s">
        <v>30</v>
      </c>
      <c r="H21" s="66">
        <v>1128.129117259552</v>
      </c>
      <c r="I21" s="61">
        <v>1458</v>
      </c>
      <c r="J21" s="62">
        <f t="shared" si="3"/>
        <v>1293.064558629776</v>
      </c>
      <c r="K21" s="71"/>
      <c r="L21" s="71">
        <v>2.65</v>
      </c>
      <c r="M21" s="71">
        <v>2.68</v>
      </c>
      <c r="N21" s="63">
        <f t="shared" si="0"/>
        <v>2.665</v>
      </c>
      <c r="O21" s="63">
        <f t="shared" si="1"/>
        <v>2.12132034355966E-2</v>
      </c>
      <c r="P21" s="74">
        <v>2.5099999999999998</v>
      </c>
      <c r="Q21" s="64">
        <f t="shared" si="2"/>
        <v>104.72678617354116</v>
      </c>
      <c r="S21" s="103"/>
      <c r="T21" s="51"/>
      <c r="U21" s="51"/>
      <c r="V21" s="51"/>
      <c r="W21" s="51"/>
      <c r="X21" s="51"/>
      <c r="Y21" s="51"/>
      <c r="Z21" s="51"/>
      <c r="AA21" s="51"/>
      <c r="AB21" s="51"/>
      <c r="AC21" s="51"/>
    </row>
    <row r="22" spans="1:29" s="52" customFormat="1" x14ac:dyDescent="0.25">
      <c r="A22" s="51">
        <v>14862</v>
      </c>
      <c r="B22" s="51" t="s">
        <v>355</v>
      </c>
      <c r="C22" s="59" t="s">
        <v>324</v>
      </c>
      <c r="D22" s="51">
        <v>1</v>
      </c>
      <c r="E22" s="4" t="s">
        <v>309</v>
      </c>
      <c r="F22" s="65">
        <v>42298</v>
      </c>
      <c r="G22" s="51" t="s">
        <v>30</v>
      </c>
      <c r="H22" s="66">
        <v>1128.129117259552</v>
      </c>
      <c r="I22" s="61">
        <v>1458</v>
      </c>
      <c r="J22" s="62">
        <f t="shared" si="3"/>
        <v>1293.064558629776</v>
      </c>
      <c r="K22" s="71"/>
      <c r="L22" s="71">
        <v>2.23</v>
      </c>
      <c r="M22" s="71">
        <v>2.29</v>
      </c>
      <c r="N22" s="63">
        <f t="shared" si="0"/>
        <v>2.2599999999999998</v>
      </c>
      <c r="O22" s="63">
        <f t="shared" si="1"/>
        <v>4.2426406871192889E-2</v>
      </c>
      <c r="P22" s="74">
        <v>2.46</v>
      </c>
      <c r="Q22" s="64">
        <f t="shared" si="2"/>
        <v>60.687456167771181</v>
      </c>
      <c r="S22" s="103"/>
      <c r="T22" s="17"/>
      <c r="U22" s="17"/>
      <c r="V22" s="17"/>
      <c r="W22" s="17"/>
      <c r="X22" s="17"/>
      <c r="Y22" s="17"/>
      <c r="Z22" s="17"/>
      <c r="AA22" s="17"/>
      <c r="AB22" s="17"/>
      <c r="AC22" s="17"/>
    </row>
    <row r="23" spans="1:29" s="52" customFormat="1" x14ac:dyDescent="0.25">
      <c r="A23" s="4">
        <v>14863</v>
      </c>
      <c r="B23" s="4" t="s">
        <v>353</v>
      </c>
      <c r="C23" s="21" t="s">
        <v>324</v>
      </c>
      <c r="D23" s="51">
        <v>1</v>
      </c>
      <c r="E23" s="4" t="s">
        <v>684</v>
      </c>
      <c r="F23" s="53">
        <v>42298</v>
      </c>
      <c r="G23" s="4" t="s">
        <v>30</v>
      </c>
      <c r="H23" s="56">
        <v>1128.129117259552</v>
      </c>
      <c r="I23" s="26">
        <v>1458</v>
      </c>
      <c r="J23" s="30">
        <f t="shared" si="3"/>
        <v>1293.064558629776</v>
      </c>
      <c r="K23" s="68">
        <v>2.34</v>
      </c>
      <c r="L23" s="68">
        <v>2.39</v>
      </c>
      <c r="M23" s="68">
        <v>2.33</v>
      </c>
      <c r="N23" s="27">
        <f t="shared" si="0"/>
        <v>2.3533333333333335</v>
      </c>
      <c r="O23" s="27">
        <f t="shared" si="1"/>
        <v>3.2145502536643257E-2</v>
      </c>
      <c r="P23" s="74"/>
      <c r="Q23" s="64">
        <f t="shared" si="2"/>
        <v>69.386056810080703</v>
      </c>
      <c r="R23"/>
      <c r="S23" s="101"/>
      <c r="T23" s="17"/>
      <c r="U23" s="17"/>
      <c r="V23" s="17"/>
      <c r="W23" s="17"/>
      <c r="X23" s="17"/>
      <c r="Y23" s="17"/>
      <c r="Z23" s="17"/>
      <c r="AA23" s="17"/>
      <c r="AB23" s="17"/>
      <c r="AC23" s="17"/>
    </row>
    <row r="24" spans="1:29" s="52" customFormat="1" x14ac:dyDescent="0.25">
      <c r="A24" s="4">
        <v>14865</v>
      </c>
      <c r="B24" s="4" t="s">
        <v>352</v>
      </c>
      <c r="C24" s="21" t="s">
        <v>324</v>
      </c>
      <c r="D24" s="51">
        <v>1</v>
      </c>
      <c r="E24" s="51" t="s">
        <v>684</v>
      </c>
      <c r="F24" s="53">
        <v>42298</v>
      </c>
      <c r="G24" s="4" t="s">
        <v>30</v>
      </c>
      <c r="H24" s="56">
        <v>1128.129117259552</v>
      </c>
      <c r="I24" s="26">
        <v>1458</v>
      </c>
      <c r="J24" s="30">
        <f t="shared" si="3"/>
        <v>1293.064558629776</v>
      </c>
      <c r="K24" s="68"/>
      <c r="L24" s="68">
        <v>2.38</v>
      </c>
      <c r="M24" s="68">
        <v>2.44</v>
      </c>
      <c r="N24" s="27">
        <f t="shared" si="0"/>
        <v>2.41</v>
      </c>
      <c r="O24" s="27">
        <f t="shared" si="1"/>
        <v>4.2426406871192889E-2</v>
      </c>
      <c r="P24" s="74">
        <v>2.31</v>
      </c>
      <c r="Q24" s="64">
        <f t="shared" si="2"/>
        <v>75.071727715989212</v>
      </c>
      <c r="R24"/>
      <c r="S24" s="101"/>
      <c r="T24" s="51"/>
      <c r="U24" s="51"/>
      <c r="V24" s="51"/>
      <c r="W24" s="51"/>
      <c r="X24" s="51"/>
      <c r="Y24" s="51"/>
      <c r="Z24" s="51"/>
      <c r="AA24" s="51"/>
      <c r="AB24" s="51"/>
      <c r="AC24" s="51"/>
    </row>
    <row r="25" spans="1:29" s="52" customFormat="1" x14ac:dyDescent="0.25">
      <c r="A25" s="4">
        <v>14990</v>
      </c>
      <c r="B25" s="4" t="s">
        <v>518</v>
      </c>
      <c r="C25" s="21" t="s">
        <v>324</v>
      </c>
      <c r="D25" s="51">
        <v>1</v>
      </c>
      <c r="E25" s="4" t="s">
        <v>309</v>
      </c>
      <c r="F25" s="53">
        <v>42298</v>
      </c>
      <c r="G25" s="4" t="s">
        <v>30</v>
      </c>
      <c r="H25" s="56">
        <v>1128.129117259552</v>
      </c>
      <c r="I25" s="26">
        <v>1458</v>
      </c>
      <c r="J25" s="30">
        <f t="shared" si="3"/>
        <v>1293.064558629776</v>
      </c>
      <c r="K25" s="68">
        <v>2.4300000000000002</v>
      </c>
      <c r="L25" s="68">
        <v>2.4</v>
      </c>
      <c r="M25" s="68">
        <v>2.48</v>
      </c>
      <c r="N25" s="27">
        <f t="shared" si="0"/>
        <v>2.436666666666667</v>
      </c>
      <c r="O25" s="27">
        <f t="shared" si="1"/>
        <v>4.0414518843273822E-2</v>
      </c>
      <c r="P25" s="74"/>
      <c r="Q25" s="64">
        <f t="shared" si="2"/>
        <v>77.856551680071533</v>
      </c>
      <c r="R25"/>
      <c r="S25" s="104" t="s">
        <v>517</v>
      </c>
      <c r="T25" s="51"/>
      <c r="U25" s="51"/>
      <c r="V25" s="51"/>
      <c r="W25" s="51"/>
      <c r="X25" s="51"/>
      <c r="Y25" s="51"/>
      <c r="Z25" s="51"/>
      <c r="AA25" s="51"/>
      <c r="AB25" s="51"/>
      <c r="AC25" s="51"/>
    </row>
    <row r="26" spans="1:29" s="52" customFormat="1" x14ac:dyDescent="0.25">
      <c r="A26" s="51">
        <v>14991</v>
      </c>
      <c r="B26" s="51" t="s">
        <v>519</v>
      </c>
      <c r="C26" s="59" t="s">
        <v>324</v>
      </c>
      <c r="D26" s="51">
        <v>1</v>
      </c>
      <c r="E26" s="51" t="s">
        <v>308</v>
      </c>
      <c r="F26" s="65">
        <v>42298</v>
      </c>
      <c r="G26" s="51" t="s">
        <v>30</v>
      </c>
      <c r="H26" s="66">
        <v>1128.129117259552</v>
      </c>
      <c r="I26" s="61">
        <v>1458</v>
      </c>
      <c r="J26" s="62">
        <f t="shared" si="3"/>
        <v>1293.064558629776</v>
      </c>
      <c r="K26" s="71"/>
      <c r="L26" s="71">
        <v>2.12</v>
      </c>
      <c r="M26" s="71">
        <v>2.17</v>
      </c>
      <c r="N26" s="63">
        <f t="shared" si="0"/>
        <v>2.145</v>
      </c>
      <c r="O26" s="63">
        <f t="shared" si="1"/>
        <v>3.5355339059327251E-2</v>
      </c>
      <c r="P26" s="74">
        <v>2.3199999999999998</v>
      </c>
      <c r="Q26" s="64">
        <f t="shared" si="2"/>
        <v>51.053362548923786</v>
      </c>
      <c r="S26" s="104" t="s">
        <v>516</v>
      </c>
      <c r="T26" s="51"/>
      <c r="U26" s="51"/>
      <c r="V26" s="51"/>
      <c r="W26" s="51"/>
      <c r="X26" s="51"/>
      <c r="Y26" s="51"/>
      <c r="Z26" s="51"/>
      <c r="AA26" s="51"/>
      <c r="AB26" s="51"/>
      <c r="AC26" s="51"/>
    </row>
    <row r="27" spans="1:29" s="52" customFormat="1" x14ac:dyDescent="0.25">
      <c r="A27" s="51">
        <v>995</v>
      </c>
      <c r="B27" s="51" t="s">
        <v>325</v>
      </c>
      <c r="C27" s="59" t="s">
        <v>321</v>
      </c>
      <c r="D27" s="51">
        <v>2</v>
      </c>
      <c r="E27" s="4" t="s">
        <v>313</v>
      </c>
      <c r="F27" s="65">
        <v>42298</v>
      </c>
      <c r="G27" s="51" t="s">
        <v>30</v>
      </c>
      <c r="H27" s="61">
        <v>1458</v>
      </c>
      <c r="I27" s="61">
        <v>1787</v>
      </c>
      <c r="J27" s="62">
        <f t="shared" si="3"/>
        <v>1622.5</v>
      </c>
      <c r="K27" s="71">
        <v>2.38</v>
      </c>
      <c r="L27" s="71">
        <v>2.44</v>
      </c>
      <c r="M27" s="71"/>
      <c r="N27" s="63">
        <f t="shared" si="0"/>
        <v>2.41</v>
      </c>
      <c r="O27" s="63">
        <f t="shared" si="1"/>
        <v>4.2426406871192889E-2</v>
      </c>
      <c r="P27" s="74">
        <v>2.57</v>
      </c>
      <c r="Q27" s="64">
        <f t="shared" si="2"/>
        <v>75.071727715989212</v>
      </c>
      <c r="S27" s="103"/>
      <c r="T27" s="17"/>
      <c r="U27" s="17"/>
      <c r="V27" s="17"/>
      <c r="W27" s="17"/>
      <c r="X27" s="17"/>
      <c r="Y27" s="17"/>
      <c r="Z27" s="17"/>
      <c r="AA27" s="17"/>
      <c r="AB27" s="17"/>
      <c r="AC27" s="17"/>
    </row>
    <row r="28" spans="1:29" s="52" customFormat="1" x14ac:dyDescent="0.25">
      <c r="A28" s="4">
        <v>996</v>
      </c>
      <c r="B28" s="4" t="s">
        <v>331</v>
      </c>
      <c r="C28" s="21" t="s">
        <v>321</v>
      </c>
      <c r="D28" s="51">
        <v>2</v>
      </c>
      <c r="E28" s="51" t="s">
        <v>684</v>
      </c>
      <c r="F28" s="53">
        <v>42298</v>
      </c>
      <c r="G28" s="4" t="s">
        <v>30</v>
      </c>
      <c r="H28" s="26">
        <v>1458</v>
      </c>
      <c r="I28" s="26">
        <v>1787</v>
      </c>
      <c r="J28" s="30">
        <f t="shared" si="3"/>
        <v>1622.5</v>
      </c>
      <c r="K28" s="68">
        <v>2.31</v>
      </c>
      <c r="L28" s="68">
        <v>2.31</v>
      </c>
      <c r="M28" s="68"/>
      <c r="N28" s="27">
        <f t="shared" si="0"/>
        <v>2.31</v>
      </c>
      <c r="O28" s="27">
        <f t="shared" si="1"/>
        <v>0</v>
      </c>
      <c r="P28" s="74">
        <v>2.2000000000000002</v>
      </c>
      <c r="Q28" s="64">
        <f t="shared" si="2"/>
        <v>65.246264663379819</v>
      </c>
      <c r="R28"/>
      <c r="S28" s="101"/>
      <c r="T28" s="17"/>
      <c r="U28" s="17"/>
      <c r="V28" s="17"/>
      <c r="W28" s="17"/>
      <c r="X28" s="17"/>
      <c r="Y28" s="17"/>
      <c r="Z28" s="17"/>
      <c r="AA28" s="17"/>
      <c r="AB28" s="17"/>
      <c r="AC28" s="17"/>
    </row>
    <row r="29" spans="1:29" s="52" customFormat="1" x14ac:dyDescent="0.25">
      <c r="A29" s="4">
        <v>997</v>
      </c>
      <c r="B29" s="4" t="s">
        <v>328</v>
      </c>
      <c r="C29" s="21" t="s">
        <v>321</v>
      </c>
      <c r="D29" s="51">
        <v>2</v>
      </c>
      <c r="E29" s="4" t="s">
        <v>684</v>
      </c>
      <c r="F29" s="53">
        <v>42298</v>
      </c>
      <c r="G29" s="4" t="s">
        <v>30</v>
      </c>
      <c r="H29" s="26">
        <v>1458</v>
      </c>
      <c r="I29" s="26">
        <v>1787</v>
      </c>
      <c r="J29" s="30">
        <f t="shared" si="3"/>
        <v>1622.5</v>
      </c>
      <c r="K29" s="68">
        <v>2.4500000000000002</v>
      </c>
      <c r="L29" s="68"/>
      <c r="M29" s="68">
        <v>2.4</v>
      </c>
      <c r="N29" s="27">
        <f t="shared" si="0"/>
        <v>2.4249999999999998</v>
      </c>
      <c r="O29" s="27">
        <f t="shared" si="1"/>
        <v>3.5355339059327563E-2</v>
      </c>
      <c r="P29" s="74">
        <v>2.54</v>
      </c>
      <c r="Q29" s="64">
        <f t="shared" si="2"/>
        <v>76.629478348117118</v>
      </c>
      <c r="R29"/>
      <c r="S29" s="101"/>
      <c r="T29" s="51"/>
      <c r="U29" s="51"/>
      <c r="V29" s="51"/>
      <c r="W29" s="51"/>
      <c r="X29" s="51"/>
      <c r="Y29" s="51"/>
      <c r="Z29" s="51"/>
      <c r="AA29" s="51"/>
      <c r="AB29" s="51"/>
      <c r="AC29" s="51"/>
    </row>
    <row r="30" spans="1:29" s="52" customFormat="1" x14ac:dyDescent="0.25">
      <c r="A30" s="51">
        <v>998</v>
      </c>
      <c r="B30" s="51" t="s">
        <v>337</v>
      </c>
      <c r="C30" s="59" t="s">
        <v>321</v>
      </c>
      <c r="D30" s="51">
        <v>2</v>
      </c>
      <c r="E30" s="4" t="s">
        <v>308</v>
      </c>
      <c r="F30" s="65">
        <v>42298</v>
      </c>
      <c r="G30" s="51" t="s">
        <v>30</v>
      </c>
      <c r="H30" s="61">
        <v>1458</v>
      </c>
      <c r="I30" s="61">
        <v>1787</v>
      </c>
      <c r="J30" s="62">
        <f t="shared" si="3"/>
        <v>1622.5</v>
      </c>
      <c r="K30" s="71">
        <v>2.4</v>
      </c>
      <c r="L30" s="71">
        <v>2.38</v>
      </c>
      <c r="M30" s="71"/>
      <c r="N30" s="63">
        <f t="shared" si="0"/>
        <v>2.3899999999999997</v>
      </c>
      <c r="O30" s="63">
        <f t="shared" si="1"/>
        <v>1.4142135623730963E-2</v>
      </c>
      <c r="P30" s="74">
        <v>2.2599999999999998</v>
      </c>
      <c r="Q30" s="64">
        <f t="shared" si="2"/>
        <v>73.029285584602718</v>
      </c>
      <c r="S30" s="103"/>
      <c r="T30" s="17"/>
      <c r="U30" s="17"/>
      <c r="V30" s="17"/>
      <c r="W30" s="17"/>
      <c r="X30" s="17"/>
      <c r="Y30" s="17"/>
      <c r="Z30" s="17"/>
      <c r="AA30" s="17"/>
      <c r="AB30" s="17"/>
      <c r="AC30" s="17"/>
    </row>
    <row r="31" spans="1:29" s="52" customFormat="1" x14ac:dyDescent="0.25">
      <c r="A31" s="4">
        <v>1602</v>
      </c>
      <c r="B31" s="4" t="s">
        <v>327</v>
      </c>
      <c r="C31" s="21" t="s">
        <v>321</v>
      </c>
      <c r="D31" s="51">
        <v>2</v>
      </c>
      <c r="E31" s="4" t="s">
        <v>684</v>
      </c>
      <c r="F31" s="53">
        <v>42298</v>
      </c>
      <c r="G31" s="4" t="s">
        <v>30</v>
      </c>
      <c r="H31" s="26">
        <v>1458</v>
      </c>
      <c r="I31" s="26">
        <v>1787</v>
      </c>
      <c r="J31" s="30">
        <f t="shared" si="3"/>
        <v>1622.5</v>
      </c>
      <c r="K31" s="68"/>
      <c r="L31" s="68">
        <v>2.57</v>
      </c>
      <c r="M31" s="68">
        <v>2.57</v>
      </c>
      <c r="N31" s="27">
        <f t="shared" si="0"/>
        <v>2.57</v>
      </c>
      <c r="O31" s="27">
        <f t="shared" si="1"/>
        <v>0</v>
      </c>
      <c r="P31" s="74">
        <v>2.66</v>
      </c>
      <c r="Q31" s="64">
        <f t="shared" si="2"/>
        <v>92.870682728331374</v>
      </c>
      <c r="R31" s="38"/>
      <c r="S31" s="101"/>
      <c r="T31" s="17"/>
      <c r="U31" s="17"/>
      <c r="V31" s="17"/>
      <c r="W31" s="17"/>
      <c r="X31" s="17"/>
      <c r="Y31" s="17"/>
      <c r="Z31" s="17"/>
      <c r="AA31" s="17"/>
      <c r="AB31" s="17"/>
      <c r="AC31" s="17"/>
    </row>
    <row r="32" spans="1:29" s="52" customFormat="1" x14ac:dyDescent="0.25">
      <c r="A32" s="4">
        <v>4792</v>
      </c>
      <c r="B32" s="4" t="s">
        <v>332</v>
      </c>
      <c r="C32" s="21" t="s">
        <v>321</v>
      </c>
      <c r="D32" s="51">
        <v>2</v>
      </c>
      <c r="E32" s="51" t="s">
        <v>309</v>
      </c>
      <c r="F32" s="53">
        <v>42298</v>
      </c>
      <c r="G32" s="4" t="s">
        <v>30</v>
      </c>
      <c r="H32" s="26">
        <v>1458</v>
      </c>
      <c r="I32" s="26">
        <v>1787</v>
      </c>
      <c r="J32" s="30">
        <f t="shared" si="3"/>
        <v>1622.5</v>
      </c>
      <c r="K32" s="68">
        <v>2.69</v>
      </c>
      <c r="L32" s="68">
        <v>2.68</v>
      </c>
      <c r="M32" s="68">
        <v>2.63</v>
      </c>
      <c r="N32" s="27">
        <f t="shared" si="0"/>
        <v>2.6666666666666665</v>
      </c>
      <c r="O32" s="27">
        <f t="shared" si="1"/>
        <v>3.2145502536643257E-2</v>
      </c>
      <c r="P32" s="74"/>
      <c r="Q32" s="64">
        <f t="shared" si="2"/>
        <v>104.94373184080092</v>
      </c>
      <c r="R32"/>
      <c r="S32" s="101"/>
      <c r="T32" s="51"/>
      <c r="U32" s="51"/>
      <c r="V32" s="51"/>
      <c r="W32" s="51"/>
      <c r="X32" s="51"/>
      <c r="Y32" s="51"/>
      <c r="Z32" s="51"/>
      <c r="AA32" s="51"/>
      <c r="AB32" s="51"/>
      <c r="AC32" s="51"/>
    </row>
    <row r="33" spans="1:29" s="52" customFormat="1" x14ac:dyDescent="0.25">
      <c r="A33" s="51">
        <v>4793</v>
      </c>
      <c r="B33" s="51" t="s">
        <v>333</v>
      </c>
      <c r="C33" s="59" t="s">
        <v>321</v>
      </c>
      <c r="D33" s="51">
        <v>2</v>
      </c>
      <c r="E33" s="51" t="s">
        <v>309</v>
      </c>
      <c r="F33" s="65">
        <v>42298</v>
      </c>
      <c r="G33" s="51" t="s">
        <v>30</v>
      </c>
      <c r="H33" s="61">
        <v>1458</v>
      </c>
      <c r="I33" s="61">
        <v>1787</v>
      </c>
      <c r="J33" s="62">
        <f t="shared" si="3"/>
        <v>1622.5</v>
      </c>
      <c r="K33" s="71">
        <v>2.52</v>
      </c>
      <c r="L33" s="71">
        <v>2.56</v>
      </c>
      <c r="M33" s="71"/>
      <c r="N33" s="63">
        <f t="shared" si="0"/>
        <v>2.54</v>
      </c>
      <c r="O33" s="63">
        <f t="shared" si="1"/>
        <v>2.8284271247461926E-2</v>
      </c>
      <c r="P33" s="74">
        <v>2.69</v>
      </c>
      <c r="Q33" s="64">
        <f t="shared" si="2"/>
        <v>89.330466510741147</v>
      </c>
      <c r="S33" s="103"/>
    </row>
    <row r="34" spans="1:29" s="52" customFormat="1" x14ac:dyDescent="0.25">
      <c r="A34" s="51">
        <v>4827</v>
      </c>
      <c r="B34" s="51" t="s">
        <v>322</v>
      </c>
      <c r="C34" s="59" t="s">
        <v>321</v>
      </c>
      <c r="D34" s="51">
        <v>2</v>
      </c>
      <c r="E34" s="4" t="s">
        <v>308</v>
      </c>
      <c r="F34" s="65">
        <v>42298</v>
      </c>
      <c r="G34" s="51" t="s">
        <v>30</v>
      </c>
      <c r="H34" s="61">
        <v>1458</v>
      </c>
      <c r="I34" s="61">
        <v>1787</v>
      </c>
      <c r="J34" s="62">
        <f t="shared" si="3"/>
        <v>1622.5</v>
      </c>
      <c r="K34" s="71"/>
      <c r="L34" s="71">
        <v>2.59</v>
      </c>
      <c r="M34" s="71">
        <v>2.5099999999999998</v>
      </c>
      <c r="N34" s="63">
        <f t="shared" si="0"/>
        <v>2.5499999999999998</v>
      </c>
      <c r="O34" s="63">
        <f t="shared" si="1"/>
        <v>5.6568542494923851E-2</v>
      </c>
      <c r="P34" s="74">
        <v>2.4</v>
      </c>
      <c r="Q34" s="64">
        <f t="shared" si="2"/>
        <v>90.499878727120972</v>
      </c>
      <c r="S34" s="105"/>
      <c r="T34" s="51"/>
      <c r="U34" s="51"/>
      <c r="V34" s="51"/>
      <c r="W34" s="51"/>
      <c r="X34" s="51"/>
      <c r="Y34" s="51"/>
      <c r="Z34" s="51"/>
      <c r="AA34" s="51"/>
      <c r="AB34" s="51"/>
      <c r="AC34" s="51"/>
    </row>
    <row r="35" spans="1:29" s="52" customFormat="1" x14ac:dyDescent="0.25">
      <c r="A35" s="51">
        <v>4830</v>
      </c>
      <c r="B35" s="51" t="s">
        <v>360</v>
      </c>
      <c r="C35" s="59" t="s">
        <v>321</v>
      </c>
      <c r="D35" s="51">
        <v>2</v>
      </c>
      <c r="E35" s="51" t="s">
        <v>309</v>
      </c>
      <c r="F35" s="65">
        <v>42298</v>
      </c>
      <c r="G35" s="51" t="s">
        <v>30</v>
      </c>
      <c r="H35" s="61">
        <v>1458</v>
      </c>
      <c r="I35" s="61">
        <v>1787</v>
      </c>
      <c r="J35" s="62">
        <f t="shared" si="3"/>
        <v>1622.5</v>
      </c>
      <c r="K35" s="71">
        <v>2.63</v>
      </c>
      <c r="L35" s="71">
        <v>2.5499999999999998</v>
      </c>
      <c r="M35" s="71"/>
      <c r="N35" s="63">
        <f t="shared" si="0"/>
        <v>2.59</v>
      </c>
      <c r="O35" s="63">
        <f t="shared" si="1"/>
        <v>5.6568542494923851E-2</v>
      </c>
      <c r="P35" s="74">
        <v>2.38</v>
      </c>
      <c r="Q35" s="64">
        <f t="shared" si="2"/>
        <v>95.28449116458566</v>
      </c>
      <c r="S35" s="103"/>
      <c r="T35" s="17"/>
      <c r="U35" s="17"/>
      <c r="V35" s="17"/>
      <c r="W35" s="17"/>
      <c r="X35" s="17"/>
      <c r="Y35" s="17"/>
      <c r="Z35" s="17"/>
      <c r="AA35" s="17"/>
      <c r="AB35" s="17"/>
      <c r="AC35" s="17"/>
    </row>
    <row r="36" spans="1:29" s="52" customFormat="1" x14ac:dyDescent="0.25">
      <c r="A36" s="4">
        <v>6879</v>
      </c>
      <c r="B36" s="4" t="s">
        <v>329</v>
      </c>
      <c r="C36" s="21" t="s">
        <v>321</v>
      </c>
      <c r="D36" s="51">
        <v>2</v>
      </c>
      <c r="E36" s="4" t="s">
        <v>309</v>
      </c>
      <c r="F36" s="53">
        <v>42298</v>
      </c>
      <c r="G36" s="4" t="s">
        <v>30</v>
      </c>
      <c r="H36" s="26">
        <v>1458</v>
      </c>
      <c r="I36" s="26">
        <v>1787</v>
      </c>
      <c r="J36" s="30">
        <f t="shared" si="3"/>
        <v>1622.5</v>
      </c>
      <c r="K36" s="68">
        <v>2.34</v>
      </c>
      <c r="L36" s="68">
        <v>2.38</v>
      </c>
      <c r="M36" s="68">
        <v>2.38</v>
      </c>
      <c r="N36" s="27">
        <f t="shared" si="0"/>
        <v>2.3666666666666667</v>
      </c>
      <c r="O36" s="27">
        <f t="shared" si="1"/>
        <v>2.3094010767585049E-2</v>
      </c>
      <c r="P36" s="74"/>
      <c r="Q36" s="64">
        <f t="shared" si="2"/>
        <v>70.695827311705287</v>
      </c>
      <c r="R36"/>
      <c r="S36" s="101"/>
      <c r="T36"/>
      <c r="U36"/>
      <c r="V36"/>
      <c r="W36"/>
      <c r="X36"/>
      <c r="Y36"/>
      <c r="Z36"/>
      <c r="AA36"/>
      <c r="AB36"/>
      <c r="AC36"/>
    </row>
    <row r="37" spans="1:29" s="52" customFormat="1" x14ac:dyDescent="0.25">
      <c r="A37" s="51">
        <v>6880</v>
      </c>
      <c r="B37" s="51" t="s">
        <v>339</v>
      </c>
      <c r="C37" s="59" t="s">
        <v>321</v>
      </c>
      <c r="D37" s="51">
        <v>2</v>
      </c>
      <c r="E37" s="4" t="s">
        <v>309</v>
      </c>
      <c r="F37" s="65">
        <v>42298</v>
      </c>
      <c r="G37" s="51" t="s">
        <v>30</v>
      </c>
      <c r="H37" s="61">
        <v>1458</v>
      </c>
      <c r="I37" s="61">
        <v>1787</v>
      </c>
      <c r="J37" s="62">
        <f t="shared" si="3"/>
        <v>1622.5</v>
      </c>
      <c r="K37" s="71">
        <v>2.64</v>
      </c>
      <c r="L37" s="71">
        <v>2.63</v>
      </c>
      <c r="M37" s="71"/>
      <c r="N37" s="63">
        <f t="shared" si="0"/>
        <v>2.6349999999999998</v>
      </c>
      <c r="O37" s="63">
        <f t="shared" si="1"/>
        <v>7.0710678118656384E-3</v>
      </c>
      <c r="P37" s="74">
        <v>2.85</v>
      </c>
      <c r="Q37" s="64">
        <f t="shared" si="2"/>
        <v>100.87507037316401</v>
      </c>
      <c r="S37" s="103"/>
      <c r="T37" s="51"/>
      <c r="U37" s="51"/>
      <c r="V37" s="51"/>
      <c r="W37" s="51"/>
      <c r="X37" s="51"/>
      <c r="Y37" s="51"/>
      <c r="Z37" s="51"/>
      <c r="AA37" s="51"/>
      <c r="AB37" s="51"/>
      <c r="AC37" s="51"/>
    </row>
    <row r="38" spans="1:29" s="52" customFormat="1" x14ac:dyDescent="0.25">
      <c r="A38" s="51">
        <v>7153</v>
      </c>
      <c r="B38" s="51" t="s">
        <v>326</v>
      </c>
      <c r="C38" s="59" t="s">
        <v>321</v>
      </c>
      <c r="D38" s="51">
        <v>2</v>
      </c>
      <c r="E38" s="51" t="s">
        <v>684</v>
      </c>
      <c r="F38" s="65">
        <v>42298</v>
      </c>
      <c r="G38" s="51" t="s">
        <v>30</v>
      </c>
      <c r="H38" s="61">
        <v>1458</v>
      </c>
      <c r="I38" s="61">
        <v>1787</v>
      </c>
      <c r="J38" s="62">
        <f t="shared" si="3"/>
        <v>1622.5</v>
      </c>
      <c r="K38" s="71">
        <v>2.17</v>
      </c>
      <c r="L38" s="71"/>
      <c r="M38" s="71">
        <v>2.17</v>
      </c>
      <c r="N38" s="63">
        <f t="shared" si="0"/>
        <v>2.17</v>
      </c>
      <c r="O38" s="63">
        <f t="shared" si="1"/>
        <v>0</v>
      </c>
      <c r="P38" s="74">
        <v>2.02</v>
      </c>
      <c r="Q38" s="64">
        <f t="shared" si="2"/>
        <v>53.04955180141981</v>
      </c>
      <c r="S38" s="103"/>
      <c r="T38" s="17"/>
      <c r="U38" s="17"/>
      <c r="V38" s="17"/>
      <c r="W38" s="17"/>
      <c r="X38" s="17"/>
      <c r="Y38" s="17"/>
      <c r="Z38" s="17"/>
      <c r="AA38" s="17"/>
      <c r="AB38" s="17"/>
      <c r="AC38" s="17"/>
    </row>
    <row r="39" spans="1:29" s="52" customFormat="1" x14ac:dyDescent="0.25">
      <c r="A39" s="4">
        <v>7396</v>
      </c>
      <c r="B39" s="4" t="s">
        <v>330</v>
      </c>
      <c r="C39" s="21" t="s">
        <v>321</v>
      </c>
      <c r="D39" s="51">
        <v>2</v>
      </c>
      <c r="E39" s="4" t="s">
        <v>313</v>
      </c>
      <c r="F39" s="53">
        <v>42298</v>
      </c>
      <c r="G39" s="4" t="s">
        <v>30</v>
      </c>
      <c r="H39" s="26">
        <v>1458</v>
      </c>
      <c r="I39" s="26">
        <v>1787</v>
      </c>
      <c r="J39" s="30">
        <f t="shared" si="3"/>
        <v>1622.5</v>
      </c>
      <c r="K39" s="68">
        <v>2.59</v>
      </c>
      <c r="L39" s="68">
        <v>2.57</v>
      </c>
      <c r="M39" s="68">
        <v>2.62</v>
      </c>
      <c r="N39" s="27">
        <f t="shared" si="0"/>
        <v>2.5933333333333333</v>
      </c>
      <c r="O39" s="27">
        <f t="shared" si="1"/>
        <v>2.5166114784235971E-2</v>
      </c>
      <c r="P39" s="74"/>
      <c r="Q39" s="64">
        <f t="shared" si="2"/>
        <v>95.69100436240501</v>
      </c>
      <c r="R39"/>
      <c r="S39" s="101"/>
      <c r="T39" s="51"/>
      <c r="U39" s="51"/>
      <c r="V39" s="51"/>
      <c r="W39" s="51"/>
      <c r="X39" s="51"/>
      <c r="Y39" s="51"/>
      <c r="Z39" s="51"/>
      <c r="AA39" s="51"/>
      <c r="AB39" s="51"/>
      <c r="AC39" s="51"/>
    </row>
    <row r="40" spans="1:29" s="52" customFormat="1" x14ac:dyDescent="0.25">
      <c r="A40" s="4">
        <v>7397</v>
      </c>
      <c r="B40" s="4" t="s">
        <v>320</v>
      </c>
      <c r="C40" s="21" t="s">
        <v>321</v>
      </c>
      <c r="D40" s="51">
        <v>2</v>
      </c>
      <c r="E40" s="51" t="s">
        <v>313</v>
      </c>
      <c r="F40" s="53">
        <v>42298</v>
      </c>
      <c r="G40" s="4" t="s">
        <v>30</v>
      </c>
      <c r="H40" s="26">
        <v>1458</v>
      </c>
      <c r="I40" s="26">
        <v>1787</v>
      </c>
      <c r="J40" s="30">
        <f t="shared" si="3"/>
        <v>1622.5</v>
      </c>
      <c r="K40" s="68">
        <v>2.57</v>
      </c>
      <c r="L40" s="68">
        <v>2.5</v>
      </c>
      <c r="M40" s="68">
        <v>2.62</v>
      </c>
      <c r="N40" s="27">
        <f t="shared" si="0"/>
        <v>2.5633333333333335</v>
      </c>
      <c r="O40" s="27">
        <f t="shared" si="1"/>
        <v>6.027713773341712E-2</v>
      </c>
      <c r="P40" s="74"/>
      <c r="Q40" s="64">
        <f t="shared" si="2"/>
        <v>92.075658102879643</v>
      </c>
      <c r="R40"/>
      <c r="S40" s="104"/>
      <c r="T40" s="17"/>
      <c r="U40" s="17"/>
      <c r="V40" s="17"/>
      <c r="W40" s="17"/>
      <c r="X40" s="17"/>
      <c r="Y40" s="17"/>
      <c r="Z40" s="17"/>
      <c r="AA40" s="17"/>
      <c r="AB40" s="17"/>
      <c r="AC40" s="17"/>
    </row>
    <row r="41" spans="1:29" s="52" customFormat="1" x14ac:dyDescent="0.25">
      <c r="A41" s="4">
        <v>7398</v>
      </c>
      <c r="B41" s="4" t="s">
        <v>361</v>
      </c>
      <c r="C41" s="21" t="s">
        <v>321</v>
      </c>
      <c r="D41" s="51">
        <v>2</v>
      </c>
      <c r="E41" s="4" t="s">
        <v>308</v>
      </c>
      <c r="F41" s="53">
        <v>42298</v>
      </c>
      <c r="G41" s="4" t="s">
        <v>30</v>
      </c>
      <c r="H41" s="26">
        <v>1458</v>
      </c>
      <c r="I41" s="26">
        <v>1787</v>
      </c>
      <c r="J41" s="30">
        <f t="shared" si="3"/>
        <v>1622.5</v>
      </c>
      <c r="K41" s="68">
        <v>2.78</v>
      </c>
      <c r="L41" s="68">
        <v>2.79</v>
      </c>
      <c r="M41" s="68">
        <v>2.75</v>
      </c>
      <c r="N41" s="27">
        <f t="shared" si="0"/>
        <v>2.7733333333333334</v>
      </c>
      <c r="O41" s="27">
        <f t="shared" si="1"/>
        <v>2.0816659994661313E-2</v>
      </c>
      <c r="P41" s="74"/>
      <c r="Q41" s="64">
        <f t="shared" si="2"/>
        <v>119.49145706562712</v>
      </c>
      <c r="R41"/>
      <c r="S41" s="101"/>
      <c r="T41" s="51"/>
      <c r="U41" s="51"/>
      <c r="V41" s="51"/>
      <c r="W41" s="51"/>
      <c r="X41" s="51"/>
      <c r="Y41" s="51"/>
      <c r="Z41" s="51"/>
      <c r="AA41" s="51"/>
      <c r="AB41" s="51"/>
      <c r="AC41" s="51"/>
    </row>
    <row r="42" spans="1:29" s="52" customFormat="1" x14ac:dyDescent="0.25">
      <c r="A42" s="51">
        <v>1304</v>
      </c>
      <c r="B42" s="51" t="s">
        <v>77</v>
      </c>
      <c r="C42" s="59" t="s">
        <v>78</v>
      </c>
      <c r="D42" s="51">
        <v>1</v>
      </c>
      <c r="E42" s="51" t="s">
        <v>52</v>
      </c>
      <c r="F42" s="60">
        <v>42187</v>
      </c>
      <c r="G42" s="51" t="s">
        <v>30</v>
      </c>
      <c r="H42" s="61">
        <v>0</v>
      </c>
      <c r="I42" s="61">
        <v>1787</v>
      </c>
      <c r="J42" s="62">
        <f t="shared" ref="J42:J73" si="4">AVERAGE(H42:I42)</f>
        <v>893.5</v>
      </c>
      <c r="K42" s="71">
        <v>2.57</v>
      </c>
      <c r="L42" s="71">
        <v>2.4900000000000002</v>
      </c>
      <c r="M42" s="71"/>
      <c r="N42" s="63">
        <f t="shared" si="0"/>
        <v>2.5300000000000002</v>
      </c>
      <c r="O42" s="63">
        <f t="shared" si="1"/>
        <v>5.6568542494923539E-2</v>
      </c>
      <c r="P42" s="74">
        <v>2.68</v>
      </c>
      <c r="Q42" s="64">
        <f t="shared" si="2"/>
        <v>88.171641281128387</v>
      </c>
      <c r="S42" s="103" t="s">
        <v>67</v>
      </c>
      <c r="T42" s="17"/>
      <c r="U42" s="17"/>
      <c r="V42" s="17"/>
      <c r="W42" s="17"/>
      <c r="X42" s="17"/>
      <c r="Y42" s="17"/>
      <c r="Z42" s="17"/>
      <c r="AA42" s="17"/>
      <c r="AB42" s="17"/>
      <c r="AC42" s="17"/>
    </row>
    <row r="43" spans="1:29" s="52" customFormat="1" x14ac:dyDescent="0.25">
      <c r="A43" s="4">
        <v>862</v>
      </c>
      <c r="B43" s="4" t="s">
        <v>317</v>
      </c>
      <c r="C43" s="21" t="s">
        <v>315</v>
      </c>
      <c r="D43" s="51">
        <v>2</v>
      </c>
      <c r="E43" s="4" t="s">
        <v>318</v>
      </c>
      <c r="F43" s="53">
        <v>42298</v>
      </c>
      <c r="G43" s="4" t="s">
        <v>30</v>
      </c>
      <c r="H43" s="26">
        <v>1787</v>
      </c>
      <c r="I43" s="26">
        <v>2116</v>
      </c>
      <c r="J43" s="30">
        <f t="shared" si="4"/>
        <v>1951.5</v>
      </c>
      <c r="K43" s="68"/>
      <c r="L43" s="68"/>
      <c r="M43" s="68"/>
      <c r="N43" s="27"/>
      <c r="O43" s="27"/>
      <c r="P43" s="74"/>
      <c r="Q43" s="64"/>
      <c r="R43"/>
      <c r="S43" s="104"/>
      <c r="T43" s="17"/>
      <c r="U43" s="17"/>
      <c r="V43" s="17"/>
      <c r="W43" s="17"/>
      <c r="X43" s="17"/>
      <c r="Y43" s="17"/>
      <c r="Z43" s="17"/>
      <c r="AA43" s="17"/>
      <c r="AB43" s="17"/>
      <c r="AC43" s="17"/>
    </row>
    <row r="44" spans="1:29" s="52" customFormat="1" x14ac:dyDescent="0.25">
      <c r="A44" s="51">
        <v>1280</v>
      </c>
      <c r="B44" s="51" t="s">
        <v>335</v>
      </c>
      <c r="C44" s="59" t="s">
        <v>315</v>
      </c>
      <c r="D44" s="51">
        <v>2</v>
      </c>
      <c r="E44" s="51" t="s">
        <v>308</v>
      </c>
      <c r="F44" s="65">
        <v>42298</v>
      </c>
      <c r="G44" s="51" t="s">
        <v>30</v>
      </c>
      <c r="H44" s="61">
        <v>1787</v>
      </c>
      <c r="I44" s="61">
        <v>2116</v>
      </c>
      <c r="J44" s="62">
        <f t="shared" si="4"/>
        <v>1951.5</v>
      </c>
      <c r="K44" s="71">
        <v>2.39</v>
      </c>
      <c r="L44" s="71">
        <v>2.39</v>
      </c>
      <c r="M44" s="71"/>
      <c r="N44" s="63">
        <f t="shared" ref="N44:N65" si="5">AVERAGE(K44:M44)</f>
        <v>2.39</v>
      </c>
      <c r="O44" s="63">
        <f t="shared" ref="O44:O59" si="6">STDEV(K44:M44)</f>
        <v>0</v>
      </c>
      <c r="P44" s="74">
        <v>2.61</v>
      </c>
      <c r="Q44" s="64">
        <f t="shared" ref="Q44:Q65" si="7">10^((3.31*(LOG(N44)))+0.611)</f>
        <v>73.029285584602718</v>
      </c>
      <c r="S44" s="103"/>
      <c r="T44" s="17"/>
      <c r="U44" s="17"/>
      <c r="V44" s="17"/>
      <c r="W44" s="17"/>
      <c r="X44" s="17"/>
      <c r="Y44" s="17"/>
      <c r="Z44" s="17"/>
      <c r="AA44" s="17"/>
      <c r="AB44" s="17"/>
      <c r="AC44" s="17"/>
    </row>
    <row r="45" spans="1:29" s="52" customFormat="1" x14ac:dyDescent="0.25">
      <c r="A45" s="4">
        <v>6976</v>
      </c>
      <c r="B45" s="4" t="s">
        <v>316</v>
      </c>
      <c r="C45" s="21" t="s">
        <v>315</v>
      </c>
      <c r="D45" s="51">
        <v>2</v>
      </c>
      <c r="E45" s="4" t="s">
        <v>313</v>
      </c>
      <c r="F45" s="53">
        <v>42298</v>
      </c>
      <c r="G45" s="4" t="s">
        <v>30</v>
      </c>
      <c r="H45" s="26">
        <v>1787</v>
      </c>
      <c r="I45" s="26">
        <v>2116</v>
      </c>
      <c r="J45" s="30">
        <f t="shared" si="4"/>
        <v>1951.5</v>
      </c>
      <c r="K45" s="68">
        <v>2.58</v>
      </c>
      <c r="L45" s="68">
        <v>2.5299999999999998</v>
      </c>
      <c r="M45" s="68"/>
      <c r="N45" s="27">
        <f t="shared" si="5"/>
        <v>2.5549999999999997</v>
      </c>
      <c r="O45" s="27">
        <f t="shared" si="6"/>
        <v>3.5355339059327563E-2</v>
      </c>
      <c r="P45" s="74">
        <v>2.44</v>
      </c>
      <c r="Q45" s="64">
        <f t="shared" si="7"/>
        <v>91.088572026319866</v>
      </c>
      <c r="R45"/>
      <c r="S45" s="104"/>
      <c r="T45" s="17"/>
      <c r="U45" s="17"/>
      <c r="V45" s="17"/>
      <c r="W45" s="17"/>
      <c r="X45" s="17"/>
      <c r="Y45" s="17"/>
      <c r="Z45" s="17"/>
      <c r="AA45" s="17"/>
      <c r="AB45" s="17"/>
      <c r="AC45" s="17"/>
    </row>
    <row r="46" spans="1:29" s="52" customFormat="1" x14ac:dyDescent="0.25">
      <c r="A46" s="4">
        <v>10237</v>
      </c>
      <c r="B46" s="4" t="s">
        <v>338</v>
      </c>
      <c r="C46" s="21" t="s">
        <v>315</v>
      </c>
      <c r="D46" s="51">
        <v>2</v>
      </c>
      <c r="E46" s="4" t="s">
        <v>684</v>
      </c>
      <c r="F46" s="53">
        <v>42298</v>
      </c>
      <c r="G46" s="4" t="s">
        <v>30</v>
      </c>
      <c r="H46" s="26">
        <v>1787</v>
      </c>
      <c r="I46" s="26">
        <v>2116</v>
      </c>
      <c r="J46" s="30">
        <f t="shared" si="4"/>
        <v>1951.5</v>
      </c>
      <c r="K46" s="68">
        <v>2.29</v>
      </c>
      <c r="L46" s="68">
        <v>2.2599999999999998</v>
      </c>
      <c r="M46" s="68">
        <v>2.2799999999999998</v>
      </c>
      <c r="N46" s="27">
        <f t="shared" si="5"/>
        <v>2.2766666666666668</v>
      </c>
      <c r="O46" s="27">
        <f t="shared" si="6"/>
        <v>1.5275252316519577E-2</v>
      </c>
      <c r="P46" s="74"/>
      <c r="Q46" s="64">
        <f t="shared" si="7"/>
        <v>62.181497390530261</v>
      </c>
      <c r="R46"/>
      <c r="S46" s="101"/>
      <c r="T46" s="51"/>
      <c r="U46" s="51"/>
      <c r="V46" s="51"/>
      <c r="W46" s="51"/>
      <c r="X46" s="51"/>
      <c r="Y46" s="51"/>
      <c r="Z46" s="51"/>
      <c r="AA46" s="51"/>
      <c r="AB46" s="51"/>
      <c r="AC46" s="51"/>
    </row>
    <row r="47" spans="1:29" s="52" customFormat="1" x14ac:dyDescent="0.25">
      <c r="A47" s="51">
        <v>10238</v>
      </c>
      <c r="B47" s="51" t="s">
        <v>319</v>
      </c>
      <c r="C47" s="59" t="s">
        <v>315</v>
      </c>
      <c r="D47" s="51">
        <v>2</v>
      </c>
      <c r="E47" s="4" t="s">
        <v>308</v>
      </c>
      <c r="F47" s="65">
        <v>42298</v>
      </c>
      <c r="G47" s="51" t="s">
        <v>30</v>
      </c>
      <c r="H47" s="61">
        <v>1787</v>
      </c>
      <c r="I47" s="61">
        <v>2116</v>
      </c>
      <c r="J47" s="62">
        <f t="shared" si="4"/>
        <v>1951.5</v>
      </c>
      <c r="K47" s="71">
        <v>2.39</v>
      </c>
      <c r="L47" s="71"/>
      <c r="M47" s="71">
        <v>2.3199999999999998</v>
      </c>
      <c r="N47" s="63">
        <f t="shared" si="5"/>
        <v>2.355</v>
      </c>
      <c r="O47" s="63">
        <f t="shared" si="6"/>
        <v>4.9497474683058526E-2</v>
      </c>
      <c r="P47" s="74">
        <v>2.5099999999999998</v>
      </c>
      <c r="Q47" s="64">
        <f t="shared" si="7"/>
        <v>69.548844183905089</v>
      </c>
      <c r="S47" s="105"/>
    </row>
    <row r="48" spans="1:29" s="52" customFormat="1" x14ac:dyDescent="0.25">
      <c r="A48" s="4">
        <v>10239</v>
      </c>
      <c r="B48" s="4" t="s">
        <v>336</v>
      </c>
      <c r="C48" s="21" t="s">
        <v>315</v>
      </c>
      <c r="D48" s="51">
        <v>2</v>
      </c>
      <c r="E48" s="51" t="s">
        <v>308</v>
      </c>
      <c r="F48" s="53">
        <v>42298</v>
      </c>
      <c r="G48" s="4" t="s">
        <v>30</v>
      </c>
      <c r="H48" s="26">
        <v>1787</v>
      </c>
      <c r="I48" s="26">
        <v>2116</v>
      </c>
      <c r="J48" s="30">
        <f t="shared" si="4"/>
        <v>1951.5</v>
      </c>
      <c r="K48" s="68">
        <v>2.39</v>
      </c>
      <c r="L48" s="68">
        <v>2.4300000000000002</v>
      </c>
      <c r="M48" s="68"/>
      <c r="N48" s="27">
        <f t="shared" si="5"/>
        <v>2.41</v>
      </c>
      <c r="O48" s="27">
        <f t="shared" si="6"/>
        <v>2.8284271247461926E-2</v>
      </c>
      <c r="P48" s="74">
        <v>2.29</v>
      </c>
      <c r="Q48" s="64">
        <f t="shared" si="7"/>
        <v>75.071727715989212</v>
      </c>
      <c r="R48"/>
      <c r="S48" s="101"/>
      <c r="T48"/>
      <c r="U48"/>
      <c r="V48"/>
      <c r="W48"/>
      <c r="X48"/>
      <c r="Y48"/>
      <c r="Z48"/>
      <c r="AA48"/>
      <c r="AB48"/>
      <c r="AC48"/>
    </row>
    <row r="49" spans="1:29" s="52" customFormat="1" x14ac:dyDescent="0.25">
      <c r="A49" s="51">
        <v>8990</v>
      </c>
      <c r="B49" s="51" t="s">
        <v>340</v>
      </c>
      <c r="C49" s="59" t="s">
        <v>341</v>
      </c>
      <c r="D49" s="51">
        <v>2</v>
      </c>
      <c r="E49" s="51" t="s">
        <v>313</v>
      </c>
      <c r="F49" s="65">
        <v>42298</v>
      </c>
      <c r="G49" s="51" t="s">
        <v>30</v>
      </c>
      <c r="H49" s="61">
        <v>2116</v>
      </c>
      <c r="I49" s="61">
        <v>2446</v>
      </c>
      <c r="J49" s="62">
        <f t="shared" si="4"/>
        <v>2281</v>
      </c>
      <c r="K49" s="71"/>
      <c r="L49" s="71">
        <v>2.3199999999999998</v>
      </c>
      <c r="M49" s="71">
        <v>2.2599999999999998</v>
      </c>
      <c r="N49" s="63">
        <f t="shared" si="5"/>
        <v>2.29</v>
      </c>
      <c r="O49" s="63">
        <f t="shared" si="6"/>
        <v>4.2426406871192889E-2</v>
      </c>
      <c r="P49" s="74">
        <v>2.16</v>
      </c>
      <c r="Q49" s="64">
        <f t="shared" si="7"/>
        <v>63.395064281510365</v>
      </c>
      <c r="S49" s="103"/>
      <c r="T49" s="17"/>
      <c r="U49" s="17"/>
      <c r="V49" s="17"/>
      <c r="W49" s="17"/>
      <c r="X49" s="17"/>
      <c r="Y49" s="17"/>
      <c r="Z49" s="17"/>
      <c r="AA49" s="17"/>
      <c r="AB49" s="17"/>
      <c r="AC49" s="17"/>
    </row>
    <row r="50" spans="1:29" s="52" customFormat="1" x14ac:dyDescent="0.25">
      <c r="A50" s="4">
        <v>1352</v>
      </c>
      <c r="B50" s="4" t="s">
        <v>81</v>
      </c>
      <c r="C50" s="21" t="s">
        <v>118</v>
      </c>
      <c r="D50" s="51">
        <v>2</v>
      </c>
      <c r="E50" s="51" t="s">
        <v>309</v>
      </c>
      <c r="F50" s="6">
        <v>42187</v>
      </c>
      <c r="G50" s="4" t="s">
        <v>30</v>
      </c>
      <c r="H50" s="26">
        <v>2446</v>
      </c>
      <c r="I50" s="26">
        <v>2775</v>
      </c>
      <c r="J50" s="30">
        <f t="shared" si="4"/>
        <v>2610.5</v>
      </c>
      <c r="K50" s="68">
        <v>2.5</v>
      </c>
      <c r="L50" s="68">
        <v>2.58</v>
      </c>
      <c r="M50" s="68"/>
      <c r="N50" s="27">
        <f t="shared" si="5"/>
        <v>2.54</v>
      </c>
      <c r="O50" s="27">
        <f t="shared" si="6"/>
        <v>5.6568542494923851E-2</v>
      </c>
      <c r="P50" s="74"/>
      <c r="Q50" s="64">
        <f t="shared" si="7"/>
        <v>89.330466510741147</v>
      </c>
      <c r="R50" s="79"/>
      <c r="S50" s="101"/>
      <c r="T50" s="17"/>
      <c r="U50" s="17"/>
      <c r="V50" s="17"/>
      <c r="W50" s="17"/>
      <c r="X50" s="17"/>
      <c r="Y50" s="17"/>
      <c r="Z50" s="17"/>
      <c r="AA50" s="17"/>
      <c r="AB50" s="17"/>
      <c r="AC50" s="17"/>
    </row>
    <row r="51" spans="1:29" s="52" customFormat="1" x14ac:dyDescent="0.25">
      <c r="A51" s="4">
        <v>919</v>
      </c>
      <c r="B51" s="4" t="s">
        <v>349</v>
      </c>
      <c r="C51" s="21" t="s">
        <v>348</v>
      </c>
      <c r="D51" s="49">
        <v>3</v>
      </c>
      <c r="E51" s="4" t="s">
        <v>308</v>
      </c>
      <c r="F51" s="53">
        <v>42298</v>
      </c>
      <c r="G51" s="4" t="s">
        <v>30</v>
      </c>
      <c r="H51" s="26">
        <v>2775</v>
      </c>
      <c r="I51" s="26">
        <v>3104</v>
      </c>
      <c r="J51" s="30">
        <f t="shared" si="4"/>
        <v>2939.5</v>
      </c>
      <c r="K51" s="68">
        <v>2.59</v>
      </c>
      <c r="L51" s="68">
        <v>2.57</v>
      </c>
      <c r="M51" s="68">
        <v>2.57</v>
      </c>
      <c r="N51" s="27">
        <f t="shared" si="5"/>
        <v>2.5766666666666667</v>
      </c>
      <c r="O51" s="27">
        <f t="shared" si="6"/>
        <v>1.1547005383792526E-2</v>
      </c>
      <c r="P51" s="74"/>
      <c r="Q51" s="64">
        <f t="shared" si="7"/>
        <v>93.670485615638725</v>
      </c>
      <c r="R51" s="79"/>
      <c r="S51" s="101"/>
      <c r="T51" s="51"/>
      <c r="U51" s="51"/>
      <c r="V51" s="51"/>
      <c r="W51" s="51"/>
      <c r="X51" s="51"/>
      <c r="Y51" s="51"/>
      <c r="Z51" s="51"/>
      <c r="AA51" s="51"/>
      <c r="AB51" s="51"/>
      <c r="AC51" s="51"/>
    </row>
    <row r="52" spans="1:29" s="52" customFormat="1" x14ac:dyDescent="0.25">
      <c r="A52" s="51">
        <v>5254</v>
      </c>
      <c r="B52" s="51" t="s">
        <v>422</v>
      </c>
      <c r="C52" s="59" t="s">
        <v>348</v>
      </c>
      <c r="D52" s="49">
        <v>3</v>
      </c>
      <c r="E52" s="51" t="s">
        <v>58</v>
      </c>
      <c r="F52" s="65">
        <v>42302</v>
      </c>
      <c r="G52" s="51" t="s">
        <v>30</v>
      </c>
      <c r="H52" s="61">
        <v>2775</v>
      </c>
      <c r="I52" s="61">
        <v>3104</v>
      </c>
      <c r="J52" s="62">
        <f t="shared" si="4"/>
        <v>2939.5</v>
      </c>
      <c r="K52" s="71">
        <v>2.54</v>
      </c>
      <c r="L52" s="71">
        <v>2.5299999999999998</v>
      </c>
      <c r="M52" s="71"/>
      <c r="N52" s="63">
        <f t="shared" si="5"/>
        <v>2.5350000000000001</v>
      </c>
      <c r="O52" s="63">
        <f t="shared" si="6"/>
        <v>7.0710678118656384E-3</v>
      </c>
      <c r="P52" s="74">
        <v>2.7</v>
      </c>
      <c r="Q52" s="64">
        <f t="shared" si="7"/>
        <v>88.749733934701709</v>
      </c>
      <c r="R52" s="79"/>
      <c r="S52" s="105"/>
      <c r="T52"/>
      <c r="U52"/>
      <c r="V52"/>
      <c r="W52"/>
      <c r="X52"/>
      <c r="Y52"/>
      <c r="Z52"/>
      <c r="AA52"/>
      <c r="AB52"/>
      <c r="AC52"/>
    </row>
    <row r="53" spans="1:29" s="52" customFormat="1" x14ac:dyDescent="0.25">
      <c r="A53" s="4">
        <v>10020</v>
      </c>
      <c r="B53" s="4" t="s">
        <v>423</v>
      </c>
      <c r="C53" s="21" t="s">
        <v>348</v>
      </c>
      <c r="D53" s="49">
        <v>3</v>
      </c>
      <c r="E53" s="4" t="s">
        <v>308</v>
      </c>
      <c r="F53" s="53">
        <v>42302</v>
      </c>
      <c r="G53" s="4" t="s">
        <v>30</v>
      </c>
      <c r="H53" s="26">
        <v>2775</v>
      </c>
      <c r="I53" s="26">
        <v>3104</v>
      </c>
      <c r="J53" s="30">
        <f t="shared" si="4"/>
        <v>2939.5</v>
      </c>
      <c r="K53" s="68">
        <v>2.64</v>
      </c>
      <c r="L53" s="68">
        <v>2.58</v>
      </c>
      <c r="M53" s="68">
        <v>2.6</v>
      </c>
      <c r="N53" s="27">
        <f t="shared" si="5"/>
        <v>2.6066666666666669</v>
      </c>
      <c r="O53" s="27">
        <f t="shared" si="6"/>
        <v>3.0550504633038961E-2</v>
      </c>
      <c r="P53" s="74"/>
      <c r="Q53" s="64">
        <f t="shared" si="7"/>
        <v>97.329165444954043</v>
      </c>
      <c r="R53" s="81"/>
      <c r="S53" s="104"/>
      <c r="T53" s="51"/>
      <c r="U53" s="51"/>
      <c r="V53" s="51"/>
      <c r="W53" s="51"/>
      <c r="X53" s="51"/>
      <c r="Y53" s="51"/>
      <c r="Z53" s="51"/>
      <c r="AA53" s="51"/>
      <c r="AB53" s="51"/>
      <c r="AC53" s="51"/>
    </row>
    <row r="54" spans="1:29" s="52" customFormat="1" x14ac:dyDescent="0.25">
      <c r="A54" s="4">
        <v>10021</v>
      </c>
      <c r="B54" s="4" t="s">
        <v>347</v>
      </c>
      <c r="C54" s="21" t="s">
        <v>348</v>
      </c>
      <c r="D54" s="49">
        <v>3</v>
      </c>
      <c r="E54" s="51" t="s">
        <v>313</v>
      </c>
      <c r="F54" s="53">
        <v>42298</v>
      </c>
      <c r="G54" s="4" t="s">
        <v>30</v>
      </c>
      <c r="H54" s="26">
        <v>2775</v>
      </c>
      <c r="I54" s="26">
        <v>3104</v>
      </c>
      <c r="J54" s="30">
        <f t="shared" si="4"/>
        <v>2939.5</v>
      </c>
      <c r="K54" s="68"/>
      <c r="L54" s="68">
        <v>2.46</v>
      </c>
      <c r="M54" s="68">
        <v>2.42</v>
      </c>
      <c r="N54" s="27">
        <f t="shared" si="5"/>
        <v>2.44</v>
      </c>
      <c r="O54" s="27">
        <f t="shared" si="6"/>
        <v>2.8284271247461926E-2</v>
      </c>
      <c r="P54" s="74">
        <v>2.35</v>
      </c>
      <c r="Q54" s="64">
        <f t="shared" si="7"/>
        <v>78.20964690656038</v>
      </c>
      <c r="R54" s="79"/>
      <c r="S54" s="101"/>
      <c r="T54" s="17"/>
      <c r="U54" s="17"/>
      <c r="V54" s="17"/>
      <c r="W54" s="17"/>
      <c r="X54" s="17"/>
      <c r="Y54" s="17"/>
      <c r="Z54" s="17"/>
      <c r="AA54" s="17"/>
      <c r="AB54" s="17"/>
      <c r="AC54" s="17"/>
    </row>
    <row r="55" spans="1:29" s="52" customFormat="1" x14ac:dyDescent="0.25">
      <c r="A55" s="51">
        <v>4086</v>
      </c>
      <c r="B55" s="51" t="s">
        <v>403</v>
      </c>
      <c r="C55" s="59" t="s">
        <v>402</v>
      </c>
      <c r="D55" s="49">
        <v>3</v>
      </c>
      <c r="E55" s="51" t="s">
        <v>313</v>
      </c>
      <c r="F55" s="65">
        <v>42302</v>
      </c>
      <c r="G55" s="51" t="s">
        <v>30</v>
      </c>
      <c r="H55" s="61">
        <v>3434</v>
      </c>
      <c r="I55" s="61">
        <v>3763</v>
      </c>
      <c r="J55" s="62">
        <f t="shared" si="4"/>
        <v>3598.5</v>
      </c>
      <c r="K55" s="71">
        <v>2.54</v>
      </c>
      <c r="L55" s="71"/>
      <c r="M55" s="71">
        <v>2.48</v>
      </c>
      <c r="N55" s="63">
        <f t="shared" si="5"/>
        <v>2.5099999999999998</v>
      </c>
      <c r="O55" s="63">
        <f t="shared" si="6"/>
        <v>4.2426406871192889E-2</v>
      </c>
      <c r="P55" s="74">
        <v>2.65</v>
      </c>
      <c r="Q55" s="64">
        <f t="shared" si="7"/>
        <v>85.885533573899892</v>
      </c>
      <c r="R55" s="79"/>
      <c r="S55" s="103"/>
      <c r="T55" s="17"/>
      <c r="U55" s="17"/>
      <c r="V55" s="17"/>
      <c r="W55" s="17"/>
      <c r="X55" s="17"/>
      <c r="Y55" s="17"/>
      <c r="Z55" s="17"/>
      <c r="AA55" s="17"/>
      <c r="AB55" s="17"/>
      <c r="AC55" s="17"/>
    </row>
    <row r="56" spans="1:29" s="52" customFormat="1" x14ac:dyDescent="0.25">
      <c r="A56" s="51">
        <v>3988</v>
      </c>
      <c r="B56" s="51" t="s">
        <v>350</v>
      </c>
      <c r="C56" s="59" t="s">
        <v>351</v>
      </c>
      <c r="D56" s="49">
        <v>3</v>
      </c>
      <c r="E56" s="4" t="s">
        <v>313</v>
      </c>
      <c r="F56" s="65">
        <v>42298</v>
      </c>
      <c r="G56" s="51" t="s">
        <v>30</v>
      </c>
      <c r="H56" s="61">
        <v>4422</v>
      </c>
      <c r="I56" s="61">
        <v>4751</v>
      </c>
      <c r="J56" s="62">
        <f t="shared" si="4"/>
        <v>4586.5</v>
      </c>
      <c r="K56" s="71"/>
      <c r="L56" s="71">
        <v>2.5</v>
      </c>
      <c r="M56" s="71">
        <v>2.5299999999999998</v>
      </c>
      <c r="N56" s="63">
        <f t="shared" si="5"/>
        <v>2.5149999999999997</v>
      </c>
      <c r="O56" s="63">
        <f t="shared" si="6"/>
        <v>2.1213203435596288E-2</v>
      </c>
      <c r="P56" s="74">
        <v>2.38</v>
      </c>
      <c r="Q56" s="64">
        <f t="shared" si="7"/>
        <v>86.453134685954439</v>
      </c>
      <c r="S56" s="103"/>
      <c r="T56"/>
      <c r="U56"/>
      <c r="V56"/>
      <c r="W56"/>
      <c r="X56"/>
      <c r="Y56"/>
      <c r="Z56"/>
      <c r="AA56"/>
      <c r="AB56"/>
      <c r="AC56"/>
    </row>
    <row r="57" spans="1:29" s="52" customFormat="1" x14ac:dyDescent="0.25">
      <c r="A57" s="51">
        <v>14866</v>
      </c>
      <c r="B57" s="51" t="s">
        <v>365</v>
      </c>
      <c r="C57" s="59" t="s">
        <v>351</v>
      </c>
      <c r="D57" s="49">
        <v>3</v>
      </c>
      <c r="E57" s="4" t="s">
        <v>309</v>
      </c>
      <c r="F57" s="65">
        <v>42298</v>
      </c>
      <c r="G57" s="51" t="s">
        <v>30</v>
      </c>
      <c r="H57" s="61">
        <v>4422</v>
      </c>
      <c r="I57" s="61">
        <v>4751</v>
      </c>
      <c r="J57" s="62">
        <f t="shared" si="4"/>
        <v>4586.5</v>
      </c>
      <c r="K57" s="71"/>
      <c r="L57" s="71">
        <v>2.5</v>
      </c>
      <c r="M57" s="71">
        <v>2.42</v>
      </c>
      <c r="N57" s="63">
        <f t="shared" si="5"/>
        <v>2.46</v>
      </c>
      <c r="O57" s="63">
        <f t="shared" si="6"/>
        <v>5.6568542494923851E-2</v>
      </c>
      <c r="P57" s="74">
        <v>2.67</v>
      </c>
      <c r="Q57" s="64">
        <f t="shared" si="7"/>
        <v>80.351724968409059</v>
      </c>
      <c r="R57" s="79"/>
      <c r="S57" s="103"/>
    </row>
    <row r="58" spans="1:29" s="52" customFormat="1" x14ac:dyDescent="0.25">
      <c r="A58" s="4">
        <v>14510</v>
      </c>
      <c r="B58" s="4" t="s">
        <v>109</v>
      </c>
      <c r="C58" s="21" t="s">
        <v>120</v>
      </c>
      <c r="D58" s="51">
        <v>4</v>
      </c>
      <c r="E58" s="4" t="s">
        <v>684</v>
      </c>
      <c r="F58" s="6">
        <v>42187</v>
      </c>
      <c r="G58" s="4" t="s">
        <v>30</v>
      </c>
      <c r="H58" s="26">
        <v>4751</v>
      </c>
      <c r="I58" s="26">
        <v>5081</v>
      </c>
      <c r="J58" s="30">
        <f t="shared" si="4"/>
        <v>4916</v>
      </c>
      <c r="K58" s="68"/>
      <c r="L58" s="68">
        <v>2.74</v>
      </c>
      <c r="M58" s="68">
        <v>2.78</v>
      </c>
      <c r="N58" s="27">
        <f t="shared" si="5"/>
        <v>2.76</v>
      </c>
      <c r="O58" s="27">
        <f t="shared" si="6"/>
        <v>2.8284271247461613E-2</v>
      </c>
      <c r="P58" s="74">
        <v>2.57</v>
      </c>
      <c r="Q58" s="64">
        <f t="shared" si="7"/>
        <v>117.60047113688682</v>
      </c>
      <c r="S58" s="101" t="s">
        <v>267</v>
      </c>
      <c r="T58" s="17"/>
      <c r="U58" s="17"/>
      <c r="V58" s="17"/>
      <c r="W58" s="17"/>
      <c r="X58" s="17"/>
      <c r="Y58" s="17"/>
      <c r="Z58" s="17"/>
      <c r="AA58" s="17"/>
      <c r="AB58" s="17"/>
      <c r="AC58" s="17"/>
    </row>
    <row r="59" spans="1:29" s="52" customFormat="1" x14ac:dyDescent="0.25">
      <c r="A59" s="51">
        <v>14511</v>
      </c>
      <c r="B59" s="51" t="s">
        <v>108</v>
      </c>
      <c r="C59" s="59" t="s">
        <v>120</v>
      </c>
      <c r="D59" s="51">
        <v>4</v>
      </c>
      <c r="E59" s="49" t="s">
        <v>684</v>
      </c>
      <c r="F59" s="60">
        <v>42187</v>
      </c>
      <c r="G59" s="51" t="s">
        <v>30</v>
      </c>
      <c r="H59" s="61">
        <v>4751</v>
      </c>
      <c r="I59" s="61">
        <v>5081</v>
      </c>
      <c r="J59" s="62">
        <f t="shared" si="4"/>
        <v>4916</v>
      </c>
      <c r="K59" s="71">
        <v>1.81</v>
      </c>
      <c r="L59" s="71">
        <v>1.97</v>
      </c>
      <c r="M59" s="71"/>
      <c r="N59" s="63">
        <f t="shared" si="5"/>
        <v>1.8900000000000001</v>
      </c>
      <c r="O59" s="63">
        <f t="shared" si="6"/>
        <v>0.11313708498984755</v>
      </c>
      <c r="P59" s="74"/>
      <c r="Q59" s="64">
        <f t="shared" si="7"/>
        <v>33.580609294372231</v>
      </c>
      <c r="S59" s="103"/>
      <c r="T59" s="51"/>
      <c r="U59" s="51"/>
      <c r="V59" s="51"/>
      <c r="W59" s="51"/>
      <c r="X59" s="51"/>
      <c r="Y59" s="51"/>
      <c r="Z59" s="51"/>
      <c r="AA59" s="51"/>
      <c r="AB59" s="51"/>
      <c r="AC59" s="51"/>
    </row>
    <row r="60" spans="1:29" s="52" customFormat="1" x14ac:dyDescent="0.25">
      <c r="A60" s="4">
        <v>14512</v>
      </c>
      <c r="B60" s="4" t="s">
        <v>117</v>
      </c>
      <c r="C60" s="21" t="s">
        <v>120</v>
      </c>
      <c r="D60" s="51">
        <v>4</v>
      </c>
      <c r="E60" s="4" t="s">
        <v>684</v>
      </c>
      <c r="F60" s="6">
        <v>42191</v>
      </c>
      <c r="G60" s="4" t="s">
        <v>30</v>
      </c>
      <c r="H60" s="26">
        <v>4751</v>
      </c>
      <c r="I60" s="26">
        <v>5081</v>
      </c>
      <c r="J60" s="30">
        <f t="shared" si="4"/>
        <v>4916</v>
      </c>
      <c r="K60" s="68">
        <v>2.48</v>
      </c>
      <c r="L60" s="68"/>
      <c r="M60" s="68"/>
      <c r="N60" s="27">
        <f t="shared" si="5"/>
        <v>2.48</v>
      </c>
      <c r="O60" s="27"/>
      <c r="P60" s="74"/>
      <c r="Q60" s="64">
        <f t="shared" si="7"/>
        <v>82.53441236984186</v>
      </c>
      <c r="S60" s="101"/>
      <c r="T60" s="51"/>
      <c r="U60" s="51"/>
      <c r="V60" s="51"/>
      <c r="W60" s="51"/>
      <c r="X60" s="51"/>
      <c r="Y60" s="51"/>
      <c r="Z60" s="51"/>
      <c r="AA60" s="51"/>
      <c r="AB60" s="51"/>
      <c r="AC60" s="51"/>
    </row>
    <row r="61" spans="1:29" s="52" customFormat="1" x14ac:dyDescent="0.25">
      <c r="A61" s="4">
        <v>14520</v>
      </c>
      <c r="B61" s="4" t="s">
        <v>110</v>
      </c>
      <c r="C61" s="21" t="s">
        <v>120</v>
      </c>
      <c r="D61" s="51">
        <v>4</v>
      </c>
      <c r="E61" s="4" t="s">
        <v>313</v>
      </c>
      <c r="F61" s="6">
        <v>42191</v>
      </c>
      <c r="G61" s="4" t="s">
        <v>30</v>
      </c>
      <c r="H61" s="26">
        <v>4751</v>
      </c>
      <c r="I61" s="26">
        <v>5081</v>
      </c>
      <c r="J61" s="30">
        <f t="shared" si="4"/>
        <v>4916</v>
      </c>
      <c r="K61" s="68"/>
      <c r="L61" s="68">
        <v>2.39</v>
      </c>
      <c r="M61" s="68">
        <v>2.37</v>
      </c>
      <c r="N61" s="27">
        <f t="shared" si="5"/>
        <v>2.38</v>
      </c>
      <c r="O61" s="27">
        <f>STDEV(K61:M61)</f>
        <v>1.4142135623730963E-2</v>
      </c>
      <c r="P61" s="74">
        <v>2.4500000000000002</v>
      </c>
      <c r="Q61" s="64">
        <f t="shared" si="7"/>
        <v>72.022754661441738</v>
      </c>
      <c r="S61" s="101"/>
      <c r="T61" s="51"/>
      <c r="U61" s="51"/>
      <c r="V61" s="51"/>
      <c r="W61" s="51"/>
      <c r="X61" s="51"/>
      <c r="Y61" s="51"/>
      <c r="Z61" s="51"/>
      <c r="AA61" s="51"/>
      <c r="AB61" s="51"/>
      <c r="AC61" s="51"/>
    </row>
    <row r="62" spans="1:29" s="52" customFormat="1" x14ac:dyDescent="0.25">
      <c r="A62" s="4">
        <v>14521</v>
      </c>
      <c r="B62" s="4" t="s">
        <v>114</v>
      </c>
      <c r="C62" s="21" t="s">
        <v>120</v>
      </c>
      <c r="D62" s="51">
        <v>4</v>
      </c>
      <c r="E62" s="51" t="s">
        <v>313</v>
      </c>
      <c r="F62" s="6">
        <v>42191</v>
      </c>
      <c r="G62" s="4" t="s">
        <v>30</v>
      </c>
      <c r="H62" s="26">
        <v>4751</v>
      </c>
      <c r="I62" s="26">
        <v>5081</v>
      </c>
      <c r="J62" s="30">
        <f t="shared" si="4"/>
        <v>4916</v>
      </c>
      <c r="K62" s="68">
        <v>2.5</v>
      </c>
      <c r="L62" s="68">
        <v>2.5</v>
      </c>
      <c r="M62" s="68">
        <v>2.57</v>
      </c>
      <c r="N62" s="27">
        <f t="shared" si="5"/>
        <v>2.5233333333333334</v>
      </c>
      <c r="O62" s="27">
        <f>STDEV(K62:M62)</f>
        <v>4.0414518843273711E-2</v>
      </c>
      <c r="P62" s="74"/>
      <c r="Q62" s="64">
        <f t="shared" si="7"/>
        <v>87.404945837073868</v>
      </c>
      <c r="S62" s="101"/>
      <c r="T62" s="51"/>
      <c r="U62" s="51"/>
      <c r="V62" s="51"/>
      <c r="W62" s="51"/>
      <c r="X62" s="51"/>
      <c r="Y62" s="51"/>
      <c r="Z62" s="51"/>
      <c r="AA62" s="51"/>
      <c r="AB62" s="51"/>
      <c r="AC62" s="51"/>
    </row>
    <row r="63" spans="1:29" s="52" customFormat="1" x14ac:dyDescent="0.25">
      <c r="A63" s="4">
        <v>14522</v>
      </c>
      <c r="B63" s="4" t="s">
        <v>113</v>
      </c>
      <c r="C63" s="21" t="s">
        <v>120</v>
      </c>
      <c r="D63" s="51">
        <v>4</v>
      </c>
      <c r="E63" s="4" t="s">
        <v>309</v>
      </c>
      <c r="F63" s="6">
        <v>42191</v>
      </c>
      <c r="G63" s="4" t="s">
        <v>30</v>
      </c>
      <c r="H63" s="26">
        <v>4751</v>
      </c>
      <c r="I63" s="26">
        <v>5081</v>
      </c>
      <c r="J63" s="30">
        <f t="shared" si="4"/>
        <v>4916</v>
      </c>
      <c r="K63" s="68"/>
      <c r="L63" s="68">
        <v>2.39</v>
      </c>
      <c r="M63" s="68">
        <v>2.38</v>
      </c>
      <c r="N63" s="27">
        <f t="shared" si="5"/>
        <v>2.3849999999999998</v>
      </c>
      <c r="O63" s="27">
        <f>STDEV(K63:M63)</f>
        <v>7.0710678118656384E-3</v>
      </c>
      <c r="P63" s="74">
        <v>2.4900000000000002</v>
      </c>
      <c r="Q63" s="64">
        <f t="shared" si="7"/>
        <v>72.524801526782966</v>
      </c>
      <c r="S63" s="101"/>
      <c r="T63" s="17"/>
      <c r="U63" s="17"/>
      <c r="V63" s="17"/>
      <c r="W63" s="17"/>
      <c r="X63" s="17"/>
      <c r="Y63" s="17"/>
      <c r="Z63" s="17"/>
      <c r="AA63" s="17"/>
      <c r="AB63" s="17"/>
      <c r="AC63" s="17"/>
    </row>
    <row r="64" spans="1:29" s="52" customFormat="1" x14ac:dyDescent="0.25">
      <c r="A64" s="4">
        <v>14524</v>
      </c>
      <c r="B64" s="4" t="s">
        <v>115</v>
      </c>
      <c r="C64" s="21" t="s">
        <v>120</v>
      </c>
      <c r="D64" s="51">
        <v>4</v>
      </c>
      <c r="E64" s="4" t="s">
        <v>309</v>
      </c>
      <c r="F64" s="6">
        <v>42191</v>
      </c>
      <c r="G64" s="4" t="s">
        <v>30</v>
      </c>
      <c r="H64" s="26">
        <v>4751</v>
      </c>
      <c r="I64" s="26">
        <v>5081</v>
      </c>
      <c r="J64" s="30">
        <f t="shared" si="4"/>
        <v>4916</v>
      </c>
      <c r="K64" s="68">
        <v>2.62</v>
      </c>
      <c r="L64" s="68">
        <v>2.54</v>
      </c>
      <c r="M64" s="68">
        <v>2.6</v>
      </c>
      <c r="N64" s="27">
        <f t="shared" si="5"/>
        <v>2.5866666666666664</v>
      </c>
      <c r="O64" s="27">
        <f>STDEV(K64:M64)</f>
        <v>4.1633319989322695E-2</v>
      </c>
      <c r="P64" s="74"/>
      <c r="Q64" s="64">
        <f t="shared" si="7"/>
        <v>94.879184724746622</v>
      </c>
      <c r="S64" s="101"/>
      <c r="T64" s="17"/>
      <c r="U64" s="17"/>
      <c r="V64" s="17"/>
      <c r="W64" s="17"/>
      <c r="X64" s="17"/>
      <c r="Y64" s="17"/>
      <c r="Z64" s="17"/>
      <c r="AA64" s="17"/>
      <c r="AB64" s="17"/>
      <c r="AC64" s="17"/>
    </row>
    <row r="65" spans="1:29" s="52" customFormat="1" x14ac:dyDescent="0.25">
      <c r="A65" s="4">
        <v>14525</v>
      </c>
      <c r="B65" s="4" t="s">
        <v>111</v>
      </c>
      <c r="C65" s="21" t="s">
        <v>120</v>
      </c>
      <c r="D65" s="51">
        <v>4</v>
      </c>
      <c r="E65" s="4" t="s">
        <v>309</v>
      </c>
      <c r="F65" s="6">
        <v>42191</v>
      </c>
      <c r="G65" s="4" t="s">
        <v>30</v>
      </c>
      <c r="H65" s="26">
        <v>4751</v>
      </c>
      <c r="I65" s="26">
        <v>5081</v>
      </c>
      <c r="J65" s="30">
        <f t="shared" si="4"/>
        <v>4916</v>
      </c>
      <c r="K65" s="68">
        <v>2.27</v>
      </c>
      <c r="L65" s="68">
        <v>2.36</v>
      </c>
      <c r="M65" s="68">
        <v>2.31</v>
      </c>
      <c r="N65" s="27">
        <f t="shared" si="5"/>
        <v>2.313333333333333</v>
      </c>
      <c r="O65" s="27">
        <f>STDEV(K65:M65)</f>
        <v>4.5092497528228866E-2</v>
      </c>
      <c r="P65" s="74"/>
      <c r="Q65" s="64">
        <f t="shared" si="7"/>
        <v>65.558422390302923</v>
      </c>
      <c r="S65" s="101"/>
      <c r="T65" s="17"/>
      <c r="U65" s="17"/>
      <c r="V65" s="17"/>
      <c r="W65" s="17"/>
      <c r="X65" s="17"/>
      <c r="Y65" s="17"/>
      <c r="Z65" s="17"/>
      <c r="AA65" s="17"/>
      <c r="AB65" s="17"/>
      <c r="AC65" s="17"/>
    </row>
    <row r="66" spans="1:29" s="52" customFormat="1" x14ac:dyDescent="0.25">
      <c r="A66" s="4">
        <v>14867</v>
      </c>
      <c r="B66" s="4" t="s">
        <v>363</v>
      </c>
      <c r="C66" s="21" t="s">
        <v>120</v>
      </c>
      <c r="D66" s="51">
        <v>4</v>
      </c>
      <c r="E66" s="4" t="s">
        <v>91</v>
      </c>
      <c r="F66" s="53">
        <v>42298</v>
      </c>
      <c r="G66" s="4" t="s">
        <v>30</v>
      </c>
      <c r="H66" s="26">
        <v>4751</v>
      </c>
      <c r="I66" s="26">
        <v>5081</v>
      </c>
      <c r="J66" s="30">
        <f t="shared" si="4"/>
        <v>4916</v>
      </c>
      <c r="K66" s="68"/>
      <c r="L66" s="68"/>
      <c r="M66" s="68"/>
      <c r="N66" s="27"/>
      <c r="O66" s="27"/>
      <c r="P66" s="74"/>
      <c r="Q66" s="64"/>
      <c r="S66" s="101" t="s">
        <v>364</v>
      </c>
      <c r="T66" s="17"/>
      <c r="U66" s="17"/>
      <c r="V66" s="17"/>
      <c r="W66" s="17"/>
      <c r="X66" s="17"/>
      <c r="Y66" s="17"/>
      <c r="Z66" s="17"/>
      <c r="AA66" s="17"/>
      <c r="AB66" s="17"/>
      <c r="AC66" s="17"/>
    </row>
    <row r="67" spans="1:29" s="52" customFormat="1" x14ac:dyDescent="0.25">
      <c r="A67" s="4">
        <v>41526</v>
      </c>
      <c r="B67" s="4" t="s">
        <v>112</v>
      </c>
      <c r="C67" s="21" t="s">
        <v>120</v>
      </c>
      <c r="D67" s="51">
        <v>4</v>
      </c>
      <c r="E67" s="50" t="s">
        <v>308</v>
      </c>
      <c r="F67" s="6">
        <v>42191</v>
      </c>
      <c r="G67" s="4" t="s">
        <v>30</v>
      </c>
      <c r="H67" s="26">
        <v>4751</v>
      </c>
      <c r="I67" s="26">
        <v>5081</v>
      </c>
      <c r="J67" s="30">
        <f t="shared" si="4"/>
        <v>4916</v>
      </c>
      <c r="K67" s="68">
        <v>2.2999999999999998</v>
      </c>
      <c r="L67" s="68"/>
      <c r="M67" s="68">
        <v>2.2799999999999998</v>
      </c>
      <c r="N67" s="27">
        <f t="shared" ref="N67:N98" si="8">AVERAGE(K67:M67)</f>
        <v>2.29</v>
      </c>
      <c r="O67" s="27">
        <f t="shared" ref="O67:O98" si="9">STDEV(K67:M67)</f>
        <v>1.4142135623730963E-2</v>
      </c>
      <c r="P67" s="74">
        <v>2.23</v>
      </c>
      <c r="Q67" s="64">
        <f t="shared" ref="Q67:Q98" si="10">10^((3.31*(LOG(N67)))+0.611)</f>
        <v>63.395064281510365</v>
      </c>
      <c r="S67" s="101"/>
      <c r="T67" s="17"/>
      <c r="U67" s="17"/>
      <c r="V67" s="17"/>
      <c r="W67" s="17"/>
      <c r="X67" s="17"/>
      <c r="Y67" s="17"/>
      <c r="Z67" s="17"/>
      <c r="AA67" s="17"/>
      <c r="AB67" s="17"/>
      <c r="AC67" s="17"/>
    </row>
    <row r="68" spans="1:29" s="52" customFormat="1" x14ac:dyDescent="0.25">
      <c r="A68" s="4">
        <v>41527</v>
      </c>
      <c r="B68" s="4" t="s">
        <v>116</v>
      </c>
      <c r="C68" s="21" t="s">
        <v>120</v>
      </c>
      <c r="D68" s="51">
        <v>4</v>
      </c>
      <c r="E68" s="50" t="s">
        <v>308</v>
      </c>
      <c r="F68" s="6">
        <v>42191</v>
      </c>
      <c r="G68" s="4" t="s">
        <v>30</v>
      </c>
      <c r="H68" s="26">
        <v>4751</v>
      </c>
      <c r="I68" s="26">
        <v>5081</v>
      </c>
      <c r="J68" s="30">
        <f t="shared" si="4"/>
        <v>4916</v>
      </c>
      <c r="K68" s="68"/>
      <c r="L68" s="68">
        <v>2.4300000000000002</v>
      </c>
      <c r="M68" s="68">
        <v>2.46</v>
      </c>
      <c r="N68" s="27">
        <f t="shared" si="8"/>
        <v>2.4450000000000003</v>
      </c>
      <c r="O68" s="27">
        <f t="shared" si="9"/>
        <v>2.1213203435596288E-2</v>
      </c>
      <c r="P68" s="74">
        <v>2.57</v>
      </c>
      <c r="Q68" s="64">
        <f t="shared" si="10"/>
        <v>78.741382937850688</v>
      </c>
      <c r="S68" s="101"/>
      <c r="T68" s="17"/>
      <c r="U68" s="17"/>
      <c r="V68" s="17"/>
      <c r="W68" s="17"/>
      <c r="X68" s="17"/>
      <c r="Y68" s="17"/>
      <c r="Z68" s="17"/>
      <c r="AA68" s="17"/>
      <c r="AB68" s="17"/>
      <c r="AC68" s="17"/>
    </row>
    <row r="69" spans="1:29" s="52" customFormat="1" x14ac:dyDescent="0.25">
      <c r="A69" s="4">
        <v>74</v>
      </c>
      <c r="B69" s="4" t="s">
        <v>368</v>
      </c>
      <c r="C69" s="21" t="s">
        <v>369</v>
      </c>
      <c r="D69" s="51">
        <v>4</v>
      </c>
      <c r="E69" s="4" t="s">
        <v>313</v>
      </c>
      <c r="F69" s="53">
        <v>42302</v>
      </c>
      <c r="G69" s="4" t="s">
        <v>30</v>
      </c>
      <c r="H69" s="26">
        <v>4751</v>
      </c>
      <c r="I69" s="26">
        <v>5081</v>
      </c>
      <c r="J69" s="30">
        <f t="shared" si="4"/>
        <v>4916</v>
      </c>
      <c r="K69" s="68">
        <v>2.6</v>
      </c>
      <c r="L69" s="68">
        <v>2.61</v>
      </c>
      <c r="M69" s="68">
        <v>2.59</v>
      </c>
      <c r="N69" s="27">
        <f t="shared" si="8"/>
        <v>2.6</v>
      </c>
      <c r="O69" s="27">
        <f t="shared" si="9"/>
        <v>1.0000000000000009E-2</v>
      </c>
      <c r="P69" s="74"/>
      <c r="Q69" s="64">
        <f t="shared" si="10"/>
        <v>96.507659172657284</v>
      </c>
      <c r="R69"/>
      <c r="S69" s="101"/>
      <c r="T69" s="17"/>
      <c r="U69" s="17"/>
      <c r="V69" s="17"/>
      <c r="W69" s="17"/>
      <c r="X69" s="17"/>
      <c r="Y69" s="17"/>
      <c r="Z69" s="17"/>
      <c r="AA69" s="17"/>
      <c r="AB69" s="17"/>
      <c r="AC69" s="17"/>
    </row>
    <row r="70" spans="1:29" s="52" customFormat="1" x14ac:dyDescent="0.25">
      <c r="A70" s="51">
        <v>10194</v>
      </c>
      <c r="B70" s="51" t="s">
        <v>406</v>
      </c>
      <c r="C70" s="59" t="s">
        <v>385</v>
      </c>
      <c r="D70" s="51">
        <v>4</v>
      </c>
      <c r="E70" s="4" t="s">
        <v>308</v>
      </c>
      <c r="F70" s="65">
        <v>42302</v>
      </c>
      <c r="G70" s="51" t="s">
        <v>30</v>
      </c>
      <c r="H70" s="61">
        <v>5081</v>
      </c>
      <c r="I70" s="61">
        <v>5410</v>
      </c>
      <c r="J70" s="62">
        <f t="shared" si="4"/>
        <v>5245.5</v>
      </c>
      <c r="K70" s="71"/>
      <c r="L70" s="71">
        <v>2.2599999999999998</v>
      </c>
      <c r="M70" s="71">
        <v>2.3199999999999998</v>
      </c>
      <c r="N70" s="63">
        <f t="shared" si="8"/>
        <v>2.29</v>
      </c>
      <c r="O70" s="63">
        <f t="shared" si="9"/>
        <v>4.2426406871192889E-2</v>
      </c>
      <c r="P70" s="74">
        <v>2.14</v>
      </c>
      <c r="Q70" s="64">
        <f t="shared" si="10"/>
        <v>63.395064281510365</v>
      </c>
      <c r="S70" s="103"/>
      <c r="T70" s="17"/>
      <c r="U70" s="17"/>
      <c r="V70" s="17"/>
      <c r="W70" s="17"/>
      <c r="X70" s="17"/>
      <c r="Y70" s="17"/>
      <c r="Z70" s="17"/>
      <c r="AA70" s="17"/>
      <c r="AB70" s="17"/>
      <c r="AC70" s="17"/>
    </row>
    <row r="71" spans="1:29" s="52" customFormat="1" x14ac:dyDescent="0.25">
      <c r="A71" s="4">
        <v>10195</v>
      </c>
      <c r="B71" s="4" t="s">
        <v>407</v>
      </c>
      <c r="C71" s="21" t="s">
        <v>385</v>
      </c>
      <c r="D71" s="51">
        <v>4</v>
      </c>
      <c r="E71" s="51" t="s">
        <v>309</v>
      </c>
      <c r="F71" s="53">
        <v>42302</v>
      </c>
      <c r="G71" s="4" t="s">
        <v>30</v>
      </c>
      <c r="H71" s="26">
        <v>5081</v>
      </c>
      <c r="I71" s="26">
        <v>5410</v>
      </c>
      <c r="J71" s="30">
        <f t="shared" si="4"/>
        <v>5245.5</v>
      </c>
      <c r="K71" s="68">
        <v>2.4</v>
      </c>
      <c r="L71" s="68">
        <v>2.39</v>
      </c>
      <c r="M71" s="68">
        <v>2.46</v>
      </c>
      <c r="N71" s="27">
        <f t="shared" si="8"/>
        <v>2.4166666666666665</v>
      </c>
      <c r="O71" s="27">
        <f t="shared" si="9"/>
        <v>3.7859388972001778E-2</v>
      </c>
      <c r="P71" s="74"/>
      <c r="Q71" s="64">
        <f t="shared" si="10"/>
        <v>75.761305310474228</v>
      </c>
      <c r="R71"/>
      <c r="S71" s="101"/>
      <c r="T71" s="17"/>
      <c r="U71" s="17"/>
      <c r="V71" s="17"/>
      <c r="W71" s="17"/>
      <c r="X71" s="17"/>
      <c r="Y71" s="17"/>
      <c r="Z71" s="17"/>
      <c r="AA71" s="17"/>
      <c r="AB71" s="17"/>
      <c r="AC71" s="17"/>
    </row>
    <row r="72" spans="1:29" s="52" customFormat="1" x14ac:dyDescent="0.25">
      <c r="A72" s="4">
        <v>15006</v>
      </c>
      <c r="B72" s="4" t="s">
        <v>521</v>
      </c>
      <c r="C72" s="21" t="s">
        <v>385</v>
      </c>
      <c r="D72" s="51">
        <v>4</v>
      </c>
      <c r="E72" s="51" t="s">
        <v>313</v>
      </c>
      <c r="F72" s="53">
        <v>42302</v>
      </c>
      <c r="G72" s="4" t="s">
        <v>30</v>
      </c>
      <c r="H72" s="26">
        <v>5081</v>
      </c>
      <c r="I72" s="26">
        <v>5410</v>
      </c>
      <c r="J72" s="30">
        <f t="shared" si="4"/>
        <v>5245.5</v>
      </c>
      <c r="K72" s="68">
        <v>2.5099999999999998</v>
      </c>
      <c r="L72" s="68">
        <v>2.5</v>
      </c>
      <c r="M72" s="73">
        <v>2.4700000000000002</v>
      </c>
      <c r="N72" s="27">
        <f t="shared" si="8"/>
        <v>2.4933333333333336</v>
      </c>
      <c r="O72" s="27">
        <f t="shared" si="9"/>
        <v>2.0816659994661132E-2</v>
      </c>
      <c r="P72" s="74"/>
      <c r="Q72" s="64">
        <f t="shared" si="10"/>
        <v>84.012311854785906</v>
      </c>
      <c r="R72"/>
      <c r="S72" s="104" t="s">
        <v>520</v>
      </c>
      <c r="T72" s="17"/>
      <c r="U72" s="17"/>
      <c r="V72" s="17"/>
      <c r="W72" s="17"/>
      <c r="X72" s="17"/>
      <c r="Y72" s="17"/>
      <c r="Z72" s="17"/>
      <c r="AA72" s="17"/>
      <c r="AB72" s="17"/>
      <c r="AC72" s="17"/>
    </row>
    <row r="73" spans="1:29" s="52" customFormat="1" x14ac:dyDescent="0.25">
      <c r="A73" s="4">
        <v>879</v>
      </c>
      <c r="B73" s="4" t="s">
        <v>442</v>
      </c>
      <c r="C73" s="21" t="s">
        <v>443</v>
      </c>
      <c r="D73" s="49">
        <v>5</v>
      </c>
      <c r="E73" s="50" t="s">
        <v>313</v>
      </c>
      <c r="F73" s="53">
        <v>42302</v>
      </c>
      <c r="G73" s="4" t="s">
        <v>30</v>
      </c>
      <c r="H73" s="26">
        <v>5410</v>
      </c>
      <c r="I73" s="26">
        <v>5739</v>
      </c>
      <c r="J73" s="30">
        <f t="shared" si="4"/>
        <v>5574.5</v>
      </c>
      <c r="K73" s="68">
        <v>2.58</v>
      </c>
      <c r="L73" s="68">
        <v>2.72</v>
      </c>
      <c r="M73" s="68">
        <v>2.66</v>
      </c>
      <c r="N73" s="27">
        <f t="shared" si="8"/>
        <v>2.6533333333333338</v>
      </c>
      <c r="O73" s="27">
        <f t="shared" si="9"/>
        <v>7.0237691685684986E-2</v>
      </c>
      <c r="P73" s="74"/>
      <c r="Q73" s="64">
        <f t="shared" si="10"/>
        <v>103.21692131656427</v>
      </c>
      <c r="R73"/>
      <c r="S73" s="104"/>
      <c r="T73" s="17"/>
      <c r="U73" s="17"/>
      <c r="V73" s="17"/>
      <c r="W73" s="17"/>
      <c r="X73" s="17"/>
      <c r="Y73" s="17"/>
      <c r="Z73" s="17"/>
      <c r="AA73" s="17"/>
      <c r="AB73" s="17"/>
      <c r="AC73" s="17"/>
    </row>
    <row r="74" spans="1:29" s="52" customFormat="1" x14ac:dyDescent="0.25">
      <c r="A74" s="51">
        <v>9904</v>
      </c>
      <c r="B74" s="51" t="s">
        <v>444</v>
      </c>
      <c r="C74" s="59" t="s">
        <v>443</v>
      </c>
      <c r="D74" s="49">
        <v>5</v>
      </c>
      <c r="E74" s="51" t="s">
        <v>308</v>
      </c>
      <c r="F74" s="65">
        <v>42302</v>
      </c>
      <c r="G74" s="51" t="s">
        <v>30</v>
      </c>
      <c r="H74" s="61">
        <v>5410</v>
      </c>
      <c r="I74" s="61">
        <v>5739</v>
      </c>
      <c r="J74" s="62">
        <f t="shared" ref="J74:J105" si="11">AVERAGE(H74:I74)</f>
        <v>5574.5</v>
      </c>
      <c r="K74" s="71"/>
      <c r="L74" s="71">
        <v>2.65</v>
      </c>
      <c r="M74" s="71">
        <v>2.69</v>
      </c>
      <c r="N74" s="63">
        <f t="shared" si="8"/>
        <v>2.67</v>
      </c>
      <c r="O74" s="63">
        <f t="shared" si="9"/>
        <v>2.8284271247461926E-2</v>
      </c>
      <c r="P74" s="74">
        <v>2.4900000000000002</v>
      </c>
      <c r="Q74" s="64">
        <f t="shared" si="10"/>
        <v>105.37856375652099</v>
      </c>
      <c r="S74" s="105"/>
      <c r="T74" s="51"/>
      <c r="U74" s="51"/>
      <c r="V74" s="51"/>
      <c r="W74" s="51"/>
      <c r="X74" s="51"/>
      <c r="Y74" s="51"/>
      <c r="Z74" s="51"/>
      <c r="AA74" s="51"/>
      <c r="AB74" s="51"/>
      <c r="AC74" s="51"/>
    </row>
    <row r="75" spans="1:29" s="52" customFormat="1" x14ac:dyDescent="0.25">
      <c r="A75" s="4">
        <v>751</v>
      </c>
      <c r="B75" s="4" t="s">
        <v>152</v>
      </c>
      <c r="C75" s="21" t="s">
        <v>178</v>
      </c>
      <c r="D75" s="49">
        <v>5</v>
      </c>
      <c r="E75" s="4" t="s">
        <v>313</v>
      </c>
      <c r="F75" s="6">
        <v>42191</v>
      </c>
      <c r="G75" s="4" t="s">
        <v>30</v>
      </c>
      <c r="H75" s="26">
        <v>5739</v>
      </c>
      <c r="I75" s="26">
        <v>6069</v>
      </c>
      <c r="J75" s="30">
        <f t="shared" si="11"/>
        <v>5904</v>
      </c>
      <c r="K75" s="68">
        <v>2.66</v>
      </c>
      <c r="L75" s="68">
        <v>2.59</v>
      </c>
      <c r="M75" s="68">
        <v>2.65</v>
      </c>
      <c r="N75" s="27">
        <f t="shared" si="8"/>
        <v>2.6333333333333333</v>
      </c>
      <c r="O75" s="27">
        <f t="shared" si="9"/>
        <v>3.7859388972001938E-2</v>
      </c>
      <c r="P75" s="74"/>
      <c r="Q75" s="64">
        <f t="shared" si="10"/>
        <v>100.66403139648271</v>
      </c>
      <c r="R75"/>
      <c r="S75" s="101"/>
      <c r="T75" s="17"/>
      <c r="U75" s="17"/>
      <c r="V75" s="17"/>
      <c r="W75" s="17"/>
      <c r="X75" s="17"/>
      <c r="Y75" s="17"/>
      <c r="Z75" s="17"/>
      <c r="AA75" s="17"/>
      <c r="AB75" s="17"/>
      <c r="AC75" s="17"/>
    </row>
    <row r="76" spans="1:29" s="52" customFormat="1" x14ac:dyDescent="0.25">
      <c r="A76" s="4">
        <v>752</v>
      </c>
      <c r="B76" s="4" t="s">
        <v>147</v>
      </c>
      <c r="C76" s="21" t="s">
        <v>178</v>
      </c>
      <c r="D76" s="49">
        <v>5</v>
      </c>
      <c r="E76" s="4" t="s">
        <v>313</v>
      </c>
      <c r="F76" s="6">
        <v>42191</v>
      </c>
      <c r="G76" s="4" t="s">
        <v>30</v>
      </c>
      <c r="H76" s="26">
        <v>5739</v>
      </c>
      <c r="I76" s="26">
        <v>6069</v>
      </c>
      <c r="J76" s="30">
        <f t="shared" si="11"/>
        <v>5904</v>
      </c>
      <c r="K76" s="68">
        <v>2.4500000000000002</v>
      </c>
      <c r="L76" s="68">
        <v>2.42</v>
      </c>
      <c r="M76" s="68"/>
      <c r="N76" s="27">
        <f t="shared" si="8"/>
        <v>2.4350000000000001</v>
      </c>
      <c r="O76" s="27">
        <f t="shared" si="9"/>
        <v>2.12132034355966E-2</v>
      </c>
      <c r="P76" s="74">
        <v>2.34</v>
      </c>
      <c r="Q76" s="64">
        <f t="shared" si="10"/>
        <v>77.680421956238803</v>
      </c>
      <c r="R76"/>
      <c r="S76" s="101"/>
      <c r="T76" s="17"/>
      <c r="U76" s="17"/>
      <c r="V76" s="17"/>
      <c r="W76" s="17"/>
      <c r="X76" s="17"/>
      <c r="Y76" s="17"/>
      <c r="Z76" s="17"/>
      <c r="AA76" s="17"/>
      <c r="AB76" s="17"/>
      <c r="AC76" s="17"/>
    </row>
    <row r="77" spans="1:29" s="52" customFormat="1" x14ac:dyDescent="0.25">
      <c r="A77" s="4">
        <v>753</v>
      </c>
      <c r="B77" s="4" t="s">
        <v>150</v>
      </c>
      <c r="C77" s="21" t="s">
        <v>178</v>
      </c>
      <c r="D77" s="49">
        <v>5</v>
      </c>
      <c r="E77" s="4" t="s">
        <v>684</v>
      </c>
      <c r="F77" s="6">
        <v>42191</v>
      </c>
      <c r="G77" s="4" t="s">
        <v>30</v>
      </c>
      <c r="H77" s="26">
        <v>5739</v>
      </c>
      <c r="I77" s="26">
        <v>6069</v>
      </c>
      <c r="J77" s="30">
        <f t="shared" si="11"/>
        <v>5904</v>
      </c>
      <c r="K77" s="68">
        <v>2.62</v>
      </c>
      <c r="L77" s="68">
        <v>2.65</v>
      </c>
      <c r="M77" s="68">
        <v>2.61</v>
      </c>
      <c r="N77" s="27">
        <f t="shared" si="8"/>
        <v>2.6266666666666665</v>
      </c>
      <c r="O77" s="27">
        <f t="shared" si="9"/>
        <v>2.0816659994661313E-2</v>
      </c>
      <c r="P77" s="74"/>
      <c r="Q77" s="64">
        <f t="shared" si="10"/>
        <v>99.82295612277936</v>
      </c>
      <c r="R77"/>
      <c r="S77" s="101"/>
      <c r="T77"/>
      <c r="U77"/>
      <c r="V77"/>
      <c r="W77"/>
      <c r="X77"/>
      <c r="Y77"/>
      <c r="Z77"/>
      <c r="AA77"/>
      <c r="AB77"/>
      <c r="AC77"/>
    </row>
    <row r="78" spans="1:29" s="52" customFormat="1" x14ac:dyDescent="0.25">
      <c r="A78" s="4">
        <v>754</v>
      </c>
      <c r="B78" s="4" t="s">
        <v>151</v>
      </c>
      <c r="C78" s="21" t="s">
        <v>178</v>
      </c>
      <c r="D78" s="49">
        <v>5</v>
      </c>
      <c r="E78" s="4" t="s">
        <v>684</v>
      </c>
      <c r="F78" s="6">
        <v>42191</v>
      </c>
      <c r="G78" s="4" t="s">
        <v>30</v>
      </c>
      <c r="H78" s="26">
        <v>5739</v>
      </c>
      <c r="I78" s="26">
        <v>6069</v>
      </c>
      <c r="J78" s="30">
        <f t="shared" si="11"/>
        <v>5904</v>
      </c>
      <c r="K78" s="68">
        <v>2.57</v>
      </c>
      <c r="L78" s="68">
        <v>2.67</v>
      </c>
      <c r="M78" s="68">
        <v>2.62</v>
      </c>
      <c r="N78" s="27">
        <f t="shared" si="8"/>
        <v>2.62</v>
      </c>
      <c r="O78" s="27">
        <f t="shared" si="9"/>
        <v>5.0000000000000044E-2</v>
      </c>
      <c r="P78" s="74"/>
      <c r="Q78" s="64">
        <f t="shared" si="10"/>
        <v>98.986797598227227</v>
      </c>
      <c r="R78" s="38"/>
      <c r="S78" s="101"/>
    </row>
    <row r="79" spans="1:29" s="52" customFormat="1" x14ac:dyDescent="0.25">
      <c r="A79" s="4">
        <v>755</v>
      </c>
      <c r="B79" s="4" t="s">
        <v>153</v>
      </c>
      <c r="C79" s="21" t="s">
        <v>178</v>
      </c>
      <c r="D79" s="49">
        <v>5</v>
      </c>
      <c r="E79" s="4" t="s">
        <v>684</v>
      </c>
      <c r="F79" s="6">
        <v>42191</v>
      </c>
      <c r="G79" s="4" t="s">
        <v>30</v>
      </c>
      <c r="H79" s="26">
        <v>5739</v>
      </c>
      <c r="I79" s="26">
        <v>6069</v>
      </c>
      <c r="J79" s="30">
        <f t="shared" si="11"/>
        <v>5904</v>
      </c>
      <c r="K79" s="68"/>
      <c r="L79" s="68">
        <v>2.69</v>
      </c>
      <c r="M79" s="68">
        <v>2.62</v>
      </c>
      <c r="N79" s="27">
        <f t="shared" si="8"/>
        <v>2.6550000000000002</v>
      </c>
      <c r="O79" s="27">
        <f t="shared" si="9"/>
        <v>4.9497474683058214E-2</v>
      </c>
      <c r="P79" s="74">
        <v>2.5499999999999998</v>
      </c>
      <c r="Q79" s="64">
        <f t="shared" si="10"/>
        <v>103.43168007538166</v>
      </c>
      <c r="R79"/>
      <c r="S79" s="101"/>
      <c r="T79" s="17"/>
      <c r="U79" s="17"/>
      <c r="V79" s="17"/>
      <c r="W79" s="17"/>
      <c r="X79" s="17"/>
      <c r="Y79" s="17"/>
      <c r="Z79" s="17"/>
      <c r="AA79" s="17"/>
      <c r="AB79" s="17"/>
      <c r="AC79" s="17"/>
    </row>
    <row r="80" spans="1:29" s="52" customFormat="1" x14ac:dyDescent="0.25">
      <c r="A80" s="4">
        <v>756</v>
      </c>
      <c r="B80" s="4" t="s">
        <v>154</v>
      </c>
      <c r="C80" s="21" t="s">
        <v>178</v>
      </c>
      <c r="D80" s="49">
        <v>5</v>
      </c>
      <c r="E80" s="4" t="s">
        <v>684</v>
      </c>
      <c r="F80" s="6">
        <v>42191</v>
      </c>
      <c r="G80" s="4" t="s">
        <v>30</v>
      </c>
      <c r="H80" s="26">
        <v>5739</v>
      </c>
      <c r="I80" s="26">
        <v>6069</v>
      </c>
      <c r="J80" s="30">
        <f t="shared" si="11"/>
        <v>5904</v>
      </c>
      <c r="K80" s="68">
        <v>2.34</v>
      </c>
      <c r="L80" s="68">
        <v>2.37</v>
      </c>
      <c r="M80" s="68"/>
      <c r="N80" s="27">
        <f t="shared" si="8"/>
        <v>2.355</v>
      </c>
      <c r="O80" s="27">
        <f t="shared" si="9"/>
        <v>2.12132034355966E-2</v>
      </c>
      <c r="P80" s="74">
        <v>2.46</v>
      </c>
      <c r="Q80" s="64">
        <f t="shared" si="10"/>
        <v>69.548844183905089</v>
      </c>
      <c r="R80"/>
      <c r="S80" s="101"/>
      <c r="T80" s="17"/>
      <c r="U80" s="17"/>
      <c r="V80" s="17"/>
      <c r="W80" s="17"/>
      <c r="X80" s="17"/>
      <c r="Y80" s="17"/>
      <c r="Z80" s="17"/>
      <c r="AA80" s="17"/>
      <c r="AB80" s="17"/>
      <c r="AC80" s="17"/>
    </row>
    <row r="81" spans="1:29" s="52" customFormat="1" x14ac:dyDescent="0.25">
      <c r="A81" s="4">
        <v>757</v>
      </c>
      <c r="B81" s="4" t="s">
        <v>155</v>
      </c>
      <c r="C81" s="21" t="s">
        <v>178</v>
      </c>
      <c r="D81" s="49">
        <v>5</v>
      </c>
      <c r="E81" s="4" t="s">
        <v>684</v>
      </c>
      <c r="F81" s="6">
        <v>42191</v>
      </c>
      <c r="G81" s="4" t="s">
        <v>30</v>
      </c>
      <c r="H81" s="26">
        <v>5739</v>
      </c>
      <c r="I81" s="26">
        <v>6069</v>
      </c>
      <c r="J81" s="30">
        <f t="shared" si="11"/>
        <v>5904</v>
      </c>
      <c r="K81" s="68">
        <v>2.4500000000000002</v>
      </c>
      <c r="L81" s="68"/>
      <c r="M81" s="68">
        <v>2.4900000000000002</v>
      </c>
      <c r="N81" s="27">
        <f t="shared" si="8"/>
        <v>2.4700000000000002</v>
      </c>
      <c r="O81" s="27">
        <f t="shared" si="9"/>
        <v>2.8284271247461926E-2</v>
      </c>
      <c r="P81" s="74">
        <v>2.66</v>
      </c>
      <c r="Q81" s="64">
        <f t="shared" si="10"/>
        <v>81.437965461622312</v>
      </c>
      <c r="R81"/>
      <c r="S81" s="101" t="s">
        <v>268</v>
      </c>
      <c r="T81"/>
      <c r="U81"/>
      <c r="V81"/>
      <c r="W81"/>
      <c r="X81"/>
      <c r="Y81"/>
      <c r="Z81"/>
      <c r="AA81"/>
      <c r="AB81"/>
      <c r="AC81"/>
    </row>
    <row r="82" spans="1:29" s="52" customFormat="1" x14ac:dyDescent="0.25">
      <c r="A82" s="4">
        <v>758</v>
      </c>
      <c r="B82" s="4" t="s">
        <v>148</v>
      </c>
      <c r="C82" s="21" t="s">
        <v>178</v>
      </c>
      <c r="D82" s="49">
        <v>5</v>
      </c>
      <c r="E82" s="4" t="s">
        <v>684</v>
      </c>
      <c r="F82" s="6">
        <v>42191</v>
      </c>
      <c r="G82" s="4" t="s">
        <v>30</v>
      </c>
      <c r="H82" s="26">
        <v>5739</v>
      </c>
      <c r="I82" s="26">
        <v>6069</v>
      </c>
      <c r="J82" s="30">
        <f t="shared" si="11"/>
        <v>5904</v>
      </c>
      <c r="K82" s="68">
        <v>2.48</v>
      </c>
      <c r="L82" s="68">
        <v>2.52</v>
      </c>
      <c r="M82" s="68">
        <v>2.5099999999999998</v>
      </c>
      <c r="N82" s="27">
        <f t="shared" si="8"/>
        <v>2.5033333333333334</v>
      </c>
      <c r="O82" s="27">
        <f t="shared" si="9"/>
        <v>2.0816659994661309E-2</v>
      </c>
      <c r="P82" s="74"/>
      <c r="Q82" s="64">
        <f t="shared" si="10"/>
        <v>85.132784490402969</v>
      </c>
      <c r="R82"/>
      <c r="S82" s="101"/>
      <c r="T82" s="17"/>
      <c r="U82" s="17"/>
      <c r="V82" s="17"/>
      <c r="W82" s="17"/>
      <c r="X82" s="17"/>
      <c r="Y82" s="17"/>
      <c r="Z82" s="17"/>
      <c r="AA82" s="17"/>
      <c r="AB82" s="17"/>
      <c r="AC82" s="17"/>
    </row>
    <row r="83" spans="1:29" s="52" customFormat="1" x14ac:dyDescent="0.25">
      <c r="A83" s="51">
        <v>759</v>
      </c>
      <c r="B83" s="51" t="s">
        <v>149</v>
      </c>
      <c r="C83" s="59" t="s">
        <v>178</v>
      </c>
      <c r="D83" s="49">
        <v>5</v>
      </c>
      <c r="E83" s="51" t="s">
        <v>684</v>
      </c>
      <c r="F83" s="60">
        <v>42191</v>
      </c>
      <c r="G83" s="51" t="s">
        <v>30</v>
      </c>
      <c r="H83" s="61">
        <v>5739</v>
      </c>
      <c r="I83" s="61">
        <v>6069</v>
      </c>
      <c r="J83" s="62">
        <f t="shared" si="11"/>
        <v>5904</v>
      </c>
      <c r="K83" s="71"/>
      <c r="L83" s="71">
        <v>2.42</v>
      </c>
      <c r="M83" s="71">
        <v>2.4300000000000002</v>
      </c>
      <c r="N83" s="63">
        <f t="shared" si="8"/>
        <v>2.4249999999999998</v>
      </c>
      <c r="O83" s="63">
        <f t="shared" si="9"/>
        <v>7.0710678118656384E-3</v>
      </c>
      <c r="P83" s="74">
        <v>2.59</v>
      </c>
      <c r="Q83" s="64">
        <f t="shared" si="10"/>
        <v>76.629478348117118</v>
      </c>
      <c r="S83" s="103"/>
    </row>
    <row r="84" spans="1:29" s="52" customFormat="1" x14ac:dyDescent="0.25">
      <c r="A84" s="4">
        <v>760</v>
      </c>
      <c r="B84" s="4" t="s">
        <v>157</v>
      </c>
      <c r="C84" s="21" t="s">
        <v>178</v>
      </c>
      <c r="D84" s="49">
        <v>5</v>
      </c>
      <c r="E84" s="4" t="s">
        <v>309</v>
      </c>
      <c r="F84" s="6">
        <v>42191</v>
      </c>
      <c r="G84" s="4" t="s">
        <v>30</v>
      </c>
      <c r="H84" s="26">
        <v>5739</v>
      </c>
      <c r="I84" s="26">
        <v>6069</v>
      </c>
      <c r="J84" s="30">
        <f t="shared" si="11"/>
        <v>5904</v>
      </c>
      <c r="K84" s="68"/>
      <c r="L84" s="68">
        <v>2.3199999999999998</v>
      </c>
      <c r="M84" s="68">
        <v>2.37</v>
      </c>
      <c r="N84" s="27">
        <f t="shared" si="8"/>
        <v>2.3449999999999998</v>
      </c>
      <c r="O84" s="27">
        <f t="shared" si="9"/>
        <v>3.5355339059327563E-2</v>
      </c>
      <c r="P84" s="74">
        <v>2.58</v>
      </c>
      <c r="Q84" s="64">
        <f t="shared" si="10"/>
        <v>68.576106485675794</v>
      </c>
      <c r="R84"/>
      <c r="S84" s="101" t="s">
        <v>262</v>
      </c>
      <c r="T84" s="17"/>
      <c r="U84" s="17"/>
      <c r="V84" s="17"/>
      <c r="W84" s="17"/>
      <c r="X84" s="17"/>
      <c r="Y84" s="17"/>
      <c r="Z84" s="17"/>
      <c r="AA84" s="17"/>
      <c r="AB84" s="17"/>
      <c r="AC84" s="17"/>
    </row>
    <row r="85" spans="1:29" s="52" customFormat="1" x14ac:dyDescent="0.25">
      <c r="A85" s="4">
        <v>761</v>
      </c>
      <c r="B85" s="4" t="s">
        <v>156</v>
      </c>
      <c r="C85" s="21" t="s">
        <v>178</v>
      </c>
      <c r="D85" s="49">
        <v>5</v>
      </c>
      <c r="E85" s="4" t="s">
        <v>309</v>
      </c>
      <c r="F85" s="6">
        <v>42191</v>
      </c>
      <c r="G85" s="4" t="s">
        <v>30</v>
      </c>
      <c r="H85" s="26">
        <v>5739</v>
      </c>
      <c r="I85" s="26">
        <v>6069</v>
      </c>
      <c r="J85" s="30">
        <f t="shared" si="11"/>
        <v>5904</v>
      </c>
      <c r="K85" s="68">
        <v>2.44</v>
      </c>
      <c r="L85" s="68">
        <v>2.4900000000000002</v>
      </c>
      <c r="M85" s="68">
        <v>2.4300000000000002</v>
      </c>
      <c r="N85" s="27">
        <f t="shared" si="8"/>
        <v>2.4533333333333331</v>
      </c>
      <c r="O85" s="27">
        <f t="shared" si="9"/>
        <v>3.2145502536643257E-2</v>
      </c>
      <c r="P85" s="74"/>
      <c r="Q85" s="64">
        <f t="shared" si="10"/>
        <v>79.633208152719462</v>
      </c>
      <c r="R85"/>
      <c r="S85" s="101"/>
      <c r="T85"/>
      <c r="U85"/>
      <c r="V85"/>
      <c r="W85"/>
      <c r="X85"/>
      <c r="Y85"/>
      <c r="Z85"/>
      <c r="AA85"/>
      <c r="AB85"/>
      <c r="AC85"/>
    </row>
    <row r="86" spans="1:29" s="52" customFormat="1" x14ac:dyDescent="0.25">
      <c r="A86" s="51">
        <v>762</v>
      </c>
      <c r="B86" s="51" t="s">
        <v>286</v>
      </c>
      <c r="C86" s="59" t="s">
        <v>178</v>
      </c>
      <c r="D86" s="49">
        <v>5</v>
      </c>
      <c r="E86" s="51" t="s">
        <v>309</v>
      </c>
      <c r="F86" s="60">
        <v>42199</v>
      </c>
      <c r="G86" s="51" t="s">
        <v>30</v>
      </c>
      <c r="H86" s="61">
        <v>5739</v>
      </c>
      <c r="I86" s="61">
        <v>6069</v>
      </c>
      <c r="J86" s="62">
        <f t="shared" si="11"/>
        <v>5904</v>
      </c>
      <c r="K86" s="71">
        <v>2.3199999999999998</v>
      </c>
      <c r="L86" s="71"/>
      <c r="M86" s="71">
        <v>2.2999999999999998</v>
      </c>
      <c r="N86" s="63">
        <f t="shared" si="8"/>
        <v>2.3099999999999996</v>
      </c>
      <c r="O86" s="63">
        <f t="shared" si="9"/>
        <v>1.4142135623730963E-2</v>
      </c>
      <c r="P86" s="74">
        <v>2.17</v>
      </c>
      <c r="Q86" s="64">
        <f t="shared" si="10"/>
        <v>65.246264663379762</v>
      </c>
      <c r="S86" s="103" t="s">
        <v>67</v>
      </c>
    </row>
    <row r="87" spans="1:29" s="52" customFormat="1" x14ac:dyDescent="0.25">
      <c r="A87" s="51">
        <v>1308</v>
      </c>
      <c r="B87" s="51" t="s">
        <v>181</v>
      </c>
      <c r="C87" s="59" t="s">
        <v>178</v>
      </c>
      <c r="D87" s="49">
        <v>5</v>
      </c>
      <c r="E87" s="51" t="s">
        <v>684</v>
      </c>
      <c r="F87" s="60">
        <v>42194</v>
      </c>
      <c r="G87" s="51" t="s">
        <v>30</v>
      </c>
      <c r="H87" s="61">
        <v>5739</v>
      </c>
      <c r="I87" s="61">
        <v>6069</v>
      </c>
      <c r="J87" s="62">
        <f t="shared" si="11"/>
        <v>5904</v>
      </c>
      <c r="K87" s="71">
        <v>2.52</v>
      </c>
      <c r="L87" s="71">
        <v>2.5099999999999998</v>
      </c>
      <c r="M87" s="71"/>
      <c r="N87" s="63">
        <f t="shared" si="8"/>
        <v>2.5149999999999997</v>
      </c>
      <c r="O87" s="63">
        <f t="shared" si="9"/>
        <v>7.0710678118656384E-3</v>
      </c>
      <c r="P87" s="74">
        <v>2.36</v>
      </c>
      <c r="Q87" s="64">
        <f t="shared" si="10"/>
        <v>86.453134685954439</v>
      </c>
      <c r="S87" s="103"/>
      <c r="T87" s="17"/>
      <c r="U87" s="17"/>
      <c r="V87" s="17"/>
      <c r="W87" s="17"/>
      <c r="X87" s="17"/>
      <c r="Y87" s="17"/>
      <c r="Z87" s="17"/>
      <c r="AA87" s="17"/>
      <c r="AB87" s="17"/>
      <c r="AC87" s="17"/>
    </row>
    <row r="88" spans="1:29" s="52" customFormat="1" x14ac:dyDescent="0.25">
      <c r="A88" s="4">
        <v>14898</v>
      </c>
      <c r="B88" s="4" t="s">
        <v>311</v>
      </c>
      <c r="C88" s="21" t="s">
        <v>178</v>
      </c>
      <c r="D88" s="49">
        <v>5</v>
      </c>
      <c r="E88" s="51" t="s">
        <v>309</v>
      </c>
      <c r="F88" s="53">
        <v>42298</v>
      </c>
      <c r="G88" s="4" t="s">
        <v>30</v>
      </c>
      <c r="H88" s="26">
        <v>5739</v>
      </c>
      <c r="I88" s="26">
        <v>6069</v>
      </c>
      <c r="J88" s="30">
        <f t="shared" si="11"/>
        <v>5904</v>
      </c>
      <c r="K88" s="68">
        <v>2.4</v>
      </c>
      <c r="L88" s="68">
        <v>2.4700000000000002</v>
      </c>
      <c r="M88" s="68">
        <v>2.41</v>
      </c>
      <c r="N88" s="27">
        <f t="shared" si="8"/>
        <v>2.4266666666666667</v>
      </c>
      <c r="O88" s="27">
        <f t="shared" si="9"/>
        <v>3.7859388972001938E-2</v>
      </c>
      <c r="P88" s="74"/>
      <c r="Q88" s="64">
        <f t="shared" si="10"/>
        <v>76.803942251685285</v>
      </c>
      <c r="R88"/>
      <c r="S88" s="104"/>
      <c r="T88" s="17"/>
      <c r="U88" s="17"/>
      <c r="V88" s="17"/>
      <c r="W88" s="17"/>
      <c r="X88" s="17"/>
      <c r="Y88" s="17"/>
      <c r="Z88" s="17"/>
      <c r="AA88" s="17"/>
      <c r="AB88" s="17"/>
      <c r="AC88" s="17"/>
    </row>
    <row r="89" spans="1:29" s="52" customFormat="1" x14ac:dyDescent="0.25">
      <c r="A89" s="51">
        <v>14899</v>
      </c>
      <c r="B89" s="51" t="s">
        <v>310</v>
      </c>
      <c r="C89" s="59" t="s">
        <v>178</v>
      </c>
      <c r="D89" s="49">
        <v>5</v>
      </c>
      <c r="E89" s="4" t="s">
        <v>309</v>
      </c>
      <c r="F89" s="65">
        <v>42298</v>
      </c>
      <c r="G89" s="51" t="s">
        <v>30</v>
      </c>
      <c r="H89" s="61">
        <v>5739</v>
      </c>
      <c r="I89" s="61">
        <v>6069</v>
      </c>
      <c r="J89" s="62">
        <f t="shared" si="11"/>
        <v>5904</v>
      </c>
      <c r="K89" s="71">
        <v>2.48</v>
      </c>
      <c r="L89" s="71"/>
      <c r="M89" s="71">
        <v>2.52</v>
      </c>
      <c r="N89" s="63">
        <f t="shared" si="8"/>
        <v>2.5</v>
      </c>
      <c r="O89" s="63">
        <f t="shared" si="9"/>
        <v>2.8284271247461926E-2</v>
      </c>
      <c r="P89" s="74">
        <v>2.68</v>
      </c>
      <c r="Q89" s="64">
        <f t="shared" si="10"/>
        <v>84.758142159370664</v>
      </c>
      <c r="S89" s="105"/>
      <c r="T89" s="51"/>
      <c r="U89" s="51"/>
      <c r="V89" s="51"/>
      <c r="W89" s="51"/>
      <c r="X89" s="51"/>
      <c r="Y89" s="51"/>
      <c r="Z89" s="51"/>
      <c r="AA89" s="51"/>
      <c r="AB89" s="51"/>
      <c r="AC89" s="51"/>
    </row>
    <row r="90" spans="1:29" s="52" customFormat="1" x14ac:dyDescent="0.25">
      <c r="A90" s="4">
        <v>14906</v>
      </c>
      <c r="B90" s="4" t="s">
        <v>312</v>
      </c>
      <c r="C90" s="21" t="s">
        <v>178</v>
      </c>
      <c r="D90" s="49">
        <v>5</v>
      </c>
      <c r="E90" s="4" t="s">
        <v>313</v>
      </c>
      <c r="F90" s="53">
        <v>42298</v>
      </c>
      <c r="G90" s="4" t="s">
        <v>30</v>
      </c>
      <c r="H90" s="26">
        <v>5739</v>
      </c>
      <c r="I90" s="26">
        <v>6069</v>
      </c>
      <c r="J90" s="30">
        <f t="shared" si="11"/>
        <v>5904</v>
      </c>
      <c r="K90" s="68">
        <v>2.4500000000000002</v>
      </c>
      <c r="L90" s="68">
        <v>2.4</v>
      </c>
      <c r="M90" s="68"/>
      <c r="N90" s="27">
        <f t="shared" si="8"/>
        <v>2.4249999999999998</v>
      </c>
      <c r="O90" s="27">
        <f t="shared" si="9"/>
        <v>3.5355339059327563E-2</v>
      </c>
      <c r="P90" s="74">
        <v>2.52</v>
      </c>
      <c r="Q90" s="64">
        <f t="shared" si="10"/>
        <v>76.629478348117118</v>
      </c>
      <c r="R90"/>
      <c r="S90" s="104"/>
      <c r="T90"/>
      <c r="U90"/>
      <c r="V90"/>
      <c r="W90"/>
      <c r="X90"/>
      <c r="Y90"/>
      <c r="Z90"/>
      <c r="AA90"/>
      <c r="AB90"/>
      <c r="AC90"/>
    </row>
    <row r="91" spans="1:29" s="52" customFormat="1" x14ac:dyDescent="0.25">
      <c r="A91" s="51">
        <v>14908</v>
      </c>
      <c r="B91" s="51" t="s">
        <v>307</v>
      </c>
      <c r="C91" s="59" t="s">
        <v>178</v>
      </c>
      <c r="D91" s="49">
        <v>5</v>
      </c>
      <c r="E91" s="4" t="s">
        <v>308</v>
      </c>
      <c r="F91" s="65">
        <v>42298</v>
      </c>
      <c r="G91" s="51" t="s">
        <v>30</v>
      </c>
      <c r="H91" s="61">
        <v>5739</v>
      </c>
      <c r="I91" s="61">
        <v>6069</v>
      </c>
      <c r="J91" s="62">
        <f t="shared" si="11"/>
        <v>5904</v>
      </c>
      <c r="K91" s="71"/>
      <c r="L91" s="71">
        <v>2.38</v>
      </c>
      <c r="M91" s="71">
        <v>2.41</v>
      </c>
      <c r="N91" s="63">
        <f t="shared" si="8"/>
        <v>2.395</v>
      </c>
      <c r="O91" s="63">
        <f t="shared" si="9"/>
        <v>2.12132034355966E-2</v>
      </c>
      <c r="P91" s="74">
        <v>2.27</v>
      </c>
      <c r="Q91" s="64">
        <f t="shared" si="10"/>
        <v>73.536213530411189</v>
      </c>
      <c r="S91" s="105"/>
      <c r="T91" s="17"/>
      <c r="U91" s="17"/>
      <c r="V91" s="17"/>
      <c r="W91" s="17"/>
      <c r="X91" s="17"/>
      <c r="Y91" s="17"/>
      <c r="Z91" s="17"/>
      <c r="AA91" s="17"/>
      <c r="AB91" s="17"/>
      <c r="AC91" s="17"/>
    </row>
    <row r="92" spans="1:29" s="52" customFormat="1" x14ac:dyDescent="0.25">
      <c r="A92" s="4">
        <v>14909</v>
      </c>
      <c r="B92" s="4" t="s">
        <v>314</v>
      </c>
      <c r="C92" s="21" t="s">
        <v>178</v>
      </c>
      <c r="D92" s="49">
        <v>5</v>
      </c>
      <c r="E92" s="4" t="s">
        <v>308</v>
      </c>
      <c r="F92" s="53">
        <v>42298</v>
      </c>
      <c r="G92" s="4" t="s">
        <v>30</v>
      </c>
      <c r="H92" s="26">
        <v>5739</v>
      </c>
      <c r="I92" s="26">
        <v>6069</v>
      </c>
      <c r="J92" s="30">
        <f t="shared" si="11"/>
        <v>5904</v>
      </c>
      <c r="K92" s="68">
        <v>2.5</v>
      </c>
      <c r="L92" s="68">
        <v>2.48</v>
      </c>
      <c r="M92" s="68">
        <v>2.5299999999999998</v>
      </c>
      <c r="N92" s="27">
        <f t="shared" si="8"/>
        <v>2.5033333333333334</v>
      </c>
      <c r="O92" s="27">
        <f t="shared" si="9"/>
        <v>2.5166114784235735E-2</v>
      </c>
      <c r="P92" s="74"/>
      <c r="Q92" s="64">
        <f t="shared" si="10"/>
        <v>85.132784490402969</v>
      </c>
      <c r="R92"/>
      <c r="S92" s="104"/>
      <c r="T92" s="17"/>
      <c r="U92" s="17"/>
      <c r="V92" s="17"/>
      <c r="W92" s="17"/>
      <c r="X92" s="17"/>
      <c r="Y92" s="17"/>
      <c r="Z92" s="17"/>
      <c r="AA92" s="17"/>
      <c r="AB92" s="17"/>
      <c r="AC92" s="17"/>
    </row>
    <row r="93" spans="1:29" s="52" customFormat="1" x14ac:dyDescent="0.25">
      <c r="A93" s="4">
        <v>928</v>
      </c>
      <c r="B93" s="4" t="s">
        <v>221</v>
      </c>
      <c r="C93" s="21" t="s">
        <v>121</v>
      </c>
      <c r="D93" s="51">
        <v>6</v>
      </c>
      <c r="E93" s="4" t="s">
        <v>684</v>
      </c>
      <c r="F93" s="6">
        <v>42196</v>
      </c>
      <c r="G93" s="4" t="s">
        <v>30</v>
      </c>
      <c r="H93" s="26">
        <v>6069</v>
      </c>
      <c r="I93" s="26">
        <v>6398</v>
      </c>
      <c r="J93" s="30">
        <f t="shared" si="11"/>
        <v>6233.5</v>
      </c>
      <c r="K93" s="68">
        <v>2.46</v>
      </c>
      <c r="L93" s="68">
        <v>2.44</v>
      </c>
      <c r="M93" s="68"/>
      <c r="N93" s="27">
        <f t="shared" si="8"/>
        <v>2.4500000000000002</v>
      </c>
      <c r="O93" s="27">
        <f t="shared" si="9"/>
        <v>1.4142135623730963E-2</v>
      </c>
      <c r="P93" s="74">
        <v>2.37</v>
      </c>
      <c r="Q93" s="64">
        <f t="shared" si="10"/>
        <v>79.275636793059704</v>
      </c>
      <c r="R93" s="38"/>
      <c r="S93" s="101"/>
      <c r="T93" s="17"/>
      <c r="U93" s="17"/>
      <c r="V93" s="17"/>
      <c r="W93" s="17"/>
      <c r="X93" s="17"/>
      <c r="Y93" s="17"/>
      <c r="Z93" s="17"/>
      <c r="AA93" s="17"/>
      <c r="AB93" s="17"/>
      <c r="AC93" s="17"/>
    </row>
    <row r="94" spans="1:29" s="52" customFormat="1" x14ac:dyDescent="0.25">
      <c r="A94" s="4">
        <v>929</v>
      </c>
      <c r="B94" s="4" t="s">
        <v>222</v>
      </c>
      <c r="C94" s="21" t="s">
        <v>121</v>
      </c>
      <c r="D94" s="51">
        <v>6</v>
      </c>
      <c r="E94" s="4" t="s">
        <v>313</v>
      </c>
      <c r="F94" s="6">
        <v>42196</v>
      </c>
      <c r="G94" s="4" t="s">
        <v>30</v>
      </c>
      <c r="H94" s="26">
        <v>6069</v>
      </c>
      <c r="I94" s="26">
        <v>6398</v>
      </c>
      <c r="J94" s="30">
        <f t="shared" si="11"/>
        <v>6233.5</v>
      </c>
      <c r="K94" s="68"/>
      <c r="L94" s="68">
        <v>2.52</v>
      </c>
      <c r="M94" s="68">
        <v>2.52</v>
      </c>
      <c r="N94" s="27">
        <f t="shared" si="8"/>
        <v>2.52</v>
      </c>
      <c r="O94" s="27">
        <f t="shared" si="9"/>
        <v>0</v>
      </c>
      <c r="P94" s="74">
        <v>2.64</v>
      </c>
      <c r="Q94" s="64">
        <f t="shared" si="10"/>
        <v>87.023348469501087</v>
      </c>
      <c r="R94"/>
      <c r="S94" s="101"/>
      <c r="T94" s="51"/>
      <c r="U94" s="51"/>
      <c r="V94" s="51"/>
      <c r="W94" s="51"/>
      <c r="X94" s="51"/>
      <c r="Y94" s="51"/>
      <c r="Z94" s="51"/>
      <c r="AA94" s="51"/>
      <c r="AB94" s="51"/>
      <c r="AC94" s="51"/>
    </row>
    <row r="95" spans="1:29" s="52" customFormat="1" x14ac:dyDescent="0.25">
      <c r="A95" s="4">
        <v>953</v>
      </c>
      <c r="B95" s="4" t="s">
        <v>124</v>
      </c>
      <c r="C95" s="21" t="s">
        <v>121</v>
      </c>
      <c r="D95" s="51">
        <v>6</v>
      </c>
      <c r="E95" s="4" t="s">
        <v>684</v>
      </c>
      <c r="F95" s="6">
        <v>42191</v>
      </c>
      <c r="G95" s="4" t="s">
        <v>30</v>
      </c>
      <c r="H95" s="26">
        <v>6069</v>
      </c>
      <c r="I95" s="26">
        <v>6398</v>
      </c>
      <c r="J95" s="30">
        <f t="shared" si="11"/>
        <v>6233.5</v>
      </c>
      <c r="K95" s="68">
        <v>2.4900000000000002</v>
      </c>
      <c r="L95" s="68"/>
      <c r="M95" s="68">
        <v>2.4300000000000002</v>
      </c>
      <c r="N95" s="27">
        <f t="shared" si="8"/>
        <v>2.46</v>
      </c>
      <c r="O95" s="27">
        <f t="shared" si="9"/>
        <v>4.2426406871192889E-2</v>
      </c>
      <c r="P95" s="74">
        <v>2.36</v>
      </c>
      <c r="Q95" s="64">
        <f t="shared" si="10"/>
        <v>80.351724968409059</v>
      </c>
      <c r="R95"/>
      <c r="S95" s="101"/>
      <c r="T95" s="51"/>
      <c r="U95" s="51"/>
      <c r="V95" s="51"/>
      <c r="W95" s="51"/>
      <c r="X95" s="51"/>
      <c r="Y95" s="51"/>
      <c r="Z95" s="51"/>
      <c r="AA95" s="51"/>
      <c r="AB95" s="51"/>
      <c r="AC95" s="51"/>
    </row>
    <row r="96" spans="1:29" s="52" customFormat="1" x14ac:dyDescent="0.25">
      <c r="A96" s="51">
        <v>954</v>
      </c>
      <c r="B96" s="51" t="s">
        <v>123</v>
      </c>
      <c r="C96" s="59" t="s">
        <v>121</v>
      </c>
      <c r="D96" s="51">
        <v>6</v>
      </c>
      <c r="E96" s="4" t="s">
        <v>313</v>
      </c>
      <c r="F96" s="60">
        <v>42191</v>
      </c>
      <c r="G96" s="51" t="s">
        <v>30</v>
      </c>
      <c r="H96" s="61">
        <v>6069</v>
      </c>
      <c r="I96" s="61">
        <v>6398</v>
      </c>
      <c r="J96" s="62">
        <f t="shared" si="11"/>
        <v>6233.5</v>
      </c>
      <c r="K96" s="71"/>
      <c r="L96" s="71">
        <v>2.69</v>
      </c>
      <c r="M96" s="71">
        <v>2.64</v>
      </c>
      <c r="N96" s="63">
        <f t="shared" si="8"/>
        <v>2.665</v>
      </c>
      <c r="O96" s="63">
        <f t="shared" si="9"/>
        <v>3.5355339059327251E-2</v>
      </c>
      <c r="P96" s="74">
        <v>2.5</v>
      </c>
      <c r="Q96" s="64">
        <f t="shared" si="10"/>
        <v>104.72678617354116</v>
      </c>
      <c r="S96" s="103"/>
      <c r="T96" s="17"/>
      <c r="U96" s="17"/>
      <c r="V96" s="17"/>
      <c r="W96" s="17"/>
      <c r="X96" s="17"/>
      <c r="Y96" s="17"/>
      <c r="Z96" s="17"/>
      <c r="AA96" s="17"/>
      <c r="AB96" s="17"/>
      <c r="AC96" s="17"/>
    </row>
    <row r="97" spans="1:29" s="52" customFormat="1" x14ac:dyDescent="0.25">
      <c r="A97" s="4">
        <v>955</v>
      </c>
      <c r="B97" s="4" t="s">
        <v>126</v>
      </c>
      <c r="C97" s="21" t="s">
        <v>121</v>
      </c>
      <c r="D97" s="51">
        <v>6</v>
      </c>
      <c r="E97" s="51" t="s">
        <v>313</v>
      </c>
      <c r="F97" s="6">
        <v>42191</v>
      </c>
      <c r="G97" s="4" t="s">
        <v>30</v>
      </c>
      <c r="H97" s="26">
        <v>6069</v>
      </c>
      <c r="I97" s="26">
        <v>6398</v>
      </c>
      <c r="J97" s="30">
        <f t="shared" si="11"/>
        <v>6233.5</v>
      </c>
      <c r="K97" s="68">
        <v>2.4900000000000002</v>
      </c>
      <c r="L97" s="68">
        <v>2.48</v>
      </c>
      <c r="M97" s="68">
        <v>2.54</v>
      </c>
      <c r="N97" s="27">
        <f t="shared" si="8"/>
        <v>2.5033333333333334</v>
      </c>
      <c r="O97" s="27">
        <f t="shared" si="9"/>
        <v>3.2145502536643167E-2</v>
      </c>
      <c r="P97" s="74">
        <v>2.54</v>
      </c>
      <c r="Q97" s="64">
        <f t="shared" si="10"/>
        <v>85.132784490402969</v>
      </c>
      <c r="R97"/>
      <c r="S97" s="101"/>
      <c r="T97" s="51"/>
      <c r="U97" s="51"/>
      <c r="V97" s="51"/>
      <c r="W97" s="51"/>
      <c r="X97" s="51"/>
      <c r="Y97" s="51"/>
      <c r="Z97" s="51"/>
      <c r="AA97" s="51"/>
      <c r="AB97" s="51"/>
      <c r="AC97" s="51"/>
    </row>
    <row r="98" spans="1:29" s="52" customFormat="1" x14ac:dyDescent="0.25">
      <c r="A98" s="4">
        <v>956</v>
      </c>
      <c r="B98" s="4" t="s">
        <v>125</v>
      </c>
      <c r="C98" s="21" t="s">
        <v>121</v>
      </c>
      <c r="D98" s="51">
        <v>6</v>
      </c>
      <c r="E98" s="4" t="s">
        <v>313</v>
      </c>
      <c r="F98" s="6">
        <v>42191</v>
      </c>
      <c r="G98" s="4" t="s">
        <v>30</v>
      </c>
      <c r="H98" s="26">
        <v>6069</v>
      </c>
      <c r="I98" s="26">
        <v>6398</v>
      </c>
      <c r="J98" s="30">
        <f t="shared" si="11"/>
        <v>6233.5</v>
      </c>
      <c r="K98" s="68"/>
      <c r="L98" s="68">
        <v>2.56</v>
      </c>
      <c r="M98" s="68">
        <v>2.57</v>
      </c>
      <c r="N98" s="27">
        <f t="shared" si="8"/>
        <v>2.5649999999999999</v>
      </c>
      <c r="O98" s="27">
        <f t="shared" si="9"/>
        <v>7.0710678118653244E-3</v>
      </c>
      <c r="P98" s="74">
        <v>2.64</v>
      </c>
      <c r="Q98" s="64">
        <f t="shared" si="10"/>
        <v>92.273967185043091</v>
      </c>
      <c r="R98"/>
      <c r="S98" s="101"/>
      <c r="T98" s="51"/>
      <c r="U98" s="51"/>
      <c r="V98" s="51"/>
      <c r="W98" s="51"/>
      <c r="X98" s="51"/>
      <c r="Y98" s="51"/>
      <c r="Z98" s="51"/>
      <c r="AA98" s="51"/>
      <c r="AB98" s="51"/>
      <c r="AC98" s="51"/>
    </row>
    <row r="99" spans="1:29" s="52" customFormat="1" x14ac:dyDescent="0.25">
      <c r="A99" s="4">
        <v>957</v>
      </c>
      <c r="B99" s="4" t="s">
        <v>127</v>
      </c>
      <c r="C99" s="21" t="s">
        <v>121</v>
      </c>
      <c r="D99" s="51">
        <v>6</v>
      </c>
      <c r="E99" s="4" t="s">
        <v>684</v>
      </c>
      <c r="F99" s="6">
        <v>42191</v>
      </c>
      <c r="G99" s="4" t="s">
        <v>30</v>
      </c>
      <c r="H99" s="26">
        <v>6069</v>
      </c>
      <c r="I99" s="26">
        <v>6398</v>
      </c>
      <c r="J99" s="30">
        <f t="shared" si="11"/>
        <v>6233.5</v>
      </c>
      <c r="K99" s="68">
        <v>2.4900000000000002</v>
      </c>
      <c r="L99" s="68">
        <v>2.4300000000000002</v>
      </c>
      <c r="M99" s="68">
        <v>2.46</v>
      </c>
      <c r="N99" s="27">
        <f t="shared" ref="N99:N130" si="12">AVERAGE(K99:M99)</f>
        <v>2.46</v>
      </c>
      <c r="O99" s="27">
        <f t="shared" ref="O99:O127" si="13">STDEV(K99:M99)</f>
        <v>3.0000000000000027E-2</v>
      </c>
      <c r="P99" s="74"/>
      <c r="Q99" s="64">
        <f t="shared" ref="Q99:Q130" si="14">10^((3.31*(LOG(N99)))+0.611)</f>
        <v>80.351724968409059</v>
      </c>
      <c r="R99"/>
      <c r="S99" s="101"/>
      <c r="T99" s="51"/>
      <c r="U99" s="51"/>
      <c r="V99" s="51"/>
      <c r="W99" s="51"/>
      <c r="X99" s="51"/>
      <c r="Y99" s="51"/>
      <c r="Z99" s="51"/>
      <c r="AA99" s="51"/>
      <c r="AB99" s="51"/>
      <c r="AC99" s="51"/>
    </row>
    <row r="100" spans="1:29" s="52" customFormat="1" x14ac:dyDescent="0.25">
      <c r="A100" s="51">
        <v>958</v>
      </c>
      <c r="B100" s="51" t="s">
        <v>122</v>
      </c>
      <c r="C100" s="59" t="s">
        <v>121</v>
      </c>
      <c r="D100" s="51">
        <v>6</v>
      </c>
      <c r="E100" s="4" t="s">
        <v>684</v>
      </c>
      <c r="F100" s="60">
        <v>42191</v>
      </c>
      <c r="G100" s="51" t="s">
        <v>30</v>
      </c>
      <c r="H100" s="61">
        <v>6069</v>
      </c>
      <c r="I100" s="61">
        <v>6398</v>
      </c>
      <c r="J100" s="62">
        <f t="shared" si="11"/>
        <v>6233.5</v>
      </c>
      <c r="K100" s="71">
        <v>2.52</v>
      </c>
      <c r="L100" s="71"/>
      <c r="M100" s="71">
        <v>2.44</v>
      </c>
      <c r="N100" s="63">
        <f t="shared" si="12"/>
        <v>2.48</v>
      </c>
      <c r="O100" s="63">
        <f t="shared" si="13"/>
        <v>5.6568542494923851E-2</v>
      </c>
      <c r="P100" s="74">
        <v>2.37</v>
      </c>
      <c r="Q100" s="64">
        <f t="shared" si="14"/>
        <v>82.53441236984186</v>
      </c>
      <c r="S100" s="103"/>
      <c r="T100" s="17"/>
      <c r="U100" s="17"/>
      <c r="V100" s="17"/>
      <c r="W100" s="17"/>
      <c r="X100" s="17"/>
      <c r="Y100" s="17"/>
      <c r="Z100" s="17"/>
      <c r="AA100" s="17"/>
      <c r="AB100" s="17"/>
      <c r="AC100" s="17"/>
    </row>
    <row r="101" spans="1:29" s="52" customFormat="1" x14ac:dyDescent="0.25">
      <c r="A101" s="4">
        <v>960</v>
      </c>
      <c r="B101" s="4" t="s">
        <v>128</v>
      </c>
      <c r="C101" s="21" t="s">
        <v>121</v>
      </c>
      <c r="D101" s="51">
        <v>6</v>
      </c>
      <c r="E101" s="51" t="s">
        <v>308</v>
      </c>
      <c r="F101" s="6">
        <v>42191</v>
      </c>
      <c r="G101" s="4" t="s">
        <v>30</v>
      </c>
      <c r="H101" s="26">
        <v>6069</v>
      </c>
      <c r="I101" s="26">
        <v>6398</v>
      </c>
      <c r="J101" s="30">
        <f t="shared" si="11"/>
        <v>6233.5</v>
      </c>
      <c r="K101" s="68">
        <v>2.5099999999999998</v>
      </c>
      <c r="L101" s="68">
        <v>2.46</v>
      </c>
      <c r="M101" s="68">
        <v>2.4900000000000002</v>
      </c>
      <c r="N101" s="27">
        <f t="shared" si="12"/>
        <v>2.4866666666666668</v>
      </c>
      <c r="O101" s="27">
        <f t="shared" si="13"/>
        <v>2.5166114784235766E-2</v>
      </c>
      <c r="P101" s="74"/>
      <c r="Q101" s="64">
        <f t="shared" si="14"/>
        <v>83.271073951278439</v>
      </c>
      <c r="R101"/>
      <c r="S101" s="101"/>
      <c r="T101" s="51"/>
      <c r="U101" s="51"/>
      <c r="V101" s="51"/>
      <c r="W101" s="51"/>
      <c r="X101" s="51"/>
      <c r="Y101" s="51"/>
      <c r="Z101" s="51"/>
      <c r="AA101" s="51"/>
      <c r="AB101" s="51"/>
      <c r="AC101" s="51"/>
    </row>
    <row r="102" spans="1:29" s="52" customFormat="1" x14ac:dyDescent="0.25">
      <c r="A102" s="4">
        <v>1327</v>
      </c>
      <c r="B102" s="4" t="s">
        <v>219</v>
      </c>
      <c r="C102" s="21" t="s">
        <v>121</v>
      </c>
      <c r="D102" s="51">
        <v>6</v>
      </c>
      <c r="E102" s="51" t="s">
        <v>684</v>
      </c>
      <c r="F102" s="6">
        <v>42196</v>
      </c>
      <c r="G102" s="4" t="s">
        <v>30</v>
      </c>
      <c r="H102" s="26">
        <v>6069</v>
      </c>
      <c r="I102" s="26">
        <v>6398</v>
      </c>
      <c r="J102" s="30">
        <f t="shared" si="11"/>
        <v>6233.5</v>
      </c>
      <c r="K102" s="68">
        <v>2.75</v>
      </c>
      <c r="L102" s="68">
        <v>2.79</v>
      </c>
      <c r="M102" s="68"/>
      <c r="N102" s="27">
        <f t="shared" si="12"/>
        <v>2.77</v>
      </c>
      <c r="O102" s="27">
        <f t="shared" si="13"/>
        <v>2.8284271247461926E-2</v>
      </c>
      <c r="P102" s="74">
        <v>2.83</v>
      </c>
      <c r="Q102" s="64">
        <f t="shared" si="14"/>
        <v>119.01673597626414</v>
      </c>
      <c r="R102"/>
      <c r="S102" s="101"/>
      <c r="T102" s="17"/>
      <c r="U102" s="17"/>
      <c r="V102" s="17"/>
      <c r="W102" s="17"/>
      <c r="X102" s="17"/>
      <c r="Y102" s="17"/>
      <c r="Z102" s="17"/>
      <c r="AA102" s="17"/>
      <c r="AB102" s="17"/>
      <c r="AC102" s="17"/>
    </row>
    <row r="103" spans="1:29" s="52" customFormat="1" x14ac:dyDescent="0.25">
      <c r="A103" s="4">
        <v>9059</v>
      </c>
      <c r="B103" s="4" t="s">
        <v>183</v>
      </c>
      <c r="C103" s="21" t="s">
        <v>121</v>
      </c>
      <c r="D103" s="51">
        <v>6</v>
      </c>
      <c r="E103" s="4" t="s">
        <v>308</v>
      </c>
      <c r="F103" s="6">
        <v>42194</v>
      </c>
      <c r="G103" s="4" t="s">
        <v>30</v>
      </c>
      <c r="H103" s="26">
        <v>6069</v>
      </c>
      <c r="I103" s="26">
        <v>6398</v>
      </c>
      <c r="J103" s="30">
        <f t="shared" si="11"/>
        <v>6233.5</v>
      </c>
      <c r="K103" s="68">
        <v>2.5299999999999998</v>
      </c>
      <c r="L103" s="68">
        <v>2.5499999999999998</v>
      </c>
      <c r="M103" s="68">
        <v>2.5099999999999998</v>
      </c>
      <c r="N103" s="27">
        <f t="shared" si="12"/>
        <v>2.5299999999999998</v>
      </c>
      <c r="O103" s="27">
        <f t="shared" si="13"/>
        <v>2.0000000000000018E-2</v>
      </c>
      <c r="P103" s="74"/>
      <c r="Q103" s="64">
        <f t="shared" si="14"/>
        <v>88.171641281128316</v>
      </c>
      <c r="R103"/>
      <c r="S103" s="101"/>
      <c r="T103" s="17"/>
      <c r="U103" s="17"/>
      <c r="V103" s="17"/>
      <c r="W103" s="17"/>
      <c r="X103" s="17"/>
      <c r="Y103" s="17"/>
      <c r="Z103" s="17"/>
      <c r="AA103" s="17"/>
      <c r="AB103" s="17"/>
      <c r="AC103" s="17"/>
    </row>
    <row r="104" spans="1:29" s="52" customFormat="1" x14ac:dyDescent="0.25">
      <c r="A104" s="51">
        <v>9060</v>
      </c>
      <c r="B104" s="51" t="s">
        <v>185</v>
      </c>
      <c r="C104" s="59" t="s">
        <v>121</v>
      </c>
      <c r="D104" s="51">
        <v>6</v>
      </c>
      <c r="E104" s="4" t="s">
        <v>308</v>
      </c>
      <c r="F104" s="60">
        <v>42194</v>
      </c>
      <c r="G104" s="51" t="s">
        <v>30</v>
      </c>
      <c r="H104" s="61">
        <v>6069</v>
      </c>
      <c r="I104" s="61">
        <v>6398</v>
      </c>
      <c r="J104" s="62">
        <f t="shared" si="11"/>
        <v>6233.5</v>
      </c>
      <c r="K104" s="71">
        <v>2.2200000000000002</v>
      </c>
      <c r="L104" s="71">
        <v>2.12</v>
      </c>
      <c r="M104" s="71"/>
      <c r="N104" s="63">
        <f t="shared" si="12"/>
        <v>2.17</v>
      </c>
      <c r="O104" s="63">
        <f t="shared" si="13"/>
        <v>7.0710678118654821E-2</v>
      </c>
      <c r="P104" s="74">
        <v>2.04</v>
      </c>
      <c r="Q104" s="64">
        <f t="shared" si="14"/>
        <v>53.04955180141981</v>
      </c>
      <c r="S104" s="103"/>
      <c r="T104" s="17"/>
      <c r="U104" s="17"/>
      <c r="V104" s="17"/>
      <c r="W104" s="17"/>
      <c r="X104" s="17"/>
      <c r="Y104" s="17"/>
      <c r="Z104" s="17"/>
      <c r="AA104" s="17"/>
      <c r="AB104" s="17"/>
      <c r="AC104" s="17"/>
    </row>
    <row r="105" spans="1:29" s="52" customFormat="1" x14ac:dyDescent="0.25">
      <c r="A105" s="51">
        <v>9061</v>
      </c>
      <c r="B105" s="51" t="s">
        <v>186</v>
      </c>
      <c r="C105" s="59" t="s">
        <v>121</v>
      </c>
      <c r="D105" s="51">
        <v>6</v>
      </c>
      <c r="E105" s="4" t="s">
        <v>309</v>
      </c>
      <c r="F105" s="60">
        <v>42194</v>
      </c>
      <c r="G105" s="51" t="s">
        <v>30</v>
      </c>
      <c r="H105" s="61">
        <v>6069</v>
      </c>
      <c r="I105" s="61">
        <v>6398</v>
      </c>
      <c r="J105" s="62">
        <f t="shared" si="11"/>
        <v>6233.5</v>
      </c>
      <c r="K105" s="71">
        <v>2.58</v>
      </c>
      <c r="L105" s="71"/>
      <c r="M105" s="71">
        <v>2.48</v>
      </c>
      <c r="N105" s="63">
        <f t="shared" si="12"/>
        <v>2.5300000000000002</v>
      </c>
      <c r="O105" s="63">
        <f t="shared" si="13"/>
        <v>7.0710678118654821E-2</v>
      </c>
      <c r="P105" s="74">
        <v>2.35</v>
      </c>
      <c r="Q105" s="64">
        <f t="shared" si="14"/>
        <v>88.171641281128387</v>
      </c>
      <c r="S105" s="103"/>
      <c r="T105" s="17"/>
      <c r="U105" s="17"/>
      <c r="V105" s="17"/>
      <c r="W105" s="17"/>
      <c r="X105" s="17"/>
      <c r="Y105" s="17"/>
      <c r="Z105" s="17"/>
      <c r="AA105" s="17"/>
      <c r="AB105" s="17"/>
      <c r="AC105" s="17"/>
    </row>
    <row r="106" spans="1:29" s="52" customFormat="1" x14ac:dyDescent="0.25">
      <c r="A106" s="4">
        <v>9062</v>
      </c>
      <c r="B106" s="4" t="s">
        <v>187</v>
      </c>
      <c r="C106" s="21" t="s">
        <v>121</v>
      </c>
      <c r="D106" s="51">
        <v>6</v>
      </c>
      <c r="E106" s="51" t="s">
        <v>309</v>
      </c>
      <c r="F106" s="6">
        <v>42194</v>
      </c>
      <c r="G106" s="4" t="s">
        <v>30</v>
      </c>
      <c r="H106" s="26">
        <v>6069</v>
      </c>
      <c r="I106" s="26">
        <v>6398</v>
      </c>
      <c r="J106" s="30">
        <f t="shared" ref="J106:J137" si="15">AVERAGE(H106:I106)</f>
        <v>6233.5</v>
      </c>
      <c r="K106" s="68">
        <v>2.19</v>
      </c>
      <c r="L106" s="68">
        <v>2.2000000000000002</v>
      </c>
      <c r="M106" s="68"/>
      <c r="N106" s="27">
        <f t="shared" si="12"/>
        <v>2.1950000000000003</v>
      </c>
      <c r="O106" s="27">
        <f t="shared" si="13"/>
        <v>7.0710678118656384E-3</v>
      </c>
      <c r="P106" s="74">
        <v>2.0699999999999998</v>
      </c>
      <c r="Q106" s="64">
        <f t="shared" si="14"/>
        <v>55.099578468171011</v>
      </c>
      <c r="R106"/>
      <c r="S106" s="101"/>
      <c r="T106" s="17"/>
      <c r="U106" s="17"/>
      <c r="V106" s="17"/>
      <c r="W106" s="17"/>
      <c r="X106" s="17"/>
      <c r="Y106" s="17"/>
      <c r="Z106" s="17"/>
      <c r="AA106" s="17"/>
      <c r="AB106" s="17"/>
      <c r="AC106" s="17"/>
    </row>
    <row r="107" spans="1:29" s="52" customFormat="1" x14ac:dyDescent="0.25">
      <c r="A107" s="51">
        <v>9063</v>
      </c>
      <c r="B107" s="51" t="s">
        <v>182</v>
      </c>
      <c r="C107" s="59" t="s">
        <v>121</v>
      </c>
      <c r="D107" s="51">
        <v>6</v>
      </c>
      <c r="E107" s="4" t="s">
        <v>684</v>
      </c>
      <c r="F107" s="60">
        <v>42194</v>
      </c>
      <c r="G107" s="51" t="s">
        <v>30</v>
      </c>
      <c r="H107" s="61">
        <v>6069</v>
      </c>
      <c r="I107" s="61">
        <v>6398</v>
      </c>
      <c r="J107" s="62">
        <f t="shared" si="15"/>
        <v>6233.5</v>
      </c>
      <c r="K107" s="71"/>
      <c r="L107" s="71">
        <v>2.4700000000000002</v>
      </c>
      <c r="M107" s="71">
        <v>2.4500000000000002</v>
      </c>
      <c r="N107" s="63">
        <f t="shared" si="12"/>
        <v>2.46</v>
      </c>
      <c r="O107" s="63">
        <f t="shared" si="13"/>
        <v>1.4142135623730963E-2</v>
      </c>
      <c r="P107" s="74">
        <v>2.59</v>
      </c>
      <c r="Q107" s="64">
        <f t="shared" si="14"/>
        <v>80.351724968409059</v>
      </c>
      <c r="S107" s="103"/>
      <c r="T107" s="17"/>
      <c r="U107" s="17"/>
      <c r="V107" s="17"/>
      <c r="W107" s="17"/>
      <c r="X107" s="17"/>
      <c r="Y107" s="17"/>
      <c r="Z107" s="17"/>
      <c r="AA107" s="17"/>
      <c r="AB107" s="17"/>
      <c r="AC107" s="17"/>
    </row>
    <row r="108" spans="1:29" s="52" customFormat="1" x14ac:dyDescent="0.25">
      <c r="A108" s="4">
        <v>9064</v>
      </c>
      <c r="B108" s="4" t="s">
        <v>184</v>
      </c>
      <c r="C108" s="21" t="s">
        <v>121</v>
      </c>
      <c r="D108" s="51">
        <v>6</v>
      </c>
      <c r="E108" s="51" t="s">
        <v>313</v>
      </c>
      <c r="F108" s="6">
        <v>42194</v>
      </c>
      <c r="G108" s="4" t="s">
        <v>30</v>
      </c>
      <c r="H108" s="26">
        <v>6069</v>
      </c>
      <c r="I108" s="26">
        <v>6398</v>
      </c>
      <c r="J108" s="30">
        <f t="shared" si="15"/>
        <v>6233.5</v>
      </c>
      <c r="K108" s="68">
        <v>2.44</v>
      </c>
      <c r="L108" s="68"/>
      <c r="M108" s="68">
        <v>2.44</v>
      </c>
      <c r="N108" s="27">
        <f t="shared" si="12"/>
        <v>2.44</v>
      </c>
      <c r="O108" s="27">
        <f t="shared" si="13"/>
        <v>0</v>
      </c>
      <c r="P108" s="74">
        <v>2.4</v>
      </c>
      <c r="Q108" s="64">
        <f t="shared" si="14"/>
        <v>78.20964690656038</v>
      </c>
      <c r="R108"/>
      <c r="S108" s="101"/>
      <c r="T108" s="51"/>
      <c r="U108" s="51"/>
      <c r="V108" s="51"/>
      <c r="W108" s="51"/>
      <c r="X108" s="51"/>
      <c r="Y108" s="51"/>
      <c r="Z108" s="51"/>
      <c r="AA108" s="51"/>
      <c r="AB108" s="51"/>
      <c r="AC108" s="51"/>
    </row>
    <row r="109" spans="1:29" s="52" customFormat="1" x14ac:dyDescent="0.25">
      <c r="A109" s="4">
        <v>14567</v>
      </c>
      <c r="B109" s="4" t="s">
        <v>223</v>
      </c>
      <c r="C109" s="21" t="s">
        <v>121</v>
      </c>
      <c r="D109" s="51">
        <v>6</v>
      </c>
      <c r="E109" s="4" t="s">
        <v>308</v>
      </c>
      <c r="F109" s="6">
        <v>42196</v>
      </c>
      <c r="G109" s="4" t="s">
        <v>30</v>
      </c>
      <c r="H109" s="26">
        <v>6069</v>
      </c>
      <c r="I109" s="26">
        <v>6398</v>
      </c>
      <c r="J109" s="30">
        <f t="shared" si="15"/>
        <v>6233.5</v>
      </c>
      <c r="K109" s="68">
        <v>2.38</v>
      </c>
      <c r="L109" s="68"/>
      <c r="M109" s="68">
        <v>2.38</v>
      </c>
      <c r="N109" s="27">
        <f t="shared" si="12"/>
        <v>2.38</v>
      </c>
      <c r="O109" s="27">
        <f t="shared" si="13"/>
        <v>0</v>
      </c>
      <c r="P109" s="74">
        <v>2.34</v>
      </c>
      <c r="Q109" s="64">
        <f t="shared" si="14"/>
        <v>72.022754661441738</v>
      </c>
      <c r="R109"/>
      <c r="S109" s="101"/>
      <c r="T109" s="17"/>
      <c r="U109" s="17"/>
      <c r="V109" s="17"/>
      <c r="W109" s="17"/>
      <c r="X109" s="17"/>
      <c r="Y109" s="17"/>
      <c r="Z109" s="17"/>
      <c r="AA109" s="17"/>
      <c r="AB109" s="17"/>
      <c r="AC109" s="17"/>
    </row>
    <row r="110" spans="1:29" s="52" customFormat="1" x14ac:dyDescent="0.25">
      <c r="A110" s="4">
        <v>14568</v>
      </c>
      <c r="B110" s="4" t="s">
        <v>227</v>
      </c>
      <c r="C110" s="21" t="s">
        <v>121</v>
      </c>
      <c r="D110" s="51">
        <v>6</v>
      </c>
      <c r="E110" s="4" t="s">
        <v>308</v>
      </c>
      <c r="F110" s="6">
        <v>42196</v>
      </c>
      <c r="G110" s="4" t="s">
        <v>30</v>
      </c>
      <c r="H110" s="26">
        <v>6069</v>
      </c>
      <c r="I110" s="26">
        <v>6398</v>
      </c>
      <c r="J110" s="30">
        <f t="shared" si="15"/>
        <v>6233.5</v>
      </c>
      <c r="K110" s="68">
        <v>2.64</v>
      </c>
      <c r="L110" s="68">
        <v>2.69</v>
      </c>
      <c r="M110" s="68">
        <v>2.7</v>
      </c>
      <c r="N110" s="27">
        <f t="shared" si="12"/>
        <v>2.6766666666666672</v>
      </c>
      <c r="O110" s="27">
        <f t="shared" si="13"/>
        <v>3.2145502536643167E-2</v>
      </c>
      <c r="P110" s="74"/>
      <c r="Q110" s="64">
        <f t="shared" si="14"/>
        <v>106.25199710084418</v>
      </c>
      <c r="R110"/>
      <c r="S110" s="101"/>
      <c r="T110" s="17"/>
      <c r="U110" s="17"/>
      <c r="V110" s="17"/>
      <c r="W110" s="17"/>
      <c r="X110" s="17"/>
      <c r="Y110" s="17"/>
      <c r="Z110" s="17"/>
      <c r="AA110" s="17"/>
      <c r="AB110" s="17"/>
      <c r="AC110" s="17"/>
    </row>
    <row r="111" spans="1:29" s="52" customFormat="1" x14ac:dyDescent="0.25">
      <c r="A111" s="4">
        <v>14569</v>
      </c>
      <c r="B111" s="4" t="s">
        <v>226</v>
      </c>
      <c r="C111" s="21" t="s">
        <v>121</v>
      </c>
      <c r="D111" s="51">
        <v>6</v>
      </c>
      <c r="E111" s="4" t="s">
        <v>313</v>
      </c>
      <c r="F111" s="6">
        <v>42196</v>
      </c>
      <c r="G111" s="4" t="s">
        <v>30</v>
      </c>
      <c r="H111" s="26">
        <v>6069</v>
      </c>
      <c r="I111" s="26">
        <v>6398</v>
      </c>
      <c r="J111" s="30">
        <f t="shared" si="15"/>
        <v>6233.5</v>
      </c>
      <c r="K111" s="68"/>
      <c r="L111" s="68">
        <v>2.57</v>
      </c>
      <c r="M111" s="68">
        <v>2.56</v>
      </c>
      <c r="N111" s="27">
        <f t="shared" si="12"/>
        <v>2.5649999999999999</v>
      </c>
      <c r="O111" s="27">
        <f t="shared" si="13"/>
        <v>7.0710678118653244E-3</v>
      </c>
      <c r="P111" s="74">
        <v>2.59</v>
      </c>
      <c r="Q111" s="64">
        <f t="shared" si="14"/>
        <v>92.273967185043091</v>
      </c>
      <c r="R111"/>
      <c r="S111" s="101"/>
      <c r="T111" s="17"/>
      <c r="U111" s="17"/>
      <c r="V111" s="17"/>
      <c r="W111" s="17"/>
      <c r="X111" s="17"/>
      <c r="Y111" s="17"/>
      <c r="Z111" s="17"/>
      <c r="AA111" s="17"/>
      <c r="AB111" s="17"/>
      <c r="AC111" s="17"/>
    </row>
    <row r="112" spans="1:29" s="52" customFormat="1" x14ac:dyDescent="0.25">
      <c r="A112" s="4">
        <v>14570</v>
      </c>
      <c r="B112" s="4" t="s">
        <v>225</v>
      </c>
      <c r="C112" s="21" t="s">
        <v>121</v>
      </c>
      <c r="D112" s="51">
        <v>6</v>
      </c>
      <c r="E112" s="51" t="s">
        <v>308</v>
      </c>
      <c r="F112" s="6">
        <v>42196</v>
      </c>
      <c r="G112" s="4" t="s">
        <v>30</v>
      </c>
      <c r="H112" s="26">
        <v>6069</v>
      </c>
      <c r="I112" s="26">
        <v>6398</v>
      </c>
      <c r="J112" s="30">
        <f t="shared" si="15"/>
        <v>6233.5</v>
      </c>
      <c r="K112" s="68">
        <v>2.34</v>
      </c>
      <c r="L112" s="68">
        <v>2.33</v>
      </c>
      <c r="M112" s="68"/>
      <c r="N112" s="27">
        <f t="shared" si="12"/>
        <v>2.335</v>
      </c>
      <c r="O112" s="27">
        <f t="shared" si="13"/>
        <v>7.0710678118653244E-3</v>
      </c>
      <c r="P112" s="74">
        <v>2.2599999999999998</v>
      </c>
      <c r="Q112" s="64">
        <f t="shared" si="14"/>
        <v>67.61290393395862</v>
      </c>
      <c r="R112"/>
      <c r="S112" s="101"/>
      <c r="T112" s="17"/>
      <c r="U112" s="17"/>
      <c r="V112" s="17"/>
      <c r="W112" s="17"/>
      <c r="X112" s="17"/>
      <c r="Y112" s="17"/>
      <c r="Z112" s="17"/>
      <c r="AA112" s="17"/>
      <c r="AB112" s="17"/>
      <c r="AC112" s="17"/>
    </row>
    <row r="113" spans="1:29" s="52" customFormat="1" x14ac:dyDescent="0.25">
      <c r="A113" s="4">
        <v>14571</v>
      </c>
      <c r="B113" s="4" t="s">
        <v>224</v>
      </c>
      <c r="C113" s="21" t="s">
        <v>121</v>
      </c>
      <c r="D113" s="51">
        <v>6</v>
      </c>
      <c r="E113" s="4" t="s">
        <v>308</v>
      </c>
      <c r="F113" s="6">
        <v>42196</v>
      </c>
      <c r="G113" s="4" t="s">
        <v>30</v>
      </c>
      <c r="H113" s="26">
        <v>6069</v>
      </c>
      <c r="I113" s="26">
        <v>6398</v>
      </c>
      <c r="J113" s="30">
        <f t="shared" si="15"/>
        <v>6233.5</v>
      </c>
      <c r="K113" s="68">
        <v>2.35</v>
      </c>
      <c r="L113" s="68">
        <v>2.33</v>
      </c>
      <c r="M113" s="68">
        <v>2.31</v>
      </c>
      <c r="N113" s="27">
        <f t="shared" si="12"/>
        <v>2.33</v>
      </c>
      <c r="O113" s="27">
        <f t="shared" si="13"/>
        <v>2.0000000000000018E-2</v>
      </c>
      <c r="P113" s="74"/>
      <c r="Q113" s="64">
        <f t="shared" si="14"/>
        <v>67.134861700469955</v>
      </c>
      <c r="R113"/>
      <c r="S113" s="101"/>
      <c r="T113" s="17"/>
      <c r="U113" s="17"/>
      <c r="V113" s="17"/>
      <c r="W113" s="17"/>
      <c r="X113" s="17"/>
      <c r="Y113" s="17"/>
      <c r="Z113" s="17"/>
      <c r="AA113" s="17"/>
      <c r="AB113" s="17"/>
      <c r="AC113" s="17"/>
    </row>
    <row r="114" spans="1:29" x14ac:dyDescent="0.25">
      <c r="A114" s="51">
        <v>795</v>
      </c>
      <c r="B114" s="51" t="s">
        <v>74</v>
      </c>
      <c r="C114" s="59" t="s">
        <v>119</v>
      </c>
      <c r="D114" s="51">
        <v>7</v>
      </c>
      <c r="E114" s="51" t="s">
        <v>684</v>
      </c>
      <c r="F114" s="60">
        <v>42187</v>
      </c>
      <c r="G114" s="51" t="s">
        <v>30</v>
      </c>
      <c r="H114" s="61">
        <v>6398</v>
      </c>
      <c r="I114" s="61">
        <v>6728</v>
      </c>
      <c r="J114" s="62">
        <f t="shared" si="15"/>
        <v>6563</v>
      </c>
      <c r="K114" s="71"/>
      <c r="L114" s="71">
        <v>2.64</v>
      </c>
      <c r="M114" s="71">
        <v>2.72</v>
      </c>
      <c r="N114" s="63">
        <f t="shared" si="12"/>
        <v>2.68</v>
      </c>
      <c r="O114" s="63">
        <f t="shared" si="13"/>
        <v>5.6568542494923851E-2</v>
      </c>
      <c r="P114" s="74">
        <v>2.54</v>
      </c>
      <c r="Q114" s="64">
        <f t="shared" si="14"/>
        <v>106.69060263871015</v>
      </c>
      <c r="R114" s="52"/>
      <c r="S114" s="103"/>
    </row>
    <row r="115" spans="1:29" x14ac:dyDescent="0.25">
      <c r="A115" s="4">
        <v>796</v>
      </c>
      <c r="B115" s="4" t="s">
        <v>73</v>
      </c>
      <c r="C115" s="21" t="s">
        <v>119</v>
      </c>
      <c r="D115" s="51">
        <v>7</v>
      </c>
      <c r="E115" s="4" t="s">
        <v>684</v>
      </c>
      <c r="F115" s="6">
        <v>42187</v>
      </c>
      <c r="G115" s="4" t="s">
        <v>30</v>
      </c>
      <c r="H115" s="26">
        <v>6398</v>
      </c>
      <c r="I115" s="26">
        <v>6728</v>
      </c>
      <c r="J115" s="30">
        <f t="shared" si="15"/>
        <v>6563</v>
      </c>
      <c r="K115" s="68">
        <v>2.72</v>
      </c>
      <c r="L115" s="68">
        <v>2.7</v>
      </c>
      <c r="M115" s="68"/>
      <c r="N115" s="27">
        <f t="shared" si="12"/>
        <v>2.71</v>
      </c>
      <c r="O115" s="27">
        <f t="shared" si="13"/>
        <v>1.4142135623730963E-2</v>
      </c>
      <c r="Q115" s="64">
        <f t="shared" si="14"/>
        <v>110.69508874802516</v>
      </c>
      <c r="S115" s="101"/>
    </row>
    <row r="116" spans="1:29" x14ac:dyDescent="0.25">
      <c r="A116" s="51">
        <v>797</v>
      </c>
      <c r="B116" s="51" t="s">
        <v>76</v>
      </c>
      <c r="C116" s="59" t="s">
        <v>119</v>
      </c>
      <c r="D116" s="51">
        <v>7</v>
      </c>
      <c r="E116" s="51" t="s">
        <v>313</v>
      </c>
      <c r="F116" s="60">
        <v>42187</v>
      </c>
      <c r="G116" s="51" t="s">
        <v>30</v>
      </c>
      <c r="H116" s="61">
        <v>6398</v>
      </c>
      <c r="I116" s="61">
        <v>6728</v>
      </c>
      <c r="J116" s="62">
        <f t="shared" si="15"/>
        <v>6563</v>
      </c>
      <c r="K116" s="71">
        <v>2.42</v>
      </c>
      <c r="L116" s="71">
        <v>2.5299999999999998</v>
      </c>
      <c r="M116" s="71"/>
      <c r="N116" s="63">
        <f t="shared" si="12"/>
        <v>2.4749999999999996</v>
      </c>
      <c r="O116" s="63">
        <f t="shared" si="13"/>
        <v>7.7781745930520133E-2</v>
      </c>
      <c r="Q116" s="64">
        <f t="shared" si="14"/>
        <v>81.984909730128763</v>
      </c>
      <c r="R116" s="52"/>
      <c r="S116" s="103"/>
    </row>
    <row r="117" spans="1:29" x14ac:dyDescent="0.25">
      <c r="A117" s="51">
        <v>798</v>
      </c>
      <c r="B117" s="51" t="s">
        <v>75</v>
      </c>
      <c r="C117" s="59" t="s">
        <v>119</v>
      </c>
      <c r="D117" s="51">
        <v>7</v>
      </c>
      <c r="E117" s="51" t="s">
        <v>308</v>
      </c>
      <c r="F117" s="60">
        <v>42187</v>
      </c>
      <c r="G117" s="51" t="s">
        <v>30</v>
      </c>
      <c r="H117" s="61">
        <v>6398</v>
      </c>
      <c r="I117" s="61">
        <v>6728</v>
      </c>
      <c r="J117" s="62">
        <f t="shared" si="15"/>
        <v>6563</v>
      </c>
      <c r="K117" s="71">
        <v>2.65</v>
      </c>
      <c r="L117" s="71"/>
      <c r="M117" s="71">
        <v>2.59</v>
      </c>
      <c r="N117" s="63">
        <f t="shared" si="12"/>
        <v>2.62</v>
      </c>
      <c r="O117" s="63">
        <f t="shared" si="13"/>
        <v>4.2426406871192889E-2</v>
      </c>
      <c r="P117" s="74">
        <v>2.4900000000000002</v>
      </c>
      <c r="Q117" s="64">
        <f t="shared" si="14"/>
        <v>98.986797598227227</v>
      </c>
      <c r="R117" s="52"/>
      <c r="S117" s="103"/>
    </row>
    <row r="118" spans="1:29" x14ac:dyDescent="0.25">
      <c r="A118" s="4">
        <v>925</v>
      </c>
      <c r="B118" s="4" t="s">
        <v>49</v>
      </c>
      <c r="C118" s="21" t="s">
        <v>119</v>
      </c>
      <c r="D118" s="51">
        <v>7</v>
      </c>
      <c r="E118" s="4" t="s">
        <v>684</v>
      </c>
      <c r="F118" s="6">
        <v>42186</v>
      </c>
      <c r="G118" s="4" t="s">
        <v>30</v>
      </c>
      <c r="H118" s="26">
        <v>6398</v>
      </c>
      <c r="I118" s="26">
        <v>6728</v>
      </c>
      <c r="J118" s="30">
        <f t="shared" si="15"/>
        <v>6563</v>
      </c>
      <c r="K118" s="68">
        <v>2.85</v>
      </c>
      <c r="L118" s="68">
        <v>2.85</v>
      </c>
      <c r="M118" s="68"/>
      <c r="N118" s="27">
        <f t="shared" si="12"/>
        <v>2.85</v>
      </c>
      <c r="O118" s="27">
        <f t="shared" si="13"/>
        <v>0</v>
      </c>
      <c r="P118" s="74">
        <v>2.75</v>
      </c>
      <c r="Q118" s="64">
        <f t="shared" si="14"/>
        <v>130.77854060206661</v>
      </c>
      <c r="S118" s="101"/>
      <c r="T118" s="51"/>
      <c r="U118" s="51"/>
      <c r="V118" s="51"/>
      <c r="W118" s="51"/>
      <c r="X118" s="51"/>
      <c r="Y118" s="51"/>
      <c r="Z118" s="51"/>
      <c r="AA118" s="51"/>
      <c r="AB118" s="51"/>
      <c r="AC118" s="51"/>
    </row>
    <row r="119" spans="1:29" x14ac:dyDescent="0.25">
      <c r="A119" s="51">
        <v>926</v>
      </c>
      <c r="B119" s="51" t="s">
        <v>60</v>
      </c>
      <c r="C119" s="59" t="s">
        <v>119</v>
      </c>
      <c r="D119" s="51">
        <v>7</v>
      </c>
      <c r="E119" s="4" t="s">
        <v>313</v>
      </c>
      <c r="F119" s="60">
        <v>42186</v>
      </c>
      <c r="G119" s="51" t="s">
        <v>30</v>
      </c>
      <c r="H119" s="61">
        <v>6398</v>
      </c>
      <c r="I119" s="61">
        <v>6728</v>
      </c>
      <c r="J119" s="62">
        <f t="shared" si="15"/>
        <v>6563</v>
      </c>
      <c r="K119" s="71">
        <v>2.54</v>
      </c>
      <c r="L119" s="71">
        <v>2.78</v>
      </c>
      <c r="M119" s="71"/>
      <c r="N119" s="63">
        <f t="shared" si="12"/>
        <v>2.66</v>
      </c>
      <c r="O119" s="63">
        <f t="shared" si="13"/>
        <v>0.16970562748477125</v>
      </c>
      <c r="Q119" s="64">
        <f t="shared" si="14"/>
        <v>104.07782725504735</v>
      </c>
      <c r="R119" s="52"/>
      <c r="S119" s="103"/>
      <c r="T119" s="51"/>
      <c r="U119" s="51"/>
      <c r="V119" s="51"/>
      <c r="W119" s="51"/>
      <c r="X119" s="51"/>
      <c r="Y119" s="51"/>
      <c r="Z119" s="51"/>
      <c r="AA119" s="51"/>
      <c r="AB119" s="51"/>
      <c r="AC119" s="51"/>
    </row>
    <row r="120" spans="1:29" x14ac:dyDescent="0.25">
      <c r="A120" s="4">
        <v>927</v>
      </c>
      <c r="B120" s="4" t="s">
        <v>50</v>
      </c>
      <c r="C120" s="21" t="s">
        <v>119</v>
      </c>
      <c r="D120" s="51">
        <v>7</v>
      </c>
      <c r="E120" s="51" t="s">
        <v>684</v>
      </c>
      <c r="F120" s="6">
        <v>42186</v>
      </c>
      <c r="G120" s="4" t="s">
        <v>30</v>
      </c>
      <c r="H120" s="26">
        <v>6398</v>
      </c>
      <c r="I120" s="26">
        <v>6728</v>
      </c>
      <c r="J120" s="30">
        <f t="shared" si="15"/>
        <v>6563</v>
      </c>
      <c r="K120" s="68">
        <v>2.62</v>
      </c>
      <c r="L120" s="68">
        <v>2.59</v>
      </c>
      <c r="M120" s="68"/>
      <c r="N120" s="27">
        <f t="shared" si="12"/>
        <v>2.605</v>
      </c>
      <c r="O120" s="27">
        <f t="shared" si="13"/>
        <v>2.12132034355966E-2</v>
      </c>
      <c r="Q120" s="64">
        <f t="shared" si="14"/>
        <v>97.123333160996566</v>
      </c>
      <c r="S120" s="101"/>
      <c r="T120" s="51"/>
      <c r="U120" s="51"/>
      <c r="V120" s="51"/>
      <c r="W120" s="51"/>
      <c r="X120" s="51"/>
      <c r="Y120" s="51"/>
      <c r="Z120" s="51"/>
      <c r="AA120" s="51"/>
      <c r="AB120" s="51"/>
      <c r="AC120" s="51"/>
    </row>
    <row r="121" spans="1:29" x14ac:dyDescent="0.25">
      <c r="A121" s="4">
        <v>1614</v>
      </c>
      <c r="B121" s="4" t="s">
        <v>71</v>
      </c>
      <c r="C121" s="21" t="s">
        <v>119</v>
      </c>
      <c r="D121" s="51">
        <v>7</v>
      </c>
      <c r="E121" s="4" t="s">
        <v>313</v>
      </c>
      <c r="F121" s="6">
        <v>42187</v>
      </c>
      <c r="G121" s="4" t="s">
        <v>30</v>
      </c>
      <c r="H121" s="26">
        <v>6398</v>
      </c>
      <c r="I121" s="26">
        <v>6728</v>
      </c>
      <c r="J121" s="30">
        <f t="shared" si="15"/>
        <v>6563</v>
      </c>
      <c r="K121" s="68">
        <v>2.52</v>
      </c>
      <c r="L121" s="68">
        <v>2.5099999999999998</v>
      </c>
      <c r="M121" s="68"/>
      <c r="N121" s="27">
        <f t="shared" si="12"/>
        <v>2.5149999999999997</v>
      </c>
      <c r="O121" s="27">
        <f t="shared" si="13"/>
        <v>7.0710678118656384E-3</v>
      </c>
      <c r="Q121" s="64">
        <f t="shared" si="14"/>
        <v>86.453134685954439</v>
      </c>
      <c r="S121" s="101"/>
      <c r="T121" s="51"/>
      <c r="U121" s="51"/>
      <c r="V121" s="51"/>
      <c r="W121" s="51"/>
      <c r="X121" s="51"/>
      <c r="Y121" s="51"/>
      <c r="Z121" s="51"/>
      <c r="AA121" s="51"/>
      <c r="AB121" s="51"/>
      <c r="AC121" s="51"/>
    </row>
    <row r="122" spans="1:29" x14ac:dyDescent="0.25">
      <c r="A122" s="4">
        <v>1615</v>
      </c>
      <c r="B122" s="4" t="s">
        <v>72</v>
      </c>
      <c r="C122" s="21" t="s">
        <v>119</v>
      </c>
      <c r="D122" s="51">
        <v>7</v>
      </c>
      <c r="E122" s="4" t="s">
        <v>309</v>
      </c>
      <c r="F122" s="6">
        <v>42187</v>
      </c>
      <c r="G122" s="4" t="s">
        <v>30</v>
      </c>
      <c r="H122" s="26">
        <v>6398</v>
      </c>
      <c r="I122" s="26">
        <v>6728</v>
      </c>
      <c r="J122" s="30">
        <f t="shared" si="15"/>
        <v>6563</v>
      </c>
      <c r="K122" s="68">
        <v>2.56</v>
      </c>
      <c r="L122" s="68">
        <v>2.4700000000000002</v>
      </c>
      <c r="M122" s="68"/>
      <c r="N122" s="27">
        <f t="shared" si="12"/>
        <v>2.5150000000000001</v>
      </c>
      <c r="O122" s="27">
        <f t="shared" si="13"/>
        <v>6.3639610306789177E-2</v>
      </c>
      <c r="Q122" s="64">
        <f t="shared" si="14"/>
        <v>86.45313468595451</v>
      </c>
      <c r="S122" s="101"/>
    </row>
    <row r="123" spans="1:29" x14ac:dyDescent="0.25">
      <c r="A123" s="4">
        <v>8291</v>
      </c>
      <c r="B123" s="4" t="s">
        <v>56</v>
      </c>
      <c r="C123" s="21" t="s">
        <v>119</v>
      </c>
      <c r="D123" s="51">
        <v>7</v>
      </c>
      <c r="E123" s="4" t="s">
        <v>313</v>
      </c>
      <c r="F123" s="6">
        <v>42186</v>
      </c>
      <c r="G123" s="4" t="s">
        <v>30</v>
      </c>
      <c r="H123" s="26">
        <v>6398</v>
      </c>
      <c r="I123" s="26">
        <v>6728</v>
      </c>
      <c r="J123" s="30">
        <f t="shared" si="15"/>
        <v>6563</v>
      </c>
      <c r="K123" s="68"/>
      <c r="L123" s="68">
        <v>2.58</v>
      </c>
      <c r="M123" s="68">
        <v>2.58</v>
      </c>
      <c r="N123" s="27">
        <f t="shared" si="12"/>
        <v>2.58</v>
      </c>
      <c r="O123" s="27">
        <f t="shared" si="13"/>
        <v>0</v>
      </c>
      <c r="P123" s="74">
        <v>2.78</v>
      </c>
      <c r="Q123" s="64">
        <f t="shared" si="14"/>
        <v>94.072183983207808</v>
      </c>
      <c r="S123" s="101" t="s">
        <v>266</v>
      </c>
      <c r="T123" s="51"/>
      <c r="U123" s="51"/>
      <c r="V123" s="51"/>
      <c r="W123" s="51"/>
      <c r="X123" s="51"/>
      <c r="Y123" s="51"/>
      <c r="Z123" s="51"/>
      <c r="AA123" s="51"/>
      <c r="AB123" s="51"/>
      <c r="AC123" s="51"/>
    </row>
    <row r="124" spans="1:29" x14ac:dyDescent="0.25">
      <c r="A124" s="4">
        <v>8292</v>
      </c>
      <c r="B124" s="4" t="s">
        <v>285</v>
      </c>
      <c r="C124" s="21" t="s">
        <v>119</v>
      </c>
      <c r="D124" s="51">
        <v>7</v>
      </c>
      <c r="E124" s="51" t="s">
        <v>313</v>
      </c>
      <c r="F124" s="6">
        <v>42199</v>
      </c>
      <c r="G124" s="4" t="s">
        <v>30</v>
      </c>
      <c r="H124" s="26">
        <v>6398</v>
      </c>
      <c r="I124" s="26">
        <v>6728</v>
      </c>
      <c r="J124" s="30">
        <f t="shared" si="15"/>
        <v>6563</v>
      </c>
      <c r="K124" s="68"/>
      <c r="L124" s="68">
        <v>2.39</v>
      </c>
      <c r="M124" s="68">
        <v>2.4</v>
      </c>
      <c r="N124" s="27">
        <f t="shared" si="12"/>
        <v>2.395</v>
      </c>
      <c r="O124" s="27">
        <f t="shared" si="13"/>
        <v>7.0710678118653244E-3</v>
      </c>
      <c r="P124" s="74">
        <v>2.4700000000000002</v>
      </c>
      <c r="Q124" s="64">
        <f t="shared" si="14"/>
        <v>73.536213530411189</v>
      </c>
      <c r="S124" s="106" t="s">
        <v>67</v>
      </c>
      <c r="T124" s="51"/>
      <c r="U124" s="51"/>
      <c r="V124" s="51"/>
      <c r="W124" s="51"/>
      <c r="X124" s="51"/>
      <c r="Y124" s="51"/>
      <c r="Z124" s="51"/>
      <c r="AA124" s="51"/>
      <c r="AB124" s="51"/>
      <c r="AC124" s="51"/>
    </row>
    <row r="125" spans="1:29" x14ac:dyDescent="0.25">
      <c r="A125" s="51">
        <v>8293</v>
      </c>
      <c r="B125" s="51" t="s">
        <v>59</v>
      </c>
      <c r="C125" s="59" t="s">
        <v>119</v>
      </c>
      <c r="D125" s="51">
        <v>7</v>
      </c>
      <c r="E125" s="4" t="s">
        <v>313</v>
      </c>
      <c r="F125" s="60">
        <v>42186</v>
      </c>
      <c r="G125" s="51" t="s">
        <v>30</v>
      </c>
      <c r="H125" s="61">
        <v>6398</v>
      </c>
      <c r="I125" s="61">
        <v>6728</v>
      </c>
      <c r="J125" s="62">
        <f t="shared" si="15"/>
        <v>6563</v>
      </c>
      <c r="K125" s="71">
        <v>2.64</v>
      </c>
      <c r="L125" s="71">
        <v>2.71</v>
      </c>
      <c r="M125" s="71"/>
      <c r="N125" s="63">
        <f t="shared" si="12"/>
        <v>2.6749999999999998</v>
      </c>
      <c r="O125" s="63">
        <f t="shared" si="13"/>
        <v>4.9497474683058214E-2</v>
      </c>
      <c r="P125" s="74">
        <v>2.5499999999999998</v>
      </c>
      <c r="Q125" s="64">
        <f t="shared" si="14"/>
        <v>106.03316693367366</v>
      </c>
      <c r="R125" s="52"/>
      <c r="S125" s="103"/>
      <c r="T125" s="51"/>
      <c r="U125" s="51"/>
      <c r="V125" s="51"/>
      <c r="W125" s="51"/>
      <c r="X125" s="51"/>
      <c r="Y125" s="51"/>
      <c r="Z125" s="51"/>
      <c r="AA125" s="51"/>
      <c r="AB125" s="51"/>
      <c r="AC125" s="51"/>
    </row>
    <row r="126" spans="1:29" x14ac:dyDescent="0.25">
      <c r="A126" s="4">
        <v>8294</v>
      </c>
      <c r="B126" s="4" t="s">
        <v>68</v>
      </c>
      <c r="C126" s="21" t="s">
        <v>119</v>
      </c>
      <c r="D126" s="51">
        <v>7</v>
      </c>
      <c r="E126" s="4" t="s">
        <v>684</v>
      </c>
      <c r="F126" s="6">
        <v>42187</v>
      </c>
      <c r="G126" s="4" t="s">
        <v>30</v>
      </c>
      <c r="H126" s="26">
        <v>6398</v>
      </c>
      <c r="I126" s="26">
        <v>6728</v>
      </c>
      <c r="J126" s="30">
        <f t="shared" si="15"/>
        <v>6563</v>
      </c>
      <c r="K126" s="68">
        <v>2.37</v>
      </c>
      <c r="L126" s="68">
        <v>2.4300000000000002</v>
      </c>
      <c r="M126" s="68"/>
      <c r="N126" s="27">
        <f t="shared" si="12"/>
        <v>2.4000000000000004</v>
      </c>
      <c r="O126" s="27">
        <f t="shared" si="13"/>
        <v>4.2426406871192889E-2</v>
      </c>
      <c r="Q126" s="64">
        <f t="shared" si="14"/>
        <v>74.045592064062333</v>
      </c>
      <c r="S126" s="101"/>
      <c r="T126" s="40"/>
      <c r="U126" s="40"/>
      <c r="V126" s="40"/>
      <c r="W126" s="40"/>
      <c r="X126" s="40"/>
      <c r="Y126" s="40"/>
      <c r="Z126" s="40"/>
      <c r="AA126" s="40"/>
      <c r="AB126" s="40"/>
      <c r="AC126" s="40"/>
    </row>
    <row r="127" spans="1:29" x14ac:dyDescent="0.25">
      <c r="A127" s="51">
        <v>8297</v>
      </c>
      <c r="B127" s="51" t="s">
        <v>57</v>
      </c>
      <c r="C127" s="59" t="s">
        <v>119</v>
      </c>
      <c r="D127" s="51">
        <v>7</v>
      </c>
      <c r="E127" s="4" t="s">
        <v>309</v>
      </c>
      <c r="F127" s="60">
        <v>42186</v>
      </c>
      <c r="G127" s="51" t="s">
        <v>30</v>
      </c>
      <c r="H127" s="61">
        <v>6398</v>
      </c>
      <c r="I127" s="61">
        <v>6728</v>
      </c>
      <c r="J127" s="62">
        <f t="shared" si="15"/>
        <v>6563</v>
      </c>
      <c r="K127" s="71"/>
      <c r="L127" s="71">
        <v>2.54</v>
      </c>
      <c r="M127" s="71">
        <v>2.46</v>
      </c>
      <c r="N127" s="63">
        <f t="shared" si="12"/>
        <v>2.5</v>
      </c>
      <c r="O127" s="63">
        <f t="shared" si="13"/>
        <v>5.6568542494923851E-2</v>
      </c>
      <c r="P127" s="74">
        <v>2.2999999999999998</v>
      </c>
      <c r="Q127" s="64">
        <f t="shared" si="14"/>
        <v>84.758142159370664</v>
      </c>
      <c r="R127" s="52"/>
      <c r="S127" s="103"/>
      <c r="T127" s="51"/>
      <c r="U127" s="51"/>
      <c r="V127" s="51"/>
      <c r="W127" s="51"/>
      <c r="X127" s="51"/>
      <c r="Y127" s="51"/>
      <c r="Z127" s="51"/>
      <c r="AA127" s="51"/>
      <c r="AB127" s="51"/>
      <c r="AC127" s="51"/>
    </row>
    <row r="128" spans="1:29" x14ac:dyDescent="0.25">
      <c r="A128" s="4">
        <v>8298</v>
      </c>
      <c r="B128" s="4" t="s">
        <v>66</v>
      </c>
      <c r="C128" s="21" t="s">
        <v>119</v>
      </c>
      <c r="D128" s="51">
        <v>7</v>
      </c>
      <c r="E128" s="4" t="s">
        <v>309</v>
      </c>
      <c r="F128" s="6">
        <v>42187</v>
      </c>
      <c r="G128" s="4" t="s">
        <v>30</v>
      </c>
      <c r="H128" s="26">
        <v>6398</v>
      </c>
      <c r="I128" s="26">
        <v>6728</v>
      </c>
      <c r="J128" s="30">
        <f t="shared" si="15"/>
        <v>6563</v>
      </c>
      <c r="K128" s="68">
        <v>2.5499999999999998</v>
      </c>
      <c r="L128" s="68"/>
      <c r="M128" s="68"/>
      <c r="N128" s="27">
        <f t="shared" si="12"/>
        <v>2.5499999999999998</v>
      </c>
      <c r="O128" s="27"/>
      <c r="Q128" s="64">
        <f t="shared" si="14"/>
        <v>90.499878727120972</v>
      </c>
      <c r="S128" s="101" t="s">
        <v>67</v>
      </c>
    </row>
    <row r="129" spans="1:29" x14ac:dyDescent="0.25">
      <c r="A129" s="4">
        <v>8299</v>
      </c>
      <c r="B129" s="4" t="s">
        <v>70</v>
      </c>
      <c r="C129" s="21" t="s">
        <v>119</v>
      </c>
      <c r="D129" s="51">
        <v>7</v>
      </c>
      <c r="E129" s="51" t="s">
        <v>309</v>
      </c>
      <c r="F129" s="6">
        <v>42199</v>
      </c>
      <c r="G129" s="4" t="s">
        <v>30</v>
      </c>
      <c r="H129" s="26">
        <v>6398</v>
      </c>
      <c r="I129" s="26">
        <v>6728</v>
      </c>
      <c r="J129" s="30">
        <f t="shared" si="15"/>
        <v>6563</v>
      </c>
      <c r="K129" s="68"/>
      <c r="L129" s="68">
        <v>2.33</v>
      </c>
      <c r="M129" s="68">
        <v>2.33</v>
      </c>
      <c r="N129" s="27">
        <f t="shared" si="12"/>
        <v>2.33</v>
      </c>
      <c r="O129" s="27">
        <f t="shared" ref="O129:O137" si="16">STDEV(K129:M129)</f>
        <v>0</v>
      </c>
      <c r="P129" s="74">
        <v>2.4500000000000002</v>
      </c>
      <c r="Q129" s="64">
        <f t="shared" si="14"/>
        <v>67.134861700469955</v>
      </c>
      <c r="S129" s="106"/>
      <c r="T129" s="40"/>
      <c r="U129" s="40"/>
      <c r="V129" s="40"/>
      <c r="W129" s="40"/>
      <c r="X129" s="40"/>
      <c r="Y129" s="40"/>
      <c r="Z129" s="40"/>
      <c r="AA129" s="40"/>
      <c r="AB129" s="40"/>
      <c r="AC129" s="40"/>
    </row>
    <row r="130" spans="1:29" x14ac:dyDescent="0.25">
      <c r="A130" s="4">
        <v>8485</v>
      </c>
      <c r="B130" s="4" t="s">
        <v>69</v>
      </c>
      <c r="C130" s="21" t="s">
        <v>119</v>
      </c>
      <c r="D130" s="51">
        <v>7</v>
      </c>
      <c r="E130" s="4" t="s">
        <v>309</v>
      </c>
      <c r="F130" s="6">
        <v>42187</v>
      </c>
      <c r="G130" s="4" t="s">
        <v>30</v>
      </c>
      <c r="H130" s="26">
        <v>6398</v>
      </c>
      <c r="I130" s="26">
        <v>6728</v>
      </c>
      <c r="J130" s="30">
        <f t="shared" si="15"/>
        <v>6563</v>
      </c>
      <c r="K130" s="68">
        <v>2.56</v>
      </c>
      <c r="L130" s="68">
        <v>2.56</v>
      </c>
      <c r="M130" s="68"/>
      <c r="N130" s="27">
        <f t="shared" si="12"/>
        <v>2.56</v>
      </c>
      <c r="O130" s="27">
        <f t="shared" si="16"/>
        <v>0</v>
      </c>
      <c r="Q130" s="64">
        <f t="shared" si="14"/>
        <v>91.679932565690308</v>
      </c>
      <c r="S130" s="101" t="s">
        <v>67</v>
      </c>
      <c r="T130" s="40"/>
      <c r="U130" s="40"/>
      <c r="V130" s="40"/>
      <c r="W130" s="40"/>
      <c r="X130" s="40"/>
      <c r="Y130" s="40"/>
      <c r="Z130" s="40"/>
      <c r="AA130" s="40"/>
      <c r="AB130" s="40"/>
      <c r="AC130" s="40"/>
    </row>
    <row r="131" spans="1:29" x14ac:dyDescent="0.25">
      <c r="A131" s="4">
        <v>14713</v>
      </c>
      <c r="B131" s="4" t="s">
        <v>282</v>
      </c>
      <c r="C131" s="21" t="s">
        <v>119</v>
      </c>
      <c r="D131" s="51">
        <v>7</v>
      </c>
      <c r="E131" s="4" t="s">
        <v>308</v>
      </c>
      <c r="F131" s="6">
        <v>42199</v>
      </c>
      <c r="G131" s="4" t="s">
        <v>30</v>
      </c>
      <c r="H131" s="26">
        <v>6398</v>
      </c>
      <c r="I131" s="26">
        <v>6728</v>
      </c>
      <c r="J131" s="30">
        <f t="shared" si="15"/>
        <v>6563</v>
      </c>
      <c r="K131" s="68"/>
      <c r="L131" s="68">
        <v>2.5499999999999998</v>
      </c>
      <c r="M131" s="68">
        <v>2.56</v>
      </c>
      <c r="N131" s="27">
        <f t="shared" ref="N131:N162" si="17">AVERAGE(K131:M131)</f>
        <v>2.5549999999999997</v>
      </c>
      <c r="O131" s="27">
        <f t="shared" si="16"/>
        <v>7.0710678118656384E-3</v>
      </c>
      <c r="P131" s="74">
        <v>2.59</v>
      </c>
      <c r="Q131" s="64">
        <f t="shared" ref="Q131:Q137" si="18">10^((3.31*(LOG(N131)))+0.611)</f>
        <v>91.088572026319866</v>
      </c>
      <c r="S131" s="106" t="s">
        <v>283</v>
      </c>
    </row>
    <row r="132" spans="1:29" x14ac:dyDescent="0.25">
      <c r="A132" s="51">
        <v>14714</v>
      </c>
      <c r="B132" s="51" t="s">
        <v>284</v>
      </c>
      <c r="C132" s="59" t="s">
        <v>119</v>
      </c>
      <c r="D132" s="51">
        <v>7</v>
      </c>
      <c r="E132" s="4" t="s">
        <v>309</v>
      </c>
      <c r="F132" s="60">
        <v>42199</v>
      </c>
      <c r="G132" s="51" t="s">
        <v>30</v>
      </c>
      <c r="H132" s="61">
        <v>6398</v>
      </c>
      <c r="I132" s="61">
        <v>6728</v>
      </c>
      <c r="J132" s="62">
        <f t="shared" si="15"/>
        <v>6563</v>
      </c>
      <c r="K132" s="71">
        <v>2.3199999999999998</v>
      </c>
      <c r="L132" s="71">
        <v>2.2000000000000002</v>
      </c>
      <c r="M132" s="71"/>
      <c r="N132" s="63">
        <f t="shared" si="17"/>
        <v>2.2599999999999998</v>
      </c>
      <c r="O132" s="63">
        <f t="shared" si="16"/>
        <v>8.4852813742385472E-2</v>
      </c>
      <c r="Q132" s="64">
        <f t="shared" si="18"/>
        <v>60.687456167771181</v>
      </c>
      <c r="R132" s="52"/>
      <c r="S132" s="103"/>
    </row>
    <row r="133" spans="1:29" x14ac:dyDescent="0.25">
      <c r="A133" s="51">
        <v>14716</v>
      </c>
      <c r="B133" s="51" t="s">
        <v>281</v>
      </c>
      <c r="C133" s="59" t="s">
        <v>119</v>
      </c>
      <c r="D133" s="51">
        <v>7</v>
      </c>
      <c r="E133" s="4" t="s">
        <v>313</v>
      </c>
      <c r="F133" s="60">
        <v>42199</v>
      </c>
      <c r="G133" s="51" t="s">
        <v>30</v>
      </c>
      <c r="H133" s="61">
        <v>6398</v>
      </c>
      <c r="I133" s="61">
        <v>6728</v>
      </c>
      <c r="J133" s="62">
        <f t="shared" si="15"/>
        <v>6563</v>
      </c>
      <c r="K133" s="71">
        <v>2.54</v>
      </c>
      <c r="L133" s="71"/>
      <c r="M133" s="71">
        <v>2.4500000000000002</v>
      </c>
      <c r="N133" s="63">
        <f t="shared" si="17"/>
        <v>2.4950000000000001</v>
      </c>
      <c r="O133" s="63">
        <f t="shared" si="16"/>
        <v>6.3639610306789177E-2</v>
      </c>
      <c r="P133" s="74">
        <v>2.36</v>
      </c>
      <c r="Q133" s="64">
        <f t="shared" si="18"/>
        <v>84.198338264951687</v>
      </c>
      <c r="R133" s="52"/>
      <c r="S133" s="103"/>
      <c r="T133" s="40"/>
      <c r="U133" s="40"/>
      <c r="V133" s="40"/>
      <c r="W133" s="40"/>
      <c r="X133" s="40"/>
      <c r="Y133" s="40"/>
      <c r="Z133" s="40"/>
      <c r="AA133" s="40"/>
      <c r="AB133" s="40"/>
      <c r="AC133" s="40"/>
    </row>
    <row r="134" spans="1:29" x14ac:dyDescent="0.25">
      <c r="A134" s="4">
        <v>14717</v>
      </c>
      <c r="B134" s="4" t="s">
        <v>278</v>
      </c>
      <c r="C134" s="21" t="s">
        <v>119</v>
      </c>
      <c r="D134" s="51">
        <v>7</v>
      </c>
      <c r="E134" s="4" t="s">
        <v>684</v>
      </c>
      <c r="F134" s="6">
        <v>42199</v>
      </c>
      <c r="G134" s="4" t="s">
        <v>30</v>
      </c>
      <c r="H134" s="26">
        <v>6398</v>
      </c>
      <c r="I134" s="26">
        <v>6728</v>
      </c>
      <c r="J134" s="30">
        <f t="shared" si="15"/>
        <v>6563</v>
      </c>
      <c r="K134" s="68">
        <v>2.48</v>
      </c>
      <c r="L134" s="68">
        <v>2.4900000000000002</v>
      </c>
      <c r="M134" s="68"/>
      <c r="N134" s="27">
        <f t="shared" si="17"/>
        <v>2.4850000000000003</v>
      </c>
      <c r="O134" s="27">
        <f t="shared" si="16"/>
        <v>7.0710678118656384E-3</v>
      </c>
      <c r="P134" s="74">
        <v>2.44</v>
      </c>
      <c r="Q134" s="64">
        <f t="shared" si="18"/>
        <v>83.086480153518039</v>
      </c>
      <c r="S134" s="106"/>
      <c r="T134" s="40"/>
      <c r="U134" s="40"/>
      <c r="V134" s="40"/>
      <c r="W134" s="40"/>
      <c r="X134" s="40"/>
      <c r="Y134" s="40"/>
      <c r="Z134" s="40"/>
      <c r="AA134" s="40"/>
      <c r="AB134" s="40"/>
      <c r="AC134" s="40"/>
    </row>
    <row r="135" spans="1:29" x14ac:dyDescent="0.25">
      <c r="A135" s="4">
        <v>14718</v>
      </c>
      <c r="B135" s="4" t="s">
        <v>280</v>
      </c>
      <c r="C135" s="21" t="s">
        <v>119</v>
      </c>
      <c r="D135" s="51">
        <v>7</v>
      </c>
      <c r="E135" s="4" t="s">
        <v>313</v>
      </c>
      <c r="F135" s="6">
        <v>42199</v>
      </c>
      <c r="G135" s="4" t="s">
        <v>30</v>
      </c>
      <c r="H135" s="26">
        <v>6398</v>
      </c>
      <c r="I135" s="26">
        <v>6728</v>
      </c>
      <c r="J135" s="30">
        <f t="shared" si="15"/>
        <v>6563</v>
      </c>
      <c r="K135" s="68">
        <v>2.5</v>
      </c>
      <c r="L135" s="68">
        <v>2.54</v>
      </c>
      <c r="M135" s="68">
        <v>2.4700000000000002</v>
      </c>
      <c r="N135" s="27">
        <f t="shared" si="17"/>
        <v>2.5033333333333334</v>
      </c>
      <c r="O135" s="27">
        <f t="shared" si="16"/>
        <v>3.5118845842842389E-2</v>
      </c>
      <c r="Q135" s="64">
        <f t="shared" si="18"/>
        <v>85.132784490402969</v>
      </c>
      <c r="S135" s="106"/>
    </row>
    <row r="136" spans="1:29" x14ac:dyDescent="0.25">
      <c r="A136" s="4">
        <v>14719</v>
      </c>
      <c r="B136" s="4" t="s">
        <v>279</v>
      </c>
      <c r="C136" s="21" t="s">
        <v>119</v>
      </c>
      <c r="D136" s="51">
        <v>7</v>
      </c>
      <c r="E136" s="51" t="s">
        <v>313</v>
      </c>
      <c r="F136" s="6">
        <v>42199</v>
      </c>
      <c r="G136" s="4" t="s">
        <v>30</v>
      </c>
      <c r="H136" s="26">
        <v>6398</v>
      </c>
      <c r="I136" s="26">
        <v>6728</v>
      </c>
      <c r="J136" s="30">
        <f t="shared" si="15"/>
        <v>6563</v>
      </c>
      <c r="K136" s="68"/>
      <c r="L136" s="68">
        <v>2.44</v>
      </c>
      <c r="M136" s="68">
        <v>2.4</v>
      </c>
      <c r="N136" s="27">
        <f t="shared" si="17"/>
        <v>2.42</v>
      </c>
      <c r="O136" s="27">
        <f t="shared" si="16"/>
        <v>2.8284271247461926E-2</v>
      </c>
      <c r="P136" s="74">
        <v>2.5299999999999998</v>
      </c>
      <c r="Q136" s="64">
        <f t="shared" si="18"/>
        <v>76.107746225851386</v>
      </c>
      <c r="S136" s="106"/>
      <c r="T136" s="40"/>
      <c r="U136" s="40"/>
      <c r="V136" s="40"/>
      <c r="W136" s="40"/>
      <c r="X136" s="40"/>
      <c r="Y136" s="40"/>
      <c r="Z136" s="40"/>
      <c r="AA136" s="40"/>
      <c r="AB136" s="40"/>
      <c r="AC136" s="40"/>
    </row>
    <row r="137" spans="1:29" x14ac:dyDescent="0.25">
      <c r="A137" s="4">
        <v>14720</v>
      </c>
      <c r="B137" s="4" t="s">
        <v>704</v>
      </c>
      <c r="C137" s="21" t="s">
        <v>119</v>
      </c>
      <c r="D137" s="51">
        <v>7</v>
      </c>
      <c r="E137" s="50" t="s">
        <v>308</v>
      </c>
      <c r="F137" s="6">
        <v>42199</v>
      </c>
      <c r="G137" s="4" t="s">
        <v>30</v>
      </c>
      <c r="H137" s="26">
        <v>6398</v>
      </c>
      <c r="I137" s="26">
        <v>6728</v>
      </c>
      <c r="J137" s="30">
        <f t="shared" si="15"/>
        <v>6563</v>
      </c>
      <c r="K137" s="68"/>
      <c r="L137" s="68">
        <v>2.3199999999999998</v>
      </c>
      <c r="M137" s="68">
        <v>2.25</v>
      </c>
      <c r="N137" s="27">
        <f t="shared" si="17"/>
        <v>2.2850000000000001</v>
      </c>
      <c r="O137" s="27">
        <f t="shared" si="16"/>
        <v>4.9497474683058214E-2</v>
      </c>
      <c r="Q137" s="64">
        <f t="shared" si="18"/>
        <v>62.938057749963988</v>
      </c>
      <c r="R137" s="38"/>
      <c r="S137" s="106"/>
      <c r="T137" s="40"/>
      <c r="U137" s="40"/>
      <c r="V137" s="40"/>
      <c r="W137" s="40"/>
      <c r="X137" s="40"/>
      <c r="Y137" s="40"/>
      <c r="Z137" s="40"/>
      <c r="AA137" s="40"/>
      <c r="AB137" s="40"/>
      <c r="AC137" s="40"/>
    </row>
    <row r="138" spans="1:29" x14ac:dyDescent="0.25">
      <c r="A138" s="49">
        <v>14722</v>
      </c>
      <c r="B138" s="49" t="s">
        <v>252</v>
      </c>
      <c r="C138" s="49" t="s">
        <v>119</v>
      </c>
      <c r="D138" s="49">
        <v>7</v>
      </c>
      <c r="E138" s="51" t="s">
        <v>313</v>
      </c>
      <c r="F138" s="49">
        <v>42199</v>
      </c>
      <c r="G138" s="49" t="s">
        <v>30</v>
      </c>
      <c r="H138" s="49">
        <v>6398</v>
      </c>
      <c r="I138" s="49">
        <v>6728</v>
      </c>
      <c r="J138" s="49">
        <v>6563</v>
      </c>
      <c r="K138" s="49">
        <v>2.64</v>
      </c>
      <c r="L138" s="49">
        <v>2.72</v>
      </c>
      <c r="M138" s="49"/>
      <c r="N138" s="49">
        <v>2.68</v>
      </c>
      <c r="O138" s="49">
        <v>5.6568542494923851E-2</v>
      </c>
      <c r="P138" s="49"/>
      <c r="Q138" s="49">
        <v>106.69060263871015</v>
      </c>
    </row>
    <row r="139" spans="1:29" x14ac:dyDescent="0.25">
      <c r="A139" s="49">
        <v>14723</v>
      </c>
      <c r="B139" s="49" t="s">
        <v>255</v>
      </c>
      <c r="C139" s="49" t="s">
        <v>119</v>
      </c>
      <c r="D139" s="49">
        <v>7</v>
      </c>
      <c r="E139" s="4" t="s">
        <v>684</v>
      </c>
      <c r="F139" s="49">
        <v>42199</v>
      </c>
      <c r="G139" s="49" t="s">
        <v>30</v>
      </c>
      <c r="H139" s="49">
        <v>6398</v>
      </c>
      <c r="I139" s="49">
        <v>6728</v>
      </c>
      <c r="J139" s="49">
        <v>6563</v>
      </c>
      <c r="K139" s="49">
        <v>2.38</v>
      </c>
      <c r="L139" s="49">
        <v>2.39</v>
      </c>
      <c r="M139" s="49"/>
      <c r="N139" s="49">
        <v>2.3849999999999998</v>
      </c>
      <c r="O139" s="49">
        <v>7.0710678118656384E-3</v>
      </c>
      <c r="P139" s="49">
        <v>2.4300000000000002</v>
      </c>
      <c r="Q139" s="49">
        <v>72.524801526782966</v>
      </c>
    </row>
    <row r="140" spans="1:29" x14ac:dyDescent="0.25">
      <c r="A140" s="49">
        <v>14724</v>
      </c>
      <c r="B140" s="49" t="s">
        <v>253</v>
      </c>
      <c r="C140" s="49" t="s">
        <v>119</v>
      </c>
      <c r="D140" s="49">
        <v>7</v>
      </c>
      <c r="E140" s="4" t="s">
        <v>313</v>
      </c>
      <c r="F140" s="49">
        <v>42199</v>
      </c>
      <c r="G140" s="49" t="s">
        <v>30</v>
      </c>
      <c r="H140" s="49">
        <v>6398</v>
      </c>
      <c r="I140" s="49">
        <v>6728</v>
      </c>
      <c r="J140" s="49">
        <v>6563</v>
      </c>
      <c r="K140" s="49">
        <v>2.59</v>
      </c>
      <c r="L140" s="49">
        <v>2.6</v>
      </c>
      <c r="M140" s="49">
        <v>2.58</v>
      </c>
      <c r="N140" s="49">
        <v>2.59</v>
      </c>
      <c r="O140" s="49">
        <v>1.0000000000000009E-2</v>
      </c>
      <c r="P140" s="49"/>
      <c r="Q140" s="49">
        <v>95.28449116458566</v>
      </c>
    </row>
    <row r="141" spans="1:29" x14ac:dyDescent="0.25">
      <c r="A141" s="4">
        <v>14725</v>
      </c>
      <c r="B141" s="4" t="s">
        <v>254</v>
      </c>
      <c r="C141" s="21" t="s">
        <v>119</v>
      </c>
      <c r="D141" s="51">
        <v>7</v>
      </c>
      <c r="E141" s="4" t="s">
        <v>313</v>
      </c>
      <c r="F141" s="6">
        <v>42199</v>
      </c>
      <c r="G141" s="4" t="s">
        <v>30</v>
      </c>
      <c r="H141" s="26">
        <v>6398</v>
      </c>
      <c r="I141" s="26">
        <v>6728</v>
      </c>
      <c r="J141" s="30">
        <f t="shared" ref="J141:J204" si="19">AVERAGE(H141:I141)</f>
        <v>6563</v>
      </c>
      <c r="K141" s="68"/>
      <c r="L141" s="68">
        <v>2.5299999999999998</v>
      </c>
      <c r="M141" s="68">
        <v>2.5099999999999998</v>
      </c>
      <c r="N141" s="27">
        <f t="shared" ref="N141:N204" si="20">AVERAGE(K141:M141)</f>
        <v>2.5199999999999996</v>
      </c>
      <c r="O141" s="27">
        <f t="shared" ref="O141:O172" si="21">STDEV(K141:M141)</f>
        <v>1.4142135623730963E-2</v>
      </c>
      <c r="P141" s="74">
        <v>2.4700000000000002</v>
      </c>
      <c r="Q141" s="64">
        <f t="shared" ref="Q141:Q204" si="22">10^((3.31*(LOG(N141)))+0.611)</f>
        <v>87.023348469501087</v>
      </c>
    </row>
    <row r="142" spans="1:29" x14ac:dyDescent="0.25">
      <c r="A142" s="4">
        <v>2541</v>
      </c>
      <c r="B142" s="4" t="s">
        <v>434</v>
      </c>
      <c r="C142" s="21" t="s">
        <v>432</v>
      </c>
      <c r="D142" s="51">
        <v>8</v>
      </c>
      <c r="E142" s="4" t="s">
        <v>313</v>
      </c>
      <c r="F142" s="53">
        <v>42302</v>
      </c>
      <c r="G142" s="4" t="s">
        <v>30</v>
      </c>
      <c r="H142" s="26">
        <v>6728</v>
      </c>
      <c r="I142" s="26">
        <v>7057</v>
      </c>
      <c r="J142" s="30">
        <f t="shared" si="19"/>
        <v>6892.5</v>
      </c>
      <c r="K142" s="68">
        <v>2.4700000000000002</v>
      </c>
      <c r="L142" s="68">
        <v>2.46</v>
      </c>
      <c r="M142" s="68"/>
      <c r="N142" s="27">
        <f t="shared" si="20"/>
        <v>2.4649999999999999</v>
      </c>
      <c r="O142" s="27">
        <f t="shared" si="21"/>
        <v>7.0710678118656384E-3</v>
      </c>
      <c r="P142" s="74">
        <v>2.5</v>
      </c>
      <c r="Q142" s="64">
        <f t="shared" si="22"/>
        <v>80.893572795805753</v>
      </c>
      <c r="S142" s="104"/>
      <c r="T142" s="52"/>
      <c r="U142" s="52"/>
      <c r="V142" s="52"/>
      <c r="W142" s="52"/>
      <c r="X142" s="52"/>
      <c r="Y142" s="52"/>
      <c r="Z142" s="52"/>
      <c r="AA142" s="52"/>
      <c r="AB142" s="52"/>
      <c r="AC142" s="52"/>
    </row>
    <row r="143" spans="1:29" x14ac:dyDescent="0.25">
      <c r="A143" s="4">
        <v>2543</v>
      </c>
      <c r="B143" s="4" t="s">
        <v>436</v>
      </c>
      <c r="C143" s="21" t="s">
        <v>432</v>
      </c>
      <c r="D143" s="51">
        <v>8</v>
      </c>
      <c r="E143" s="51" t="s">
        <v>684</v>
      </c>
      <c r="F143" s="53">
        <v>42302</v>
      </c>
      <c r="G143" s="4" t="s">
        <v>30</v>
      </c>
      <c r="H143" s="26">
        <v>6728</v>
      </c>
      <c r="I143" s="26">
        <v>7057</v>
      </c>
      <c r="J143" s="30">
        <f t="shared" si="19"/>
        <v>6892.5</v>
      </c>
      <c r="K143" s="68">
        <v>2.7</v>
      </c>
      <c r="L143" s="68"/>
      <c r="M143" s="68">
        <v>2.72</v>
      </c>
      <c r="N143" s="27">
        <f t="shared" si="20"/>
        <v>2.71</v>
      </c>
      <c r="O143" s="27">
        <f t="shared" si="21"/>
        <v>1.4142135623730963E-2</v>
      </c>
      <c r="P143" s="74">
        <v>2.65</v>
      </c>
      <c r="Q143" s="64">
        <f t="shared" si="22"/>
        <v>110.69508874802516</v>
      </c>
      <c r="S143" s="104"/>
      <c r="T143"/>
      <c r="U143"/>
      <c r="V143"/>
      <c r="W143"/>
      <c r="X143"/>
      <c r="Y143"/>
      <c r="Z143"/>
      <c r="AA143"/>
      <c r="AB143"/>
      <c r="AC143"/>
    </row>
    <row r="144" spans="1:29" x14ac:dyDescent="0.25">
      <c r="A144" s="4">
        <v>2544</v>
      </c>
      <c r="B144" s="4" t="s">
        <v>435</v>
      </c>
      <c r="C144" s="21" t="s">
        <v>432</v>
      </c>
      <c r="D144" s="51">
        <v>8</v>
      </c>
      <c r="E144" s="4" t="s">
        <v>684</v>
      </c>
      <c r="F144" s="53">
        <v>42302</v>
      </c>
      <c r="G144" s="4" t="s">
        <v>30</v>
      </c>
      <c r="H144" s="26">
        <v>6728</v>
      </c>
      <c r="I144" s="26">
        <v>7057</v>
      </c>
      <c r="J144" s="30">
        <f t="shared" si="19"/>
        <v>6892.5</v>
      </c>
      <c r="K144" s="68">
        <v>2.4300000000000002</v>
      </c>
      <c r="L144" s="68">
        <v>2.44</v>
      </c>
      <c r="M144" s="68"/>
      <c r="N144" s="27">
        <f t="shared" si="20"/>
        <v>2.4350000000000001</v>
      </c>
      <c r="O144" s="27">
        <f t="shared" si="21"/>
        <v>7.0710678118653244E-3</v>
      </c>
      <c r="P144" s="74">
        <v>2.4</v>
      </c>
      <c r="Q144" s="64">
        <f t="shared" si="22"/>
        <v>77.680421956238803</v>
      </c>
      <c r="S144" s="104"/>
      <c r="T144"/>
      <c r="U144"/>
      <c r="V144"/>
      <c r="W144"/>
      <c r="X144"/>
      <c r="Y144"/>
      <c r="Z144"/>
      <c r="AA144"/>
      <c r="AB144"/>
      <c r="AC144"/>
    </row>
    <row r="145" spans="1:29" x14ac:dyDescent="0.25">
      <c r="A145" s="4">
        <v>14910</v>
      </c>
      <c r="B145" s="4" t="s">
        <v>433</v>
      </c>
      <c r="C145" s="21" t="s">
        <v>432</v>
      </c>
      <c r="D145" s="51">
        <v>8</v>
      </c>
      <c r="E145" s="51" t="s">
        <v>684</v>
      </c>
      <c r="F145" s="53">
        <v>42302</v>
      </c>
      <c r="G145" s="4" t="s">
        <v>30</v>
      </c>
      <c r="H145" s="26">
        <v>6728</v>
      </c>
      <c r="I145" s="26">
        <v>7057</v>
      </c>
      <c r="J145" s="30">
        <f t="shared" si="19"/>
        <v>6892.5</v>
      </c>
      <c r="K145" s="68"/>
      <c r="L145" s="68">
        <v>2.4900000000000002</v>
      </c>
      <c r="M145" s="68">
        <v>2.4700000000000002</v>
      </c>
      <c r="N145" s="27">
        <f t="shared" si="20"/>
        <v>2.4800000000000004</v>
      </c>
      <c r="O145" s="27">
        <f t="shared" si="21"/>
        <v>1.4142135623730963E-2</v>
      </c>
      <c r="P145" s="74">
        <v>2.54</v>
      </c>
      <c r="Q145" s="64">
        <f t="shared" si="22"/>
        <v>82.534412369841931</v>
      </c>
      <c r="S145" s="104"/>
      <c r="T145"/>
      <c r="U145"/>
      <c r="V145"/>
      <c r="W145"/>
      <c r="X145"/>
      <c r="Y145"/>
      <c r="Z145"/>
      <c r="AA145"/>
      <c r="AB145"/>
      <c r="AC145"/>
    </row>
    <row r="146" spans="1:29" x14ac:dyDescent="0.25">
      <c r="A146" s="51">
        <v>15045</v>
      </c>
      <c r="B146" s="51" t="s">
        <v>624</v>
      </c>
      <c r="C146" s="59" t="s">
        <v>432</v>
      </c>
      <c r="D146" s="51">
        <v>8</v>
      </c>
      <c r="E146" s="51" t="s">
        <v>308</v>
      </c>
      <c r="F146" s="65">
        <v>42302</v>
      </c>
      <c r="G146" s="51" t="s">
        <v>30</v>
      </c>
      <c r="H146" s="61">
        <v>6728</v>
      </c>
      <c r="I146" s="61">
        <v>7057</v>
      </c>
      <c r="J146" s="62">
        <f t="shared" si="19"/>
        <v>6892.5</v>
      </c>
      <c r="K146" s="71">
        <v>2.46</v>
      </c>
      <c r="L146" s="71"/>
      <c r="M146" s="71">
        <v>2.4</v>
      </c>
      <c r="N146" s="63">
        <f t="shared" si="20"/>
        <v>2.4299999999999997</v>
      </c>
      <c r="O146" s="63">
        <f t="shared" si="21"/>
        <v>4.2426406871192889E-2</v>
      </c>
      <c r="P146" s="74">
        <v>2.59</v>
      </c>
      <c r="Q146" s="64">
        <f t="shared" si="22"/>
        <v>77.153701348217609</v>
      </c>
      <c r="R146" s="52"/>
      <c r="S146" s="104" t="s">
        <v>522</v>
      </c>
      <c r="T146"/>
      <c r="U146"/>
      <c r="V146"/>
      <c r="W146"/>
      <c r="X146"/>
      <c r="Y146"/>
      <c r="Z146"/>
      <c r="AA146"/>
      <c r="AB146"/>
      <c r="AC146"/>
    </row>
    <row r="147" spans="1:29" x14ac:dyDescent="0.25">
      <c r="A147" s="51">
        <v>6315</v>
      </c>
      <c r="B147" s="51" t="s">
        <v>438</v>
      </c>
      <c r="C147" s="59" t="s">
        <v>437</v>
      </c>
      <c r="D147" s="51">
        <v>8</v>
      </c>
      <c r="E147" s="4" t="s">
        <v>313</v>
      </c>
      <c r="F147" s="65">
        <v>42302</v>
      </c>
      <c r="G147" s="51" t="s">
        <v>30</v>
      </c>
      <c r="H147" s="61">
        <v>7057</v>
      </c>
      <c r="I147" s="61">
        <v>7386</v>
      </c>
      <c r="J147" s="62">
        <f t="shared" si="19"/>
        <v>7221.5</v>
      </c>
      <c r="K147" s="71">
        <v>2.54</v>
      </c>
      <c r="L147" s="71">
        <v>2.59</v>
      </c>
      <c r="M147" s="71"/>
      <c r="N147" s="63">
        <f t="shared" si="20"/>
        <v>2.5649999999999999</v>
      </c>
      <c r="O147" s="63">
        <f t="shared" si="21"/>
        <v>3.5355339059327251E-2</v>
      </c>
      <c r="P147" s="74">
        <v>2.41</v>
      </c>
      <c r="Q147" s="64">
        <f t="shared" si="22"/>
        <v>92.273967185043091</v>
      </c>
      <c r="R147" s="52"/>
      <c r="S147" s="105"/>
      <c r="T147" s="52"/>
      <c r="U147" s="52"/>
      <c r="V147" s="52"/>
      <c r="W147" s="52"/>
      <c r="X147" s="52"/>
      <c r="Y147" s="52"/>
      <c r="Z147" s="52"/>
      <c r="AA147" s="52"/>
      <c r="AB147" s="52"/>
      <c r="AC147" s="52"/>
    </row>
    <row r="148" spans="1:29" x14ac:dyDescent="0.25">
      <c r="A148" s="4">
        <v>6316</v>
      </c>
      <c r="B148" s="4" t="s">
        <v>706</v>
      </c>
      <c r="C148" s="21" t="s">
        <v>437</v>
      </c>
      <c r="D148" s="51">
        <v>8</v>
      </c>
      <c r="E148" s="4" t="s">
        <v>684</v>
      </c>
      <c r="F148" s="53">
        <v>42302</v>
      </c>
      <c r="G148" s="4" t="s">
        <v>30</v>
      </c>
      <c r="H148" s="26">
        <v>7057</v>
      </c>
      <c r="I148" s="26">
        <v>7386</v>
      </c>
      <c r="J148" s="30">
        <f t="shared" si="19"/>
        <v>7221.5</v>
      </c>
      <c r="K148" s="68">
        <v>2.44</v>
      </c>
      <c r="L148" s="68"/>
      <c r="M148" s="68">
        <v>2.41</v>
      </c>
      <c r="N148" s="27">
        <f t="shared" si="20"/>
        <v>2.4249999999999998</v>
      </c>
      <c r="O148" s="27">
        <f t="shared" si="21"/>
        <v>2.1213203435596288E-2</v>
      </c>
      <c r="P148" s="74">
        <v>2.52</v>
      </c>
      <c r="Q148" s="64">
        <f t="shared" si="22"/>
        <v>76.629478348117118</v>
      </c>
      <c r="S148" s="104"/>
      <c r="T148"/>
      <c r="U148"/>
      <c r="V148"/>
      <c r="W148"/>
      <c r="X148"/>
      <c r="Y148"/>
      <c r="Z148"/>
      <c r="AA148"/>
      <c r="AB148"/>
      <c r="AC148"/>
    </row>
    <row r="149" spans="1:29" x14ac:dyDescent="0.25">
      <c r="A149" s="51">
        <v>6317</v>
      </c>
      <c r="B149" s="51" t="s">
        <v>440</v>
      </c>
      <c r="C149" s="59" t="s">
        <v>437</v>
      </c>
      <c r="D149" s="51">
        <v>8</v>
      </c>
      <c r="E149" s="51" t="s">
        <v>309</v>
      </c>
      <c r="F149" s="65">
        <v>42302</v>
      </c>
      <c r="G149" s="51" t="s">
        <v>30</v>
      </c>
      <c r="H149" s="61">
        <v>7057</v>
      </c>
      <c r="I149" s="61">
        <v>7386</v>
      </c>
      <c r="J149" s="62">
        <f t="shared" si="19"/>
        <v>7221.5</v>
      </c>
      <c r="K149" s="71">
        <v>2.2999999999999998</v>
      </c>
      <c r="L149" s="71"/>
      <c r="M149" s="71">
        <v>2.2200000000000002</v>
      </c>
      <c r="N149" s="63">
        <f t="shared" si="20"/>
        <v>2.2599999999999998</v>
      </c>
      <c r="O149" s="63">
        <f t="shared" si="21"/>
        <v>5.6568542494923539E-2</v>
      </c>
      <c r="P149" s="74">
        <v>2.09</v>
      </c>
      <c r="Q149" s="64">
        <f t="shared" si="22"/>
        <v>60.687456167771181</v>
      </c>
      <c r="R149" s="52"/>
      <c r="S149" s="105" t="s">
        <v>441</v>
      </c>
      <c r="T149" s="52"/>
      <c r="U149" s="52"/>
      <c r="V149" s="52"/>
      <c r="W149" s="52"/>
      <c r="X149" s="52"/>
      <c r="Y149" s="52"/>
      <c r="Z149" s="52"/>
      <c r="AA149" s="52"/>
      <c r="AB149" s="52"/>
      <c r="AC149" s="52"/>
    </row>
    <row r="150" spans="1:29" x14ac:dyDescent="0.25">
      <c r="A150" s="4">
        <v>6319</v>
      </c>
      <c r="B150" s="4" t="s">
        <v>439</v>
      </c>
      <c r="C150" s="21" t="s">
        <v>437</v>
      </c>
      <c r="D150" s="51">
        <v>8</v>
      </c>
      <c r="E150" s="4" t="s">
        <v>309</v>
      </c>
      <c r="F150" s="53">
        <v>42302</v>
      </c>
      <c r="G150" s="4" t="s">
        <v>30</v>
      </c>
      <c r="H150" s="26">
        <v>7057</v>
      </c>
      <c r="I150" s="26">
        <v>7386</v>
      </c>
      <c r="J150" s="30">
        <f t="shared" si="19"/>
        <v>7221.5</v>
      </c>
      <c r="K150" s="68">
        <v>2.5</v>
      </c>
      <c r="L150" s="68">
        <v>2.5499999999999998</v>
      </c>
      <c r="M150" s="68"/>
      <c r="N150" s="27">
        <f t="shared" si="20"/>
        <v>2.5249999999999999</v>
      </c>
      <c r="O150" s="27">
        <f t="shared" si="21"/>
        <v>3.5355339059327251E-2</v>
      </c>
      <c r="P150" s="74">
        <v>2.42</v>
      </c>
      <c r="Q150" s="64">
        <f t="shared" si="22"/>
        <v>87.596181731007292</v>
      </c>
      <c r="S150" s="104"/>
      <c r="T150"/>
      <c r="U150"/>
      <c r="V150"/>
      <c r="W150"/>
      <c r="X150"/>
      <c r="Y150"/>
      <c r="Z150"/>
      <c r="AA150"/>
      <c r="AB150"/>
      <c r="AC150"/>
    </row>
    <row r="151" spans="1:29" x14ac:dyDescent="0.25">
      <c r="A151" s="4">
        <v>902</v>
      </c>
      <c r="B151" s="4" t="s">
        <v>382</v>
      </c>
      <c r="C151" s="21" t="s">
        <v>381</v>
      </c>
      <c r="D151" s="51">
        <v>8</v>
      </c>
      <c r="E151" s="4" t="s">
        <v>309</v>
      </c>
      <c r="F151" s="53">
        <v>42302</v>
      </c>
      <c r="G151" s="4" t="s">
        <v>30</v>
      </c>
      <c r="H151" s="26">
        <v>7386</v>
      </c>
      <c r="I151" s="26">
        <v>7716</v>
      </c>
      <c r="J151" s="30">
        <f t="shared" si="19"/>
        <v>7551</v>
      </c>
      <c r="K151" s="68">
        <v>2.27</v>
      </c>
      <c r="L151" s="68"/>
      <c r="M151" s="68">
        <v>2.27</v>
      </c>
      <c r="N151" s="27">
        <f t="shared" si="20"/>
        <v>2.27</v>
      </c>
      <c r="O151" s="27">
        <f t="shared" si="21"/>
        <v>0</v>
      </c>
      <c r="P151" s="74">
        <v>2.2000000000000002</v>
      </c>
      <c r="Q151" s="64">
        <f t="shared" si="22"/>
        <v>61.58083697431406</v>
      </c>
      <c r="S151" s="101"/>
      <c r="T151" s="51"/>
      <c r="U151" s="51"/>
      <c r="V151" s="51"/>
      <c r="W151" s="51"/>
      <c r="X151" s="51"/>
      <c r="Y151" s="51"/>
      <c r="Z151" s="51"/>
      <c r="AA151" s="51"/>
      <c r="AB151" s="51"/>
      <c r="AC151" s="51"/>
    </row>
    <row r="152" spans="1:29" x14ac:dyDescent="0.25">
      <c r="A152" s="4">
        <v>14872</v>
      </c>
      <c r="B152" s="4" t="s">
        <v>383</v>
      </c>
      <c r="C152" s="21" t="s">
        <v>381</v>
      </c>
      <c r="D152" s="51">
        <v>8</v>
      </c>
      <c r="E152" s="51" t="s">
        <v>313</v>
      </c>
      <c r="F152" s="53">
        <v>42302</v>
      </c>
      <c r="G152" s="4" t="s">
        <v>30</v>
      </c>
      <c r="H152" s="26">
        <v>7386</v>
      </c>
      <c r="I152" s="26">
        <v>7716</v>
      </c>
      <c r="J152" s="30">
        <f t="shared" si="19"/>
        <v>7551</v>
      </c>
      <c r="K152" s="68">
        <v>2.77</v>
      </c>
      <c r="L152" s="68">
        <v>2.77</v>
      </c>
      <c r="M152" s="68"/>
      <c r="N152" s="27">
        <f t="shared" si="20"/>
        <v>2.77</v>
      </c>
      <c r="O152" s="27">
        <f t="shared" si="21"/>
        <v>0</v>
      </c>
      <c r="P152" s="74">
        <v>2.75</v>
      </c>
      <c r="Q152" s="64">
        <f t="shared" si="22"/>
        <v>119.01673597626414</v>
      </c>
      <c r="S152" s="101"/>
    </row>
    <row r="153" spans="1:29" x14ac:dyDescent="0.25">
      <c r="A153" s="4">
        <v>14873</v>
      </c>
      <c r="B153" s="4" t="s">
        <v>384</v>
      </c>
      <c r="C153" s="21" t="s">
        <v>381</v>
      </c>
      <c r="D153" s="51">
        <v>8</v>
      </c>
      <c r="E153" s="51" t="s">
        <v>684</v>
      </c>
      <c r="F153" s="53">
        <v>42302</v>
      </c>
      <c r="G153" s="4" t="s">
        <v>30</v>
      </c>
      <c r="H153" s="26">
        <v>7386</v>
      </c>
      <c r="I153" s="26">
        <v>7716</v>
      </c>
      <c r="J153" s="30">
        <f t="shared" si="19"/>
        <v>7551</v>
      </c>
      <c r="K153" s="68">
        <v>2.71</v>
      </c>
      <c r="L153" s="68">
        <v>2.7</v>
      </c>
      <c r="M153" s="68"/>
      <c r="N153" s="27">
        <f t="shared" si="20"/>
        <v>2.7050000000000001</v>
      </c>
      <c r="O153" s="27">
        <f t="shared" si="21"/>
        <v>7.0710678118653244E-3</v>
      </c>
      <c r="P153" s="74">
        <v>2.66</v>
      </c>
      <c r="Q153" s="64">
        <f t="shared" si="22"/>
        <v>110.02051204306248</v>
      </c>
      <c r="R153" s="79"/>
      <c r="S153" s="101"/>
    </row>
    <row r="154" spans="1:29" x14ac:dyDescent="0.25">
      <c r="A154" s="4">
        <v>14994</v>
      </c>
      <c r="B154" s="4" t="s">
        <v>539</v>
      </c>
      <c r="C154" s="21" t="s">
        <v>381</v>
      </c>
      <c r="D154" s="51">
        <v>8</v>
      </c>
      <c r="E154" s="4" t="s">
        <v>684</v>
      </c>
      <c r="F154" s="53">
        <v>42302</v>
      </c>
      <c r="G154" s="4" t="s">
        <v>30</v>
      </c>
      <c r="H154" s="26">
        <v>7386</v>
      </c>
      <c r="I154" s="26">
        <v>7716</v>
      </c>
      <c r="J154" s="30">
        <f t="shared" si="19"/>
        <v>7551</v>
      </c>
      <c r="K154" s="68">
        <v>2.63</v>
      </c>
      <c r="L154" s="68"/>
      <c r="M154" s="68">
        <v>2.62</v>
      </c>
      <c r="N154" s="27">
        <f t="shared" si="20"/>
        <v>2.625</v>
      </c>
      <c r="O154" s="27">
        <f t="shared" si="21"/>
        <v>7.0710678118653244E-3</v>
      </c>
      <c r="P154" s="74">
        <v>2.67</v>
      </c>
      <c r="Q154" s="64">
        <f t="shared" si="22"/>
        <v>99.613456184953733</v>
      </c>
      <c r="R154" s="79"/>
      <c r="S154" s="104" t="s">
        <v>530</v>
      </c>
    </row>
    <row r="155" spans="1:29" x14ac:dyDescent="0.25">
      <c r="A155" s="4">
        <v>14995</v>
      </c>
      <c r="B155" s="4" t="s">
        <v>535</v>
      </c>
      <c r="C155" s="21" t="s">
        <v>381</v>
      </c>
      <c r="D155" s="51">
        <v>8</v>
      </c>
      <c r="E155" s="4" t="s">
        <v>313</v>
      </c>
      <c r="F155" s="53">
        <v>42302</v>
      </c>
      <c r="G155" s="4" t="s">
        <v>30</v>
      </c>
      <c r="H155" s="26">
        <v>7386</v>
      </c>
      <c r="I155" s="26">
        <v>7716</v>
      </c>
      <c r="J155" s="30">
        <f t="shared" si="19"/>
        <v>7551</v>
      </c>
      <c r="K155" s="68">
        <v>2.4700000000000002</v>
      </c>
      <c r="L155" s="68">
        <v>2.41</v>
      </c>
      <c r="M155" s="68"/>
      <c r="N155" s="27">
        <f t="shared" si="20"/>
        <v>2.4400000000000004</v>
      </c>
      <c r="O155" s="27">
        <f t="shared" si="21"/>
        <v>4.2426406871192889E-2</v>
      </c>
      <c r="P155" s="74">
        <v>2.33</v>
      </c>
      <c r="Q155" s="64">
        <f t="shared" si="22"/>
        <v>78.209646906560451</v>
      </c>
      <c r="S155" s="104" t="s">
        <v>526</v>
      </c>
    </row>
    <row r="156" spans="1:29" x14ac:dyDescent="0.25">
      <c r="A156" s="4">
        <v>14996</v>
      </c>
      <c r="B156" s="4" t="s">
        <v>536</v>
      </c>
      <c r="C156" s="21" t="s">
        <v>381</v>
      </c>
      <c r="D156" s="51">
        <v>8</v>
      </c>
      <c r="E156" s="4" t="s">
        <v>313</v>
      </c>
      <c r="F156" s="53">
        <v>42302</v>
      </c>
      <c r="G156" s="4" t="s">
        <v>30</v>
      </c>
      <c r="H156" s="26">
        <v>7386</v>
      </c>
      <c r="I156" s="26">
        <v>7716</v>
      </c>
      <c r="J156" s="30">
        <f t="shared" si="19"/>
        <v>7551</v>
      </c>
      <c r="K156" s="68">
        <v>2.34</v>
      </c>
      <c r="L156" s="68">
        <v>2.38</v>
      </c>
      <c r="M156" s="68"/>
      <c r="N156" s="27">
        <f t="shared" si="20"/>
        <v>2.36</v>
      </c>
      <c r="O156" s="27">
        <f t="shared" si="21"/>
        <v>2.8284271247461926E-2</v>
      </c>
      <c r="P156" s="74">
        <v>2.46</v>
      </c>
      <c r="Q156" s="64">
        <f t="shared" si="22"/>
        <v>70.038805367037725</v>
      </c>
      <c r="S156" s="104" t="s">
        <v>527</v>
      </c>
    </row>
    <row r="157" spans="1:29" x14ac:dyDescent="0.25">
      <c r="A157" s="51">
        <v>14997</v>
      </c>
      <c r="B157" s="51" t="s">
        <v>537</v>
      </c>
      <c r="C157" s="59" t="s">
        <v>381</v>
      </c>
      <c r="D157" s="51">
        <v>8</v>
      </c>
      <c r="E157" s="51" t="s">
        <v>313</v>
      </c>
      <c r="F157" s="65">
        <v>42302</v>
      </c>
      <c r="G157" s="51" t="s">
        <v>30</v>
      </c>
      <c r="H157" s="61">
        <v>7386</v>
      </c>
      <c r="I157" s="61">
        <v>7716</v>
      </c>
      <c r="J157" s="62">
        <f t="shared" si="19"/>
        <v>7551</v>
      </c>
      <c r="K157" s="71"/>
      <c r="L157" s="71">
        <v>2.48</v>
      </c>
      <c r="M157" s="71">
        <v>2.4900000000000002</v>
      </c>
      <c r="N157" s="63">
        <f t="shared" si="20"/>
        <v>2.4850000000000003</v>
      </c>
      <c r="O157" s="63">
        <f t="shared" si="21"/>
        <v>7.0710678118656384E-3</v>
      </c>
      <c r="P157" s="74">
        <v>2.3199999999999998</v>
      </c>
      <c r="Q157" s="64">
        <f t="shared" si="22"/>
        <v>83.086480153518039</v>
      </c>
      <c r="R157" s="52"/>
      <c r="S157" s="104" t="s">
        <v>529</v>
      </c>
      <c r="T157" s="51"/>
      <c r="U157" s="51"/>
      <c r="V157" s="51"/>
      <c r="W157" s="51"/>
      <c r="X157" s="51"/>
      <c r="Y157" s="51"/>
      <c r="Z157" s="51"/>
      <c r="AA157" s="51"/>
      <c r="AB157" s="51"/>
      <c r="AC157" s="51"/>
    </row>
    <row r="158" spans="1:29" x14ac:dyDescent="0.25">
      <c r="A158" s="51">
        <v>14998</v>
      </c>
      <c r="B158" s="51" t="s">
        <v>532</v>
      </c>
      <c r="C158" s="59" t="s">
        <v>381</v>
      </c>
      <c r="D158" s="51">
        <v>8</v>
      </c>
      <c r="E158" s="4" t="s">
        <v>313</v>
      </c>
      <c r="F158" s="65">
        <v>42302</v>
      </c>
      <c r="G158" s="51" t="s">
        <v>30</v>
      </c>
      <c r="H158" s="61">
        <v>7386</v>
      </c>
      <c r="I158" s="61">
        <v>7716</v>
      </c>
      <c r="J158" s="62">
        <f t="shared" si="19"/>
        <v>7551</v>
      </c>
      <c r="K158" s="71"/>
      <c r="L158" s="71">
        <v>2.42</v>
      </c>
      <c r="M158" s="71">
        <v>2.33</v>
      </c>
      <c r="N158" s="63">
        <f t="shared" si="20"/>
        <v>2.375</v>
      </c>
      <c r="O158" s="63">
        <f t="shared" si="21"/>
        <v>6.3639610306789177E-2</v>
      </c>
      <c r="P158" s="74">
        <v>2.2400000000000002</v>
      </c>
      <c r="Q158" s="64">
        <f t="shared" si="22"/>
        <v>71.523138297418626</v>
      </c>
      <c r="R158" s="52"/>
      <c r="S158" s="104" t="s">
        <v>523</v>
      </c>
    </row>
    <row r="159" spans="1:29" x14ac:dyDescent="0.25">
      <c r="A159" s="4">
        <v>14999</v>
      </c>
      <c r="B159" s="4" t="s">
        <v>534</v>
      </c>
      <c r="C159" s="21" t="s">
        <v>381</v>
      </c>
      <c r="D159" s="51">
        <v>8</v>
      </c>
      <c r="E159" s="51" t="s">
        <v>684</v>
      </c>
      <c r="F159" s="53">
        <v>42302</v>
      </c>
      <c r="G159" s="4" t="s">
        <v>30</v>
      </c>
      <c r="H159" s="26">
        <v>7386</v>
      </c>
      <c r="I159" s="26">
        <v>7716</v>
      </c>
      <c r="J159" s="30">
        <f t="shared" si="19"/>
        <v>7551</v>
      </c>
      <c r="K159" s="68">
        <v>2.44</v>
      </c>
      <c r="L159" s="68">
        <v>2.4900000000000002</v>
      </c>
      <c r="M159" s="68">
        <v>2.4</v>
      </c>
      <c r="N159" s="27">
        <f t="shared" si="20"/>
        <v>2.4433333333333334</v>
      </c>
      <c r="O159" s="27">
        <f t="shared" si="21"/>
        <v>4.5092497528229095E-2</v>
      </c>
      <c r="Q159" s="64">
        <f t="shared" si="22"/>
        <v>78.56385816894722</v>
      </c>
      <c r="S159" s="104" t="s">
        <v>525</v>
      </c>
    </row>
    <row r="160" spans="1:29" x14ac:dyDescent="0.25">
      <c r="A160" s="4">
        <v>15000</v>
      </c>
      <c r="B160" s="4" t="s">
        <v>540</v>
      </c>
      <c r="C160" s="21" t="s">
        <v>381</v>
      </c>
      <c r="D160" s="51">
        <v>8</v>
      </c>
      <c r="E160" s="4" t="s">
        <v>684</v>
      </c>
      <c r="F160" s="53">
        <v>42302</v>
      </c>
      <c r="G160" s="4" t="s">
        <v>30</v>
      </c>
      <c r="H160" s="26">
        <v>7386</v>
      </c>
      <c r="I160" s="26">
        <v>7716</v>
      </c>
      <c r="J160" s="30">
        <f t="shared" si="19"/>
        <v>7551</v>
      </c>
      <c r="K160" s="68">
        <v>2.4500000000000002</v>
      </c>
      <c r="L160" s="68">
        <v>2.4500000000000002</v>
      </c>
      <c r="M160" s="68"/>
      <c r="N160" s="27">
        <f t="shared" si="20"/>
        <v>2.4500000000000002</v>
      </c>
      <c r="O160" s="27">
        <f t="shared" si="21"/>
        <v>0</v>
      </c>
      <c r="P160" s="74">
        <v>2.35</v>
      </c>
      <c r="Q160" s="64">
        <f t="shared" si="22"/>
        <v>79.275636793059704</v>
      </c>
      <c r="R160" s="79"/>
      <c r="S160" s="104" t="s">
        <v>531</v>
      </c>
    </row>
    <row r="161" spans="1:29" x14ac:dyDescent="0.25">
      <c r="A161" s="4">
        <v>15001</v>
      </c>
      <c r="B161" s="4" t="s">
        <v>533</v>
      </c>
      <c r="C161" s="21" t="s">
        <v>381</v>
      </c>
      <c r="D161" s="51">
        <v>8</v>
      </c>
      <c r="E161" s="51" t="s">
        <v>684</v>
      </c>
      <c r="F161" s="53">
        <v>42302</v>
      </c>
      <c r="G161" s="4" t="s">
        <v>30</v>
      </c>
      <c r="H161" s="26">
        <v>7386</v>
      </c>
      <c r="I161" s="26">
        <v>7716</v>
      </c>
      <c r="J161" s="30">
        <f t="shared" si="19"/>
        <v>7551</v>
      </c>
      <c r="K161" s="68">
        <v>2.4300000000000002</v>
      </c>
      <c r="L161" s="68">
        <v>2.37</v>
      </c>
      <c r="M161" s="68">
        <v>2.31</v>
      </c>
      <c r="N161" s="27">
        <f t="shared" si="20"/>
        <v>2.3700000000000006</v>
      </c>
      <c r="O161" s="27">
        <f t="shared" si="21"/>
        <v>6.0000000000000053E-2</v>
      </c>
      <c r="Q161" s="64">
        <f t="shared" si="22"/>
        <v>71.025945747909745</v>
      </c>
      <c r="S161" s="104" t="s">
        <v>524</v>
      </c>
    </row>
    <row r="162" spans="1:29" x14ac:dyDescent="0.25">
      <c r="A162" s="4">
        <v>15002</v>
      </c>
      <c r="B162" s="4" t="s">
        <v>538</v>
      </c>
      <c r="C162" s="21" t="s">
        <v>381</v>
      </c>
      <c r="D162" s="51">
        <v>8</v>
      </c>
      <c r="E162" s="4" t="s">
        <v>313</v>
      </c>
      <c r="F162" s="53">
        <v>42302</v>
      </c>
      <c r="G162" s="4" t="s">
        <v>30</v>
      </c>
      <c r="H162" s="26">
        <v>7386</v>
      </c>
      <c r="I162" s="26">
        <v>7716</v>
      </c>
      <c r="J162" s="30">
        <f t="shared" si="19"/>
        <v>7551</v>
      </c>
      <c r="K162" s="68">
        <v>2.2000000000000002</v>
      </c>
      <c r="L162" s="68"/>
      <c r="M162" s="68">
        <v>2.2200000000000002</v>
      </c>
      <c r="N162" s="27">
        <f t="shared" si="20"/>
        <v>2.21</v>
      </c>
      <c r="O162" s="27">
        <f t="shared" si="21"/>
        <v>1.4142135623730963E-2</v>
      </c>
      <c r="P162" s="74">
        <v>2.29</v>
      </c>
      <c r="Q162" s="64">
        <f t="shared" si="22"/>
        <v>56.355774916361376</v>
      </c>
      <c r="R162" s="38"/>
      <c r="S162" s="104" t="s">
        <v>528</v>
      </c>
    </row>
    <row r="163" spans="1:29" x14ac:dyDescent="0.25">
      <c r="A163" s="4">
        <v>895</v>
      </c>
      <c r="B163" s="4" t="s">
        <v>394</v>
      </c>
      <c r="C163" s="21" t="s">
        <v>386</v>
      </c>
      <c r="D163" s="51">
        <v>9</v>
      </c>
      <c r="E163" s="4" t="s">
        <v>684</v>
      </c>
      <c r="F163" s="53">
        <v>42302</v>
      </c>
      <c r="G163" s="4" t="s">
        <v>30</v>
      </c>
      <c r="H163" s="26">
        <v>7716</v>
      </c>
      <c r="I163" s="26">
        <v>8045</v>
      </c>
      <c r="J163" s="30">
        <f t="shared" si="19"/>
        <v>7880.5</v>
      </c>
      <c r="K163" s="68">
        <v>2.48</v>
      </c>
      <c r="L163" s="68">
        <v>2.42</v>
      </c>
      <c r="M163" s="68">
        <v>2.48</v>
      </c>
      <c r="N163" s="27">
        <f t="shared" si="20"/>
        <v>2.4600000000000004</v>
      </c>
      <c r="O163" s="27">
        <f t="shared" si="21"/>
        <v>3.4641016151377574E-2</v>
      </c>
      <c r="Q163" s="64">
        <f t="shared" si="22"/>
        <v>80.351724968409059</v>
      </c>
      <c r="S163" s="101"/>
      <c r="T163" s="51"/>
      <c r="U163" s="51"/>
      <c r="V163" s="51"/>
      <c r="W163" s="51"/>
      <c r="X163" s="51"/>
      <c r="Y163" s="51"/>
      <c r="Z163" s="51"/>
      <c r="AA163" s="51"/>
      <c r="AB163" s="51"/>
      <c r="AC163" s="51"/>
    </row>
    <row r="164" spans="1:29" x14ac:dyDescent="0.25">
      <c r="A164" s="4">
        <v>896</v>
      </c>
      <c r="B164" s="4" t="s">
        <v>395</v>
      </c>
      <c r="C164" s="21" t="s">
        <v>386</v>
      </c>
      <c r="D164" s="51">
        <v>9</v>
      </c>
      <c r="E164" s="4" t="s">
        <v>313</v>
      </c>
      <c r="F164" s="53">
        <v>42302</v>
      </c>
      <c r="G164" s="4" t="s">
        <v>30</v>
      </c>
      <c r="H164" s="26">
        <v>7716</v>
      </c>
      <c r="I164" s="26">
        <v>8045</v>
      </c>
      <c r="J164" s="30">
        <f t="shared" si="19"/>
        <v>7880.5</v>
      </c>
      <c r="K164" s="68"/>
      <c r="L164" s="68">
        <v>2.67</v>
      </c>
      <c r="M164" s="68">
        <v>2.66</v>
      </c>
      <c r="N164" s="27">
        <f t="shared" si="20"/>
        <v>2.665</v>
      </c>
      <c r="O164" s="27">
        <f t="shared" si="21"/>
        <v>7.0710678118653244E-3</v>
      </c>
      <c r="P164" s="74">
        <v>2.74</v>
      </c>
      <c r="Q164" s="64">
        <f t="shared" si="22"/>
        <v>104.72678617354116</v>
      </c>
      <c r="S164" s="101"/>
    </row>
    <row r="165" spans="1:29" x14ac:dyDescent="0.25">
      <c r="A165" s="4">
        <v>14874</v>
      </c>
      <c r="B165" s="4" t="s">
        <v>388</v>
      </c>
      <c r="C165" s="21" t="s">
        <v>386</v>
      </c>
      <c r="D165" s="51">
        <v>9</v>
      </c>
      <c r="E165" s="4" t="s">
        <v>684</v>
      </c>
      <c r="F165" s="53">
        <v>42302</v>
      </c>
      <c r="G165" s="4" t="s">
        <v>30</v>
      </c>
      <c r="H165" s="26">
        <v>7716</v>
      </c>
      <c r="I165" s="26">
        <v>8045</v>
      </c>
      <c r="J165" s="30">
        <f t="shared" si="19"/>
        <v>7880.5</v>
      </c>
      <c r="K165" s="68">
        <v>2.58</v>
      </c>
      <c r="L165" s="68"/>
      <c r="M165" s="68">
        <v>2.59</v>
      </c>
      <c r="N165" s="27">
        <f t="shared" si="20"/>
        <v>2.585</v>
      </c>
      <c r="O165" s="27">
        <f t="shared" si="21"/>
        <v>7.0710678118653244E-3</v>
      </c>
      <c r="P165" s="74">
        <v>2.46</v>
      </c>
      <c r="Q165" s="64">
        <f t="shared" si="22"/>
        <v>94.676983403365128</v>
      </c>
      <c r="S165" s="101"/>
      <c r="T165" s="51"/>
      <c r="U165" s="51"/>
      <c r="V165" s="51"/>
      <c r="W165" s="51"/>
      <c r="X165" s="51"/>
      <c r="Y165" s="51"/>
      <c r="Z165" s="51"/>
      <c r="AA165" s="51"/>
      <c r="AB165" s="51"/>
      <c r="AC165" s="51"/>
    </row>
    <row r="166" spans="1:29" x14ac:dyDescent="0.25">
      <c r="A166" s="4">
        <v>14875</v>
      </c>
      <c r="B166" s="4" t="s">
        <v>389</v>
      </c>
      <c r="C166" s="21" t="s">
        <v>386</v>
      </c>
      <c r="D166" s="51">
        <v>9</v>
      </c>
      <c r="E166" s="4" t="s">
        <v>313</v>
      </c>
      <c r="F166" s="53">
        <v>42302</v>
      </c>
      <c r="G166" s="4" t="s">
        <v>30</v>
      </c>
      <c r="H166" s="26">
        <v>7716</v>
      </c>
      <c r="I166" s="26">
        <v>8045</v>
      </c>
      <c r="J166" s="30">
        <f t="shared" si="19"/>
        <v>7880.5</v>
      </c>
      <c r="K166" s="68">
        <v>1.97</v>
      </c>
      <c r="L166" s="68">
        <v>2.0099999999999998</v>
      </c>
      <c r="M166" s="68">
        <v>2.06</v>
      </c>
      <c r="N166" s="27">
        <f t="shared" si="20"/>
        <v>2.0133333333333332</v>
      </c>
      <c r="O166" s="27">
        <f t="shared" si="21"/>
        <v>4.5092497528228991E-2</v>
      </c>
      <c r="Q166" s="64">
        <f t="shared" si="22"/>
        <v>41.396241673270971</v>
      </c>
      <c r="S166" s="101"/>
    </row>
    <row r="167" spans="1:29" x14ac:dyDescent="0.25">
      <c r="A167" s="4">
        <v>14876</v>
      </c>
      <c r="B167" s="4" t="s">
        <v>387</v>
      </c>
      <c r="C167" s="21" t="s">
        <v>386</v>
      </c>
      <c r="D167" s="51">
        <v>9</v>
      </c>
      <c r="E167" s="51" t="s">
        <v>684</v>
      </c>
      <c r="F167" s="53">
        <v>42302</v>
      </c>
      <c r="G167" s="4" t="s">
        <v>30</v>
      </c>
      <c r="H167" s="26">
        <v>7716</v>
      </c>
      <c r="I167" s="26">
        <v>8045</v>
      </c>
      <c r="J167" s="30">
        <f t="shared" si="19"/>
        <v>7880.5</v>
      </c>
      <c r="K167" s="68">
        <v>2.59</v>
      </c>
      <c r="L167" s="68"/>
      <c r="M167" s="68">
        <v>2.58</v>
      </c>
      <c r="N167" s="27">
        <f t="shared" si="20"/>
        <v>2.585</v>
      </c>
      <c r="O167" s="27">
        <f t="shared" si="21"/>
        <v>7.0710678118653244E-3</v>
      </c>
      <c r="P167" s="74">
        <v>2.65</v>
      </c>
      <c r="Q167" s="64">
        <f t="shared" si="22"/>
        <v>94.676983403365128</v>
      </c>
      <c r="S167" s="101"/>
    </row>
    <row r="168" spans="1:29" x14ac:dyDescent="0.25">
      <c r="A168" s="4">
        <v>14933</v>
      </c>
      <c r="B168" s="4" t="s">
        <v>391</v>
      </c>
      <c r="C168" s="21" t="s">
        <v>386</v>
      </c>
      <c r="D168" s="51">
        <v>9</v>
      </c>
      <c r="E168" s="4" t="s">
        <v>684</v>
      </c>
      <c r="F168" s="53">
        <v>42302</v>
      </c>
      <c r="G168" s="4" t="s">
        <v>30</v>
      </c>
      <c r="H168" s="26">
        <v>7716</v>
      </c>
      <c r="I168" s="26">
        <v>8045</v>
      </c>
      <c r="J168" s="30">
        <f t="shared" si="19"/>
        <v>7880.5</v>
      </c>
      <c r="K168" s="68">
        <v>2.41</v>
      </c>
      <c r="L168" s="68"/>
      <c r="M168" s="68">
        <v>2.39</v>
      </c>
      <c r="N168" s="27">
        <f t="shared" si="20"/>
        <v>2.4000000000000004</v>
      </c>
      <c r="O168" s="27">
        <f t="shared" si="21"/>
        <v>1.4142135623730963E-2</v>
      </c>
      <c r="P168" s="74">
        <v>2.48</v>
      </c>
      <c r="Q168" s="64">
        <f t="shared" si="22"/>
        <v>74.045592064062333</v>
      </c>
      <c r="S168" s="101"/>
      <c r="T168" s="51"/>
      <c r="U168" s="51"/>
      <c r="V168" s="51"/>
      <c r="W168" s="51"/>
      <c r="X168" s="51"/>
      <c r="Y168" s="51"/>
      <c r="Z168" s="51"/>
      <c r="AA168" s="51"/>
      <c r="AB168" s="51"/>
      <c r="AC168" s="51"/>
    </row>
    <row r="169" spans="1:29" x14ac:dyDescent="0.25">
      <c r="A169" s="4">
        <v>14934</v>
      </c>
      <c r="B169" s="4" t="s">
        <v>393</v>
      </c>
      <c r="C169" s="21" t="s">
        <v>386</v>
      </c>
      <c r="D169" s="51">
        <v>9</v>
      </c>
      <c r="E169" s="4" t="s">
        <v>309</v>
      </c>
      <c r="F169" s="53">
        <v>42302</v>
      </c>
      <c r="G169" s="4" t="s">
        <v>30</v>
      </c>
      <c r="H169" s="26">
        <v>7716</v>
      </c>
      <c r="I169" s="26">
        <v>8045</v>
      </c>
      <c r="J169" s="30">
        <f t="shared" si="19"/>
        <v>7880.5</v>
      </c>
      <c r="K169" s="68">
        <v>2.2799999999999998</v>
      </c>
      <c r="L169" s="68">
        <v>2.27</v>
      </c>
      <c r="M169" s="68">
        <v>2.23</v>
      </c>
      <c r="N169" s="27">
        <f t="shared" si="20"/>
        <v>2.2599999999999998</v>
      </c>
      <c r="O169" s="27">
        <f t="shared" si="21"/>
        <v>2.6457513110645845E-2</v>
      </c>
      <c r="Q169" s="64">
        <f t="shared" si="22"/>
        <v>60.687456167771181</v>
      </c>
      <c r="S169" s="101"/>
    </row>
    <row r="170" spans="1:29" x14ac:dyDescent="0.25">
      <c r="A170" s="4">
        <v>14935</v>
      </c>
      <c r="B170" s="4" t="s">
        <v>390</v>
      </c>
      <c r="C170" s="21" t="s">
        <v>386</v>
      </c>
      <c r="D170" s="51">
        <v>9</v>
      </c>
      <c r="E170" s="51" t="s">
        <v>684</v>
      </c>
      <c r="F170" s="53">
        <v>42302</v>
      </c>
      <c r="G170" s="4" t="s">
        <v>30</v>
      </c>
      <c r="H170" s="26">
        <v>7716</v>
      </c>
      <c r="I170" s="26">
        <v>8045</v>
      </c>
      <c r="J170" s="30">
        <f t="shared" si="19"/>
        <v>7880.5</v>
      </c>
      <c r="K170" s="68">
        <v>2.2200000000000002</v>
      </c>
      <c r="L170" s="68">
        <v>2.2200000000000002</v>
      </c>
      <c r="M170" s="68">
        <v>2.2200000000000002</v>
      </c>
      <c r="N170" s="27">
        <f t="shared" si="20"/>
        <v>2.2200000000000002</v>
      </c>
      <c r="O170" s="27">
        <f t="shared" si="21"/>
        <v>0</v>
      </c>
      <c r="Q170" s="64">
        <f t="shared" si="22"/>
        <v>57.204256513913116</v>
      </c>
      <c r="S170" s="101"/>
    </row>
    <row r="171" spans="1:29" x14ac:dyDescent="0.25">
      <c r="A171" s="51">
        <v>14938</v>
      </c>
      <c r="B171" s="51" t="s">
        <v>392</v>
      </c>
      <c r="C171" s="59" t="s">
        <v>386</v>
      </c>
      <c r="D171" s="51">
        <v>9</v>
      </c>
      <c r="E171" s="51" t="s">
        <v>309</v>
      </c>
      <c r="F171" s="65">
        <v>42302</v>
      </c>
      <c r="G171" s="51" t="s">
        <v>30</v>
      </c>
      <c r="H171" s="61">
        <v>7716</v>
      </c>
      <c r="I171" s="61">
        <v>8045</v>
      </c>
      <c r="J171" s="62">
        <f t="shared" si="19"/>
        <v>7880.5</v>
      </c>
      <c r="K171" s="71">
        <v>2.41</v>
      </c>
      <c r="L171" s="71">
        <v>2.34</v>
      </c>
      <c r="M171" s="71"/>
      <c r="N171" s="63">
        <f t="shared" si="20"/>
        <v>2.375</v>
      </c>
      <c r="O171" s="63">
        <f t="shared" si="21"/>
        <v>4.9497474683058526E-2</v>
      </c>
      <c r="P171" s="74">
        <v>2.2200000000000002</v>
      </c>
      <c r="Q171" s="64">
        <f t="shared" si="22"/>
        <v>71.523138297418626</v>
      </c>
      <c r="S171" s="103"/>
      <c r="T171" s="51"/>
      <c r="U171" s="51"/>
      <c r="V171" s="51"/>
      <c r="W171" s="51"/>
      <c r="X171" s="51"/>
      <c r="Y171" s="51"/>
      <c r="Z171" s="51"/>
      <c r="AA171" s="51"/>
      <c r="AB171" s="51"/>
      <c r="AC171" s="51"/>
    </row>
    <row r="172" spans="1:29" x14ac:dyDescent="0.25">
      <c r="A172" s="51">
        <v>14955</v>
      </c>
      <c r="B172" s="51" t="s">
        <v>404</v>
      </c>
      <c r="C172" s="59" t="s">
        <v>386</v>
      </c>
      <c r="D172" s="51">
        <v>9</v>
      </c>
      <c r="E172" s="4" t="s">
        <v>309</v>
      </c>
      <c r="F172" s="65">
        <v>42302</v>
      </c>
      <c r="G172" s="51" t="s">
        <v>30</v>
      </c>
      <c r="H172" s="61">
        <v>7716</v>
      </c>
      <c r="I172" s="61">
        <v>8045</v>
      </c>
      <c r="J172" s="62">
        <f t="shared" si="19"/>
        <v>7880.5</v>
      </c>
      <c r="K172" s="71"/>
      <c r="L172" s="71">
        <v>2.5099999999999998</v>
      </c>
      <c r="M172" s="71">
        <v>2.54</v>
      </c>
      <c r="N172" s="63">
        <f t="shared" si="20"/>
        <v>2.5249999999999999</v>
      </c>
      <c r="O172" s="63">
        <f t="shared" si="21"/>
        <v>2.12132034355966E-2</v>
      </c>
      <c r="P172" s="74">
        <v>2.7</v>
      </c>
      <c r="Q172" s="64">
        <f t="shared" si="22"/>
        <v>87.596181731007292</v>
      </c>
      <c r="S172" s="103"/>
    </row>
    <row r="173" spans="1:29" x14ac:dyDescent="0.25">
      <c r="A173" s="51">
        <v>15003</v>
      </c>
      <c r="B173" s="51" t="s">
        <v>549</v>
      </c>
      <c r="C173" s="59" t="s">
        <v>386</v>
      </c>
      <c r="D173" s="51">
        <v>9</v>
      </c>
      <c r="E173" s="4" t="s">
        <v>313</v>
      </c>
      <c r="F173" s="65">
        <v>42302</v>
      </c>
      <c r="G173" s="51" t="s">
        <v>30</v>
      </c>
      <c r="H173" s="61">
        <v>7716</v>
      </c>
      <c r="I173" s="61">
        <v>8045</v>
      </c>
      <c r="J173" s="62">
        <f t="shared" si="19"/>
        <v>7880.5</v>
      </c>
      <c r="K173" s="71">
        <v>2.38</v>
      </c>
      <c r="L173" s="71"/>
      <c r="M173" s="71">
        <v>2.4300000000000002</v>
      </c>
      <c r="N173" s="63">
        <f t="shared" si="20"/>
        <v>2.4050000000000002</v>
      </c>
      <c r="O173" s="63">
        <f t="shared" ref="O173:O204" si="23">STDEV(K173:M173)</f>
        <v>3.5355339059327563E-2</v>
      </c>
      <c r="P173" s="74">
        <v>2.64</v>
      </c>
      <c r="Q173" s="64">
        <f t="shared" si="22"/>
        <v>74.557427889747444</v>
      </c>
      <c r="S173" s="104" t="s">
        <v>541</v>
      </c>
    </row>
    <row r="174" spans="1:29" x14ac:dyDescent="0.25">
      <c r="A174" s="51">
        <v>15004</v>
      </c>
      <c r="B174" s="51" t="s">
        <v>562</v>
      </c>
      <c r="C174" s="59" t="s">
        <v>386</v>
      </c>
      <c r="D174" s="51">
        <v>9</v>
      </c>
      <c r="E174" s="4" t="s">
        <v>313</v>
      </c>
      <c r="F174" s="65">
        <v>42302</v>
      </c>
      <c r="G174" s="51" t="s">
        <v>30</v>
      </c>
      <c r="H174" s="61">
        <v>7716</v>
      </c>
      <c r="I174" s="61">
        <v>8045</v>
      </c>
      <c r="J174" s="62">
        <f t="shared" si="19"/>
        <v>7880.5</v>
      </c>
      <c r="K174" s="71">
        <v>2.4700000000000002</v>
      </c>
      <c r="L174" s="71"/>
      <c r="M174" s="71">
        <v>2.4700000000000002</v>
      </c>
      <c r="N174" s="63">
        <f t="shared" si="20"/>
        <v>2.4700000000000002</v>
      </c>
      <c r="O174" s="63">
        <f t="shared" si="23"/>
        <v>0</v>
      </c>
      <c r="P174" s="74">
        <v>2.62</v>
      </c>
      <c r="Q174" s="64">
        <f t="shared" si="22"/>
        <v>81.437965461622312</v>
      </c>
      <c r="R174" s="52"/>
      <c r="S174" s="104" t="s">
        <v>557</v>
      </c>
    </row>
    <row r="175" spans="1:29" x14ac:dyDescent="0.25">
      <c r="A175" s="4">
        <v>15005</v>
      </c>
      <c r="B175" s="4" t="s">
        <v>554</v>
      </c>
      <c r="C175" s="21" t="s">
        <v>386</v>
      </c>
      <c r="D175" s="51">
        <v>9</v>
      </c>
      <c r="E175" s="51" t="s">
        <v>309</v>
      </c>
      <c r="F175" s="53">
        <v>42302</v>
      </c>
      <c r="G175" s="4" t="s">
        <v>30</v>
      </c>
      <c r="H175" s="26">
        <v>7716</v>
      </c>
      <c r="I175" s="26">
        <v>8045</v>
      </c>
      <c r="J175" s="30">
        <f t="shared" si="19"/>
        <v>7880.5</v>
      </c>
      <c r="K175" s="68">
        <v>2.65</v>
      </c>
      <c r="L175" s="68"/>
      <c r="M175" s="68">
        <v>2.64</v>
      </c>
      <c r="N175" s="27">
        <f t="shared" si="20"/>
        <v>2.645</v>
      </c>
      <c r="O175" s="27">
        <f t="shared" si="23"/>
        <v>7.0710678118653244E-3</v>
      </c>
      <c r="P175" s="74">
        <v>2.57</v>
      </c>
      <c r="Q175" s="64">
        <f t="shared" si="22"/>
        <v>102.14779325008192</v>
      </c>
      <c r="S175" s="104" t="s">
        <v>546</v>
      </c>
    </row>
    <row r="176" spans="1:29" x14ac:dyDescent="0.25">
      <c r="A176" s="4">
        <v>15007</v>
      </c>
      <c r="B176" s="4" t="s">
        <v>552</v>
      </c>
      <c r="C176" s="21" t="s">
        <v>386</v>
      </c>
      <c r="D176" s="51">
        <v>9</v>
      </c>
      <c r="E176" s="4" t="s">
        <v>313</v>
      </c>
      <c r="F176" s="53">
        <v>42302</v>
      </c>
      <c r="G176" s="4" t="s">
        <v>30</v>
      </c>
      <c r="H176" s="26">
        <v>7716</v>
      </c>
      <c r="I176" s="26">
        <v>8045</v>
      </c>
      <c r="J176" s="30">
        <f t="shared" si="19"/>
        <v>7880.5</v>
      </c>
      <c r="K176" s="68">
        <v>2.39</v>
      </c>
      <c r="L176" s="68">
        <v>2.41</v>
      </c>
      <c r="M176" s="68"/>
      <c r="N176" s="27">
        <f t="shared" si="20"/>
        <v>2.4000000000000004</v>
      </c>
      <c r="O176" s="27">
        <f t="shared" si="23"/>
        <v>1.4142135623730963E-2</v>
      </c>
      <c r="P176" s="74">
        <v>2.4700000000000002</v>
      </c>
      <c r="Q176" s="64">
        <f t="shared" si="22"/>
        <v>74.045592064062333</v>
      </c>
      <c r="S176" s="104" t="s">
        <v>544</v>
      </c>
    </row>
    <row r="177" spans="1:29" x14ac:dyDescent="0.25">
      <c r="A177" s="4">
        <v>15008</v>
      </c>
      <c r="B177" s="4" t="s">
        <v>550</v>
      </c>
      <c r="C177" s="21" t="s">
        <v>386</v>
      </c>
      <c r="D177" s="51">
        <v>9</v>
      </c>
      <c r="E177" s="55" t="s">
        <v>313</v>
      </c>
      <c r="F177" s="53">
        <v>42302</v>
      </c>
      <c r="G177" s="4" t="s">
        <v>30</v>
      </c>
      <c r="H177" s="26">
        <v>7716</v>
      </c>
      <c r="I177" s="26">
        <v>8045</v>
      </c>
      <c r="J177" s="30">
        <f t="shared" si="19"/>
        <v>7880.5</v>
      </c>
      <c r="K177" s="68"/>
      <c r="L177" s="68">
        <v>2.4900000000000002</v>
      </c>
      <c r="M177" s="68">
        <v>2.4500000000000002</v>
      </c>
      <c r="N177" s="27">
        <f t="shared" si="20"/>
        <v>2.4700000000000002</v>
      </c>
      <c r="O177" s="27">
        <f t="shared" si="23"/>
        <v>2.8284271247461926E-2</v>
      </c>
      <c r="P177" s="74">
        <v>2.36</v>
      </c>
      <c r="Q177" s="64">
        <f t="shared" si="22"/>
        <v>81.437965461622312</v>
      </c>
      <c r="S177" s="104" t="s">
        <v>542</v>
      </c>
      <c r="T177" s="51"/>
      <c r="U177" s="51"/>
      <c r="V177" s="51"/>
      <c r="W177" s="51"/>
      <c r="X177" s="51"/>
      <c r="Y177" s="51"/>
      <c r="Z177" s="51"/>
      <c r="AA177" s="51"/>
      <c r="AB177" s="51"/>
      <c r="AC177" s="51"/>
    </row>
    <row r="178" spans="1:29" x14ac:dyDescent="0.25">
      <c r="A178" s="4">
        <v>15009</v>
      </c>
      <c r="B178" s="4" t="s">
        <v>556</v>
      </c>
      <c r="C178" s="21" t="s">
        <v>386</v>
      </c>
      <c r="D178" s="51">
        <v>9</v>
      </c>
      <c r="E178" s="55" t="s">
        <v>313</v>
      </c>
      <c r="F178" s="53">
        <v>42302</v>
      </c>
      <c r="G178" s="4" t="s">
        <v>30</v>
      </c>
      <c r="H178" s="26">
        <v>7716</v>
      </c>
      <c r="I178" s="26">
        <v>8045</v>
      </c>
      <c r="J178" s="30">
        <f t="shared" si="19"/>
        <v>7880.5</v>
      </c>
      <c r="K178" s="68"/>
      <c r="L178" s="68">
        <v>2.76</v>
      </c>
      <c r="M178" s="68">
        <v>2.76</v>
      </c>
      <c r="N178" s="27">
        <f t="shared" si="20"/>
        <v>2.76</v>
      </c>
      <c r="O178" s="27">
        <f t="shared" si="23"/>
        <v>0</v>
      </c>
      <c r="P178" s="74">
        <v>2.66</v>
      </c>
      <c r="Q178" s="64">
        <f t="shared" si="22"/>
        <v>117.60047113688682</v>
      </c>
      <c r="S178" s="104" t="s">
        <v>548</v>
      </c>
    </row>
    <row r="179" spans="1:29" x14ac:dyDescent="0.25">
      <c r="A179" s="51">
        <v>15010</v>
      </c>
      <c r="B179" s="51" t="s">
        <v>555</v>
      </c>
      <c r="C179" s="59" t="s">
        <v>386</v>
      </c>
      <c r="D179" s="51">
        <v>9</v>
      </c>
      <c r="E179" s="55" t="s">
        <v>313</v>
      </c>
      <c r="F179" s="65">
        <v>42302</v>
      </c>
      <c r="G179" s="51" t="s">
        <v>30</v>
      </c>
      <c r="H179" s="61">
        <v>7716</v>
      </c>
      <c r="I179" s="61">
        <v>8045</v>
      </c>
      <c r="J179" s="62">
        <f t="shared" si="19"/>
        <v>7880.5</v>
      </c>
      <c r="K179" s="71">
        <v>2.5099999999999998</v>
      </c>
      <c r="L179" s="71"/>
      <c r="M179" s="71">
        <v>2.5</v>
      </c>
      <c r="N179" s="63">
        <f t="shared" si="20"/>
        <v>2.5049999999999999</v>
      </c>
      <c r="O179" s="63">
        <f t="shared" si="23"/>
        <v>7.0710678118653244E-3</v>
      </c>
      <c r="P179" s="74">
        <v>2.37</v>
      </c>
      <c r="Q179" s="64">
        <f t="shared" si="22"/>
        <v>85.32053833106356</v>
      </c>
      <c r="R179" s="52"/>
      <c r="S179" s="104" t="s">
        <v>547</v>
      </c>
    </row>
    <row r="180" spans="1:29" x14ac:dyDescent="0.25">
      <c r="A180" s="51">
        <v>15011</v>
      </c>
      <c r="B180" s="51" t="s">
        <v>553</v>
      </c>
      <c r="C180" s="59" t="s">
        <v>386</v>
      </c>
      <c r="D180" s="51">
        <v>9</v>
      </c>
      <c r="E180" s="51" t="s">
        <v>308</v>
      </c>
      <c r="F180" s="65">
        <v>42302</v>
      </c>
      <c r="G180" s="51" t="s">
        <v>30</v>
      </c>
      <c r="H180" s="61">
        <v>7716</v>
      </c>
      <c r="I180" s="61">
        <v>8045</v>
      </c>
      <c r="J180" s="62">
        <f t="shared" si="19"/>
        <v>7880.5</v>
      </c>
      <c r="K180" s="71"/>
      <c r="L180" s="71">
        <v>2.65</v>
      </c>
      <c r="M180" s="71">
        <v>2.63</v>
      </c>
      <c r="N180" s="63">
        <f t="shared" si="20"/>
        <v>2.6399999999999997</v>
      </c>
      <c r="O180" s="63">
        <f t="shared" si="23"/>
        <v>1.4142135623730963E-2</v>
      </c>
      <c r="P180" s="74">
        <v>2.46</v>
      </c>
      <c r="Q180" s="64">
        <f t="shared" si="22"/>
        <v>101.51003977332563</v>
      </c>
      <c r="R180" s="52"/>
      <c r="S180" s="104" t="s">
        <v>545</v>
      </c>
      <c r="T180" s="51"/>
      <c r="U180" s="51"/>
      <c r="V180" s="51"/>
      <c r="W180" s="51"/>
      <c r="X180" s="51"/>
      <c r="Y180" s="51"/>
      <c r="Z180" s="51"/>
      <c r="AA180" s="51"/>
      <c r="AB180" s="51"/>
      <c r="AC180" s="51"/>
    </row>
    <row r="181" spans="1:29" x14ac:dyDescent="0.25">
      <c r="A181" s="4">
        <v>15012</v>
      </c>
      <c r="B181" s="4" t="s">
        <v>551</v>
      </c>
      <c r="C181" s="21" t="s">
        <v>386</v>
      </c>
      <c r="D181" s="51">
        <v>9</v>
      </c>
      <c r="E181" s="51" t="s">
        <v>309</v>
      </c>
      <c r="F181" s="53">
        <v>42302</v>
      </c>
      <c r="G181" s="4" t="s">
        <v>30</v>
      </c>
      <c r="H181" s="26">
        <v>7716</v>
      </c>
      <c r="I181" s="26">
        <v>8045</v>
      </c>
      <c r="J181" s="30">
        <f t="shared" si="19"/>
        <v>7880.5</v>
      </c>
      <c r="K181" s="68">
        <v>2.42</v>
      </c>
      <c r="L181" s="68"/>
      <c r="M181" s="68">
        <v>2.46</v>
      </c>
      <c r="N181" s="27">
        <f t="shared" si="20"/>
        <v>2.44</v>
      </c>
      <c r="O181" s="27">
        <f t="shared" si="23"/>
        <v>2.8284271247461926E-2</v>
      </c>
      <c r="P181" s="74">
        <v>2.34</v>
      </c>
      <c r="Q181" s="64">
        <f t="shared" si="22"/>
        <v>78.20964690656038</v>
      </c>
      <c r="S181" s="104" t="s">
        <v>543</v>
      </c>
    </row>
    <row r="182" spans="1:29" x14ac:dyDescent="0.25">
      <c r="A182" s="4">
        <v>14893</v>
      </c>
      <c r="B182" s="4" t="s">
        <v>379</v>
      </c>
      <c r="C182" s="21" t="s">
        <v>375</v>
      </c>
      <c r="D182" s="21" t="s">
        <v>457</v>
      </c>
      <c r="E182" s="4" t="s">
        <v>309</v>
      </c>
      <c r="F182" s="53">
        <v>42302</v>
      </c>
      <c r="G182" s="4" t="s">
        <v>30</v>
      </c>
      <c r="H182" s="26">
        <v>8045</v>
      </c>
      <c r="I182" s="26">
        <v>8375</v>
      </c>
      <c r="J182" s="30">
        <f t="shared" si="19"/>
        <v>8210</v>
      </c>
      <c r="K182" s="68">
        <v>2.7</v>
      </c>
      <c r="L182" s="68">
        <v>2.78</v>
      </c>
      <c r="M182" s="68">
        <v>2.73</v>
      </c>
      <c r="N182" s="27">
        <f t="shared" si="20"/>
        <v>2.7366666666666668</v>
      </c>
      <c r="O182" s="27">
        <f t="shared" si="23"/>
        <v>4.0414518843273621E-2</v>
      </c>
      <c r="Q182" s="64">
        <f t="shared" si="22"/>
        <v>114.34166104743082</v>
      </c>
      <c r="S182" s="101"/>
    </row>
    <row r="183" spans="1:29" x14ac:dyDescent="0.25">
      <c r="A183" s="4">
        <v>14894</v>
      </c>
      <c r="B183" s="4" t="s">
        <v>378</v>
      </c>
      <c r="C183" s="21" t="s">
        <v>375</v>
      </c>
      <c r="D183" s="21" t="s">
        <v>457</v>
      </c>
      <c r="E183" s="51" t="s">
        <v>308</v>
      </c>
      <c r="F183" s="53">
        <v>42302</v>
      </c>
      <c r="G183" s="4" t="s">
        <v>30</v>
      </c>
      <c r="H183" s="26">
        <v>8045</v>
      </c>
      <c r="I183" s="26">
        <v>8375</v>
      </c>
      <c r="J183" s="30">
        <f t="shared" si="19"/>
        <v>8210</v>
      </c>
      <c r="K183" s="68">
        <v>2.3199999999999998</v>
      </c>
      <c r="L183" s="68">
        <v>2.37</v>
      </c>
      <c r="M183" s="68"/>
      <c r="N183" s="27">
        <f t="shared" si="20"/>
        <v>2.3449999999999998</v>
      </c>
      <c r="O183" s="27">
        <f t="shared" si="23"/>
        <v>3.5355339059327563E-2</v>
      </c>
      <c r="P183" s="74">
        <v>2.44</v>
      </c>
      <c r="Q183" s="64">
        <f t="shared" si="22"/>
        <v>68.576106485675794</v>
      </c>
      <c r="S183" s="101"/>
    </row>
    <row r="184" spans="1:29" x14ac:dyDescent="0.25">
      <c r="A184" s="51">
        <v>14895</v>
      </c>
      <c r="B184" s="51" t="s">
        <v>380</v>
      </c>
      <c r="C184" s="59" t="s">
        <v>375</v>
      </c>
      <c r="D184" s="21" t="s">
        <v>457</v>
      </c>
      <c r="E184" s="51" t="s">
        <v>309</v>
      </c>
      <c r="F184" s="65">
        <v>42302</v>
      </c>
      <c r="G184" s="51" t="s">
        <v>30</v>
      </c>
      <c r="H184" s="61">
        <v>8045</v>
      </c>
      <c r="I184" s="61">
        <v>8375</v>
      </c>
      <c r="J184" s="62">
        <f t="shared" si="19"/>
        <v>8210</v>
      </c>
      <c r="K184" s="71">
        <v>2.66</v>
      </c>
      <c r="L184" s="71">
        <v>2.69</v>
      </c>
      <c r="M184" s="71"/>
      <c r="N184" s="63">
        <f t="shared" si="20"/>
        <v>2.6749999999999998</v>
      </c>
      <c r="O184" s="63">
        <f t="shared" si="23"/>
        <v>2.1213203435596288E-2</v>
      </c>
      <c r="P184" s="74">
        <v>2.44</v>
      </c>
      <c r="Q184" s="64">
        <f t="shared" si="22"/>
        <v>106.03316693367366</v>
      </c>
      <c r="R184" s="52"/>
      <c r="S184" s="103"/>
    </row>
    <row r="185" spans="1:29" x14ac:dyDescent="0.25">
      <c r="A185" s="4">
        <v>14896</v>
      </c>
      <c r="B185" s="4" t="s">
        <v>377</v>
      </c>
      <c r="C185" s="21" t="s">
        <v>375</v>
      </c>
      <c r="D185" s="21" t="s">
        <v>457</v>
      </c>
      <c r="E185" s="4" t="s">
        <v>313</v>
      </c>
      <c r="F185" s="53">
        <v>42302</v>
      </c>
      <c r="G185" s="4" t="s">
        <v>30</v>
      </c>
      <c r="H185" s="26">
        <v>8045</v>
      </c>
      <c r="I185" s="26">
        <v>8375</v>
      </c>
      <c r="J185" s="30">
        <f t="shared" si="19"/>
        <v>8210</v>
      </c>
      <c r="K185" s="68">
        <v>2.63</v>
      </c>
      <c r="L185" s="68">
        <v>2.7</v>
      </c>
      <c r="M185" s="68">
        <v>2.66</v>
      </c>
      <c r="N185" s="27">
        <f t="shared" si="20"/>
        <v>2.6633333333333336</v>
      </c>
      <c r="O185" s="27">
        <f t="shared" si="23"/>
        <v>3.5118845842842597E-2</v>
      </c>
      <c r="Q185" s="64">
        <f t="shared" si="22"/>
        <v>104.51015369119114</v>
      </c>
      <c r="S185" s="101"/>
    </row>
    <row r="186" spans="1:29" x14ac:dyDescent="0.25">
      <c r="A186" s="4">
        <v>14897</v>
      </c>
      <c r="B186" s="4" t="s">
        <v>376</v>
      </c>
      <c r="C186" s="21" t="s">
        <v>375</v>
      </c>
      <c r="D186" s="21" t="s">
        <v>457</v>
      </c>
      <c r="E186" s="51" t="s">
        <v>684</v>
      </c>
      <c r="F186" s="53">
        <v>42302</v>
      </c>
      <c r="G186" s="4" t="s">
        <v>30</v>
      </c>
      <c r="H186" s="26">
        <v>8045</v>
      </c>
      <c r="I186" s="26">
        <v>8375</v>
      </c>
      <c r="J186" s="30">
        <f t="shared" si="19"/>
        <v>8210</v>
      </c>
      <c r="K186" s="68"/>
      <c r="L186" s="68">
        <v>2.48</v>
      </c>
      <c r="M186" s="68">
        <v>2.52</v>
      </c>
      <c r="N186" s="27">
        <f t="shared" si="20"/>
        <v>2.5</v>
      </c>
      <c r="O186" s="27">
        <f t="shared" si="23"/>
        <v>2.8284271247461926E-2</v>
      </c>
      <c r="P186" s="74">
        <v>2.59</v>
      </c>
      <c r="Q186" s="64">
        <f t="shared" si="22"/>
        <v>84.758142159370664</v>
      </c>
      <c r="S186" s="101"/>
    </row>
    <row r="187" spans="1:29" x14ac:dyDescent="0.25">
      <c r="A187" s="4">
        <v>14918</v>
      </c>
      <c r="B187" s="4" t="s">
        <v>399</v>
      </c>
      <c r="C187" s="21" t="s">
        <v>375</v>
      </c>
      <c r="D187" s="21" t="s">
        <v>457</v>
      </c>
      <c r="E187" s="51" t="s">
        <v>684</v>
      </c>
      <c r="F187" s="53">
        <v>42302</v>
      </c>
      <c r="G187" s="4" t="s">
        <v>30</v>
      </c>
      <c r="H187" s="26">
        <v>8045</v>
      </c>
      <c r="I187" s="26">
        <v>8375</v>
      </c>
      <c r="J187" s="30">
        <f t="shared" si="19"/>
        <v>8210</v>
      </c>
      <c r="K187" s="68">
        <v>2.3199999999999998</v>
      </c>
      <c r="L187" s="68">
        <v>2.2000000000000002</v>
      </c>
      <c r="M187" s="68">
        <v>2.31</v>
      </c>
      <c r="N187" s="27">
        <f t="shared" si="20"/>
        <v>2.2766666666666668</v>
      </c>
      <c r="O187" s="27">
        <f t="shared" si="23"/>
        <v>6.6583281184793786E-2</v>
      </c>
      <c r="Q187" s="64">
        <f t="shared" si="22"/>
        <v>62.181497390530261</v>
      </c>
      <c r="S187" s="101"/>
      <c r="T187" s="51"/>
      <c r="U187" s="51"/>
      <c r="V187" s="51"/>
      <c r="W187" s="51"/>
      <c r="X187" s="51"/>
      <c r="Y187" s="51"/>
      <c r="Z187" s="51"/>
      <c r="AA187" s="51"/>
      <c r="AB187" s="51"/>
      <c r="AC187" s="51"/>
    </row>
    <row r="188" spans="1:29" x14ac:dyDescent="0.25">
      <c r="A188" s="4">
        <v>14919</v>
      </c>
      <c r="B188" s="4" t="s">
        <v>400</v>
      </c>
      <c r="C188" s="21" t="s">
        <v>375</v>
      </c>
      <c r="D188" s="21" t="s">
        <v>457</v>
      </c>
      <c r="E188" s="4" t="s">
        <v>313</v>
      </c>
      <c r="F188" s="53">
        <v>42302</v>
      </c>
      <c r="G188" s="4" t="s">
        <v>30</v>
      </c>
      <c r="H188" s="26">
        <v>8045</v>
      </c>
      <c r="I188" s="26">
        <v>8375</v>
      </c>
      <c r="J188" s="30">
        <f t="shared" si="19"/>
        <v>8210</v>
      </c>
      <c r="K188" s="68">
        <v>2.4700000000000002</v>
      </c>
      <c r="L188" s="68">
        <v>2.5</v>
      </c>
      <c r="M188" s="68">
        <v>2.54</v>
      </c>
      <c r="N188" s="27">
        <f t="shared" si="20"/>
        <v>2.5033333333333334</v>
      </c>
      <c r="O188" s="27">
        <f t="shared" si="23"/>
        <v>3.5118845842842389E-2</v>
      </c>
      <c r="Q188" s="64">
        <f t="shared" si="22"/>
        <v>85.132784490402969</v>
      </c>
      <c r="S188" s="101"/>
    </row>
    <row r="189" spans="1:29" x14ac:dyDescent="0.25">
      <c r="A189" s="51">
        <v>14920</v>
      </c>
      <c r="B189" s="51" t="s">
        <v>401</v>
      </c>
      <c r="C189" s="59" t="s">
        <v>375</v>
      </c>
      <c r="D189" s="21" t="s">
        <v>457</v>
      </c>
      <c r="E189" s="51" t="s">
        <v>684</v>
      </c>
      <c r="F189" s="65">
        <v>42302</v>
      </c>
      <c r="G189" s="51" t="s">
        <v>30</v>
      </c>
      <c r="H189" s="61">
        <v>8045</v>
      </c>
      <c r="I189" s="61">
        <v>8375</v>
      </c>
      <c r="J189" s="62">
        <f t="shared" si="19"/>
        <v>8210</v>
      </c>
      <c r="K189" s="71"/>
      <c r="L189" s="71">
        <v>2.33</v>
      </c>
      <c r="M189" s="71">
        <v>2.29</v>
      </c>
      <c r="N189" s="63">
        <f t="shared" si="20"/>
        <v>2.31</v>
      </c>
      <c r="O189" s="63">
        <f t="shared" si="23"/>
        <v>2.8284271247461926E-2</v>
      </c>
      <c r="P189" s="74">
        <v>2.4500000000000002</v>
      </c>
      <c r="Q189" s="64">
        <f t="shared" si="22"/>
        <v>65.246264663379819</v>
      </c>
      <c r="R189" s="52"/>
      <c r="S189" s="103"/>
    </row>
    <row r="190" spans="1:29" x14ac:dyDescent="0.25">
      <c r="A190" s="51">
        <v>14922</v>
      </c>
      <c r="B190" s="51" t="s">
        <v>396</v>
      </c>
      <c r="C190" s="59" t="s">
        <v>375</v>
      </c>
      <c r="D190" s="21" t="s">
        <v>457</v>
      </c>
      <c r="E190" s="4" t="s">
        <v>313</v>
      </c>
      <c r="F190" s="65">
        <v>42302</v>
      </c>
      <c r="G190" s="51" t="s">
        <v>30</v>
      </c>
      <c r="H190" s="61">
        <v>8045</v>
      </c>
      <c r="I190" s="61">
        <v>8375</v>
      </c>
      <c r="J190" s="62">
        <f t="shared" si="19"/>
        <v>8210</v>
      </c>
      <c r="K190" s="71"/>
      <c r="L190" s="71">
        <v>2.44</v>
      </c>
      <c r="M190" s="71">
        <v>2.4500000000000002</v>
      </c>
      <c r="N190" s="63">
        <f t="shared" si="20"/>
        <v>2.4450000000000003</v>
      </c>
      <c r="O190" s="63">
        <f t="shared" si="23"/>
        <v>7.0710678118656384E-3</v>
      </c>
      <c r="P190" s="74">
        <v>2.2799999999999998</v>
      </c>
      <c r="Q190" s="64">
        <f t="shared" si="22"/>
        <v>78.741382937850688</v>
      </c>
      <c r="R190" s="52"/>
      <c r="S190" s="103"/>
    </row>
    <row r="191" spans="1:29" x14ac:dyDescent="0.25">
      <c r="A191" s="4">
        <v>14924</v>
      </c>
      <c r="B191" s="4" t="s">
        <v>397</v>
      </c>
      <c r="C191" s="21" t="s">
        <v>375</v>
      </c>
      <c r="D191" s="21" t="s">
        <v>457</v>
      </c>
      <c r="E191" s="4" t="s">
        <v>313</v>
      </c>
      <c r="F191" s="53">
        <v>42302</v>
      </c>
      <c r="G191" s="4" t="s">
        <v>30</v>
      </c>
      <c r="H191" s="26">
        <v>8045</v>
      </c>
      <c r="I191" s="26">
        <v>8375</v>
      </c>
      <c r="J191" s="30">
        <f t="shared" si="19"/>
        <v>8210</v>
      </c>
      <c r="K191" s="68">
        <v>2.4900000000000002</v>
      </c>
      <c r="L191" s="68"/>
      <c r="M191" s="68">
        <v>2.48</v>
      </c>
      <c r="N191" s="27">
        <f t="shared" si="20"/>
        <v>2.4850000000000003</v>
      </c>
      <c r="O191" s="27">
        <f t="shared" si="23"/>
        <v>7.0710678118656384E-3</v>
      </c>
      <c r="P191" s="74">
        <v>2.56</v>
      </c>
      <c r="Q191" s="64">
        <f t="shared" si="22"/>
        <v>83.086480153518039</v>
      </c>
      <c r="S191" s="101"/>
      <c r="T191" s="51"/>
      <c r="U191" s="51"/>
      <c r="V191" s="51"/>
      <c r="W191" s="51"/>
      <c r="X191" s="51"/>
      <c r="Y191" s="51"/>
      <c r="Z191" s="51"/>
      <c r="AA191" s="51"/>
      <c r="AB191" s="51"/>
      <c r="AC191" s="51"/>
    </row>
    <row r="192" spans="1:29" x14ac:dyDescent="0.25">
      <c r="A192" s="4">
        <v>14925</v>
      </c>
      <c r="B192" s="4" t="s">
        <v>398</v>
      </c>
      <c r="C192" s="21" t="s">
        <v>375</v>
      </c>
      <c r="D192" s="21" t="s">
        <v>457</v>
      </c>
      <c r="E192" s="50" t="s">
        <v>684</v>
      </c>
      <c r="F192" s="53">
        <v>42302</v>
      </c>
      <c r="G192" s="4" t="s">
        <v>30</v>
      </c>
      <c r="H192" s="26">
        <v>8045</v>
      </c>
      <c r="I192" s="26">
        <v>8375</v>
      </c>
      <c r="J192" s="30">
        <f t="shared" si="19"/>
        <v>8210</v>
      </c>
      <c r="K192" s="68"/>
      <c r="L192" s="68">
        <v>2.61</v>
      </c>
      <c r="M192" s="68">
        <v>2.58</v>
      </c>
      <c r="N192" s="27">
        <f t="shared" si="20"/>
        <v>2.5949999999999998</v>
      </c>
      <c r="O192" s="27">
        <f t="shared" si="23"/>
        <v>2.1213203435596288E-2</v>
      </c>
      <c r="P192" s="74">
        <v>2.4900000000000002</v>
      </c>
      <c r="Q192" s="64">
        <f t="shared" si="22"/>
        <v>95.894714131452233</v>
      </c>
      <c r="S192" s="101"/>
    </row>
    <row r="193" spans="1:29" s="38" customFormat="1" x14ac:dyDescent="0.25">
      <c r="A193" s="4">
        <v>14941</v>
      </c>
      <c r="B193" s="4" t="s">
        <v>405</v>
      </c>
      <c r="C193" s="21" t="s">
        <v>375</v>
      </c>
      <c r="D193" s="21" t="s">
        <v>457</v>
      </c>
      <c r="E193" s="4" t="s">
        <v>309</v>
      </c>
      <c r="F193" s="53">
        <v>42302</v>
      </c>
      <c r="G193" s="4" t="s">
        <v>30</v>
      </c>
      <c r="H193" s="26">
        <v>8045</v>
      </c>
      <c r="I193" s="26">
        <v>8375</v>
      </c>
      <c r="J193" s="30">
        <f t="shared" si="19"/>
        <v>8210</v>
      </c>
      <c r="K193" s="68">
        <v>2.38</v>
      </c>
      <c r="L193" s="68">
        <v>2.4500000000000002</v>
      </c>
      <c r="M193" s="68">
        <v>2.31</v>
      </c>
      <c r="N193" s="27">
        <f t="shared" si="20"/>
        <v>2.3800000000000003</v>
      </c>
      <c r="O193" s="27">
        <f t="shared" si="23"/>
        <v>7.0000000000000062E-2</v>
      </c>
      <c r="P193" s="74"/>
      <c r="Q193" s="64">
        <f t="shared" si="22"/>
        <v>72.022754661441738</v>
      </c>
      <c r="R193"/>
      <c r="S193" s="101"/>
      <c r="T193" s="51"/>
      <c r="U193" s="51"/>
      <c r="V193" s="51"/>
      <c r="W193" s="51"/>
      <c r="X193" s="51"/>
      <c r="Y193" s="51"/>
      <c r="Z193" s="51"/>
      <c r="AA193" s="51"/>
      <c r="AB193" s="51"/>
      <c r="AC193" s="51"/>
    </row>
    <row r="194" spans="1:29" s="38" customFormat="1" x14ac:dyDescent="0.25">
      <c r="A194" s="4">
        <v>15013</v>
      </c>
      <c r="B194" s="4" t="s">
        <v>560</v>
      </c>
      <c r="C194" s="21" t="s">
        <v>375</v>
      </c>
      <c r="D194" s="21" t="s">
        <v>457</v>
      </c>
      <c r="E194" s="4" t="s">
        <v>308</v>
      </c>
      <c r="F194" s="53">
        <v>42302</v>
      </c>
      <c r="G194" s="4" t="s">
        <v>30</v>
      </c>
      <c r="H194" s="26">
        <v>8045</v>
      </c>
      <c r="I194" s="26">
        <v>8375</v>
      </c>
      <c r="J194" s="30">
        <f t="shared" si="19"/>
        <v>8210</v>
      </c>
      <c r="K194" s="68">
        <v>2.5499999999999998</v>
      </c>
      <c r="L194" s="68">
        <v>2.4700000000000002</v>
      </c>
      <c r="M194" s="68">
        <v>2.52</v>
      </c>
      <c r="N194" s="27">
        <f t="shared" si="20"/>
        <v>2.5133333333333332</v>
      </c>
      <c r="O194" s="27">
        <f t="shared" si="23"/>
        <v>4.0414518843273621E-2</v>
      </c>
      <c r="P194" s="74"/>
      <c r="Q194" s="64">
        <f t="shared" si="22"/>
        <v>86.263644354438256</v>
      </c>
      <c r="R194"/>
      <c r="S194" s="104" t="s">
        <v>559</v>
      </c>
      <c r="T194" s="17"/>
      <c r="U194" s="17"/>
      <c r="V194" s="17"/>
      <c r="W194" s="17"/>
      <c r="X194" s="17"/>
      <c r="Y194" s="17"/>
      <c r="Z194" s="17"/>
      <c r="AA194" s="17"/>
      <c r="AB194" s="17"/>
      <c r="AC194" s="17"/>
    </row>
    <row r="195" spans="1:29" s="38" customFormat="1" x14ac:dyDescent="0.25">
      <c r="A195" s="4">
        <v>15014</v>
      </c>
      <c r="B195" s="4" t="s">
        <v>565</v>
      </c>
      <c r="C195" s="21" t="s">
        <v>375</v>
      </c>
      <c r="D195" s="21" t="s">
        <v>457</v>
      </c>
      <c r="E195" s="55" t="s">
        <v>309</v>
      </c>
      <c r="F195" s="53">
        <v>42302</v>
      </c>
      <c r="G195" s="4" t="s">
        <v>30</v>
      </c>
      <c r="H195" s="26">
        <v>8045</v>
      </c>
      <c r="I195" s="26">
        <v>8375</v>
      </c>
      <c r="J195" s="30">
        <f t="shared" si="19"/>
        <v>8210</v>
      </c>
      <c r="K195" s="68">
        <v>2.38</v>
      </c>
      <c r="L195" s="68">
        <v>2.38</v>
      </c>
      <c r="M195" s="68">
        <v>2.36</v>
      </c>
      <c r="N195" s="27">
        <f t="shared" si="20"/>
        <v>2.3733333333333331</v>
      </c>
      <c r="O195" s="27">
        <f t="shared" si="23"/>
        <v>1.1547005383792526E-2</v>
      </c>
      <c r="P195" s="74"/>
      <c r="Q195" s="64">
        <f t="shared" si="22"/>
        <v>71.357138464945393</v>
      </c>
      <c r="R195"/>
      <c r="S195" s="104" t="s">
        <v>564</v>
      </c>
      <c r="T195" s="17"/>
      <c r="U195" s="17"/>
      <c r="V195" s="17"/>
      <c r="W195" s="17"/>
      <c r="X195" s="17"/>
      <c r="Y195" s="17"/>
      <c r="Z195" s="17"/>
      <c r="AA195" s="17"/>
      <c r="AB195" s="17"/>
      <c r="AC195" s="17"/>
    </row>
    <row r="196" spans="1:29" x14ac:dyDescent="0.25">
      <c r="A196" s="4">
        <v>15015</v>
      </c>
      <c r="B196" s="4" t="s">
        <v>566</v>
      </c>
      <c r="C196" s="21" t="s">
        <v>375</v>
      </c>
      <c r="D196" s="21" t="s">
        <v>457</v>
      </c>
      <c r="E196" s="4" t="s">
        <v>684</v>
      </c>
      <c r="F196" s="53">
        <v>42302</v>
      </c>
      <c r="G196" s="4" t="s">
        <v>30</v>
      </c>
      <c r="H196" s="26">
        <v>8045</v>
      </c>
      <c r="I196" s="26">
        <v>8375</v>
      </c>
      <c r="J196" s="30">
        <f t="shared" si="19"/>
        <v>8210</v>
      </c>
      <c r="K196" s="68">
        <v>2.6</v>
      </c>
      <c r="L196" s="68">
        <v>2.57</v>
      </c>
      <c r="M196" s="68">
        <v>2.6</v>
      </c>
      <c r="N196" s="27">
        <f t="shared" si="20"/>
        <v>2.59</v>
      </c>
      <c r="O196" s="27">
        <f t="shared" si="23"/>
        <v>1.7320508075688915E-2</v>
      </c>
      <c r="Q196" s="64">
        <f t="shared" si="22"/>
        <v>95.28449116458566</v>
      </c>
      <c r="S196" s="104" t="s">
        <v>563</v>
      </c>
    </row>
    <row r="197" spans="1:29" s="38" customFormat="1" x14ac:dyDescent="0.25">
      <c r="A197" s="4">
        <v>15016</v>
      </c>
      <c r="B197" s="4" t="s">
        <v>561</v>
      </c>
      <c r="C197" s="21" t="s">
        <v>375</v>
      </c>
      <c r="D197" s="21" t="s">
        <v>457</v>
      </c>
      <c r="E197" s="4" t="s">
        <v>684</v>
      </c>
      <c r="F197" s="53">
        <v>42302</v>
      </c>
      <c r="G197" s="4" t="s">
        <v>30</v>
      </c>
      <c r="H197" s="26">
        <v>8045</v>
      </c>
      <c r="I197" s="26">
        <v>8375</v>
      </c>
      <c r="J197" s="30">
        <f t="shared" si="19"/>
        <v>8210</v>
      </c>
      <c r="K197" s="68">
        <v>2.54</v>
      </c>
      <c r="L197" s="68">
        <v>2.52</v>
      </c>
      <c r="M197" s="68">
        <v>2.57</v>
      </c>
      <c r="N197" s="27">
        <f t="shared" si="20"/>
        <v>2.5433333333333334</v>
      </c>
      <c r="O197" s="27">
        <f t="shared" si="23"/>
        <v>2.5166114784235735E-2</v>
      </c>
      <c r="P197" s="74"/>
      <c r="Q197" s="64">
        <f t="shared" si="22"/>
        <v>89.719091554328699</v>
      </c>
      <c r="R197"/>
      <c r="S197" s="104" t="s">
        <v>558</v>
      </c>
      <c r="T197" s="17"/>
      <c r="U197" s="17"/>
      <c r="V197" s="17"/>
      <c r="W197" s="17"/>
      <c r="X197" s="17"/>
      <c r="Y197" s="17"/>
      <c r="Z197" s="17"/>
      <c r="AA197" s="17"/>
      <c r="AB197" s="17"/>
      <c r="AC197" s="17"/>
    </row>
    <row r="198" spans="1:29" s="2" customFormat="1" x14ac:dyDescent="0.25">
      <c r="A198" s="50">
        <v>876</v>
      </c>
      <c r="B198" s="50" t="s">
        <v>508</v>
      </c>
      <c r="C198" s="57" t="s">
        <v>447</v>
      </c>
      <c r="D198" s="57" t="s">
        <v>726</v>
      </c>
      <c r="E198" s="4" t="s">
        <v>309</v>
      </c>
      <c r="F198" s="92">
        <v>42566</v>
      </c>
      <c r="G198" s="50" t="s">
        <v>30</v>
      </c>
      <c r="H198" s="91">
        <v>8375</v>
      </c>
      <c r="I198" s="91">
        <v>8704</v>
      </c>
      <c r="J198" s="95">
        <f t="shared" si="19"/>
        <v>8539.5</v>
      </c>
      <c r="K198" s="93">
        <v>2.27</v>
      </c>
      <c r="L198" s="93">
        <v>2.31</v>
      </c>
      <c r="M198" s="93">
        <v>2.36</v>
      </c>
      <c r="N198" s="58">
        <f t="shared" si="20"/>
        <v>2.313333333333333</v>
      </c>
      <c r="O198" s="58">
        <f t="shared" si="23"/>
        <v>4.5092497528228866E-2</v>
      </c>
      <c r="P198" s="50"/>
      <c r="Q198" s="64">
        <f t="shared" si="22"/>
        <v>65.558422390302923</v>
      </c>
      <c r="S198" s="108"/>
      <c r="T198" s="50"/>
      <c r="U198" s="50"/>
      <c r="V198" s="50"/>
      <c r="W198" s="50"/>
      <c r="X198" s="50"/>
      <c r="Y198" s="50"/>
      <c r="Z198" s="50"/>
      <c r="AA198" s="50"/>
      <c r="AB198" s="50"/>
      <c r="AC198" s="50"/>
    </row>
    <row r="199" spans="1:29" s="2" customFormat="1" x14ac:dyDescent="0.25">
      <c r="A199" s="50">
        <v>877</v>
      </c>
      <c r="B199" s="50" t="s">
        <v>507</v>
      </c>
      <c r="C199" s="57" t="s">
        <v>447</v>
      </c>
      <c r="D199" s="57" t="s">
        <v>726</v>
      </c>
      <c r="E199" s="50" t="s">
        <v>309</v>
      </c>
      <c r="F199" s="92">
        <v>42566</v>
      </c>
      <c r="G199" s="50" t="s">
        <v>30</v>
      </c>
      <c r="H199" s="91">
        <v>8375</v>
      </c>
      <c r="I199" s="91">
        <v>8704</v>
      </c>
      <c r="J199" s="95">
        <f t="shared" si="19"/>
        <v>8539.5</v>
      </c>
      <c r="K199" s="93">
        <v>2.2599999999999998</v>
      </c>
      <c r="L199" s="93">
        <v>2.29</v>
      </c>
      <c r="M199" s="93">
        <v>2.25</v>
      </c>
      <c r="N199" s="58">
        <f t="shared" si="20"/>
        <v>2.2666666666666666</v>
      </c>
      <c r="O199" s="58">
        <f t="shared" si="23"/>
        <v>2.0816659994661382E-2</v>
      </c>
      <c r="P199" s="50"/>
      <c r="Q199" s="64">
        <f t="shared" si="22"/>
        <v>61.282030682377027</v>
      </c>
      <c r="S199" s="108"/>
      <c r="T199" s="50"/>
      <c r="U199" s="50"/>
      <c r="V199" s="50"/>
      <c r="W199" s="50"/>
      <c r="X199" s="50"/>
      <c r="Y199" s="50"/>
      <c r="Z199" s="50"/>
      <c r="AA199" s="50"/>
      <c r="AB199" s="50"/>
      <c r="AC199" s="50"/>
    </row>
    <row r="200" spans="1:29" s="2" customFormat="1" x14ac:dyDescent="0.25">
      <c r="A200" s="50">
        <v>878</v>
      </c>
      <c r="B200" s="50" t="s">
        <v>509</v>
      </c>
      <c r="C200" s="57" t="s">
        <v>447</v>
      </c>
      <c r="D200" s="57" t="s">
        <v>726</v>
      </c>
      <c r="E200" s="50" t="s">
        <v>313</v>
      </c>
      <c r="F200" s="92">
        <v>42566</v>
      </c>
      <c r="G200" s="50" t="s">
        <v>30</v>
      </c>
      <c r="H200" s="91">
        <v>8375</v>
      </c>
      <c r="I200" s="91">
        <v>8704</v>
      </c>
      <c r="J200" s="95">
        <f t="shared" si="19"/>
        <v>8539.5</v>
      </c>
      <c r="K200" s="93">
        <v>2.57</v>
      </c>
      <c r="L200" s="93">
        <v>2.67</v>
      </c>
      <c r="M200" s="93">
        <v>2.68</v>
      </c>
      <c r="N200" s="58">
        <f t="shared" si="20"/>
        <v>2.64</v>
      </c>
      <c r="O200" s="58">
        <f t="shared" si="23"/>
        <v>6.082762530298233E-2</v>
      </c>
      <c r="P200" s="50"/>
      <c r="Q200" s="64">
        <f t="shared" si="22"/>
        <v>101.51003977332573</v>
      </c>
      <c r="S200" s="108"/>
      <c r="T200" s="50"/>
      <c r="U200" s="50"/>
      <c r="V200" s="50"/>
      <c r="W200" s="50"/>
      <c r="X200" s="50"/>
      <c r="Y200" s="50"/>
      <c r="Z200" s="50"/>
      <c r="AA200" s="50"/>
      <c r="AB200" s="50"/>
      <c r="AC200" s="50"/>
    </row>
    <row r="201" spans="1:29" s="2" customFormat="1" x14ac:dyDescent="0.25">
      <c r="A201" s="50">
        <v>14690</v>
      </c>
      <c r="B201" s="50" t="s">
        <v>500</v>
      </c>
      <c r="C201" s="57" t="s">
        <v>447</v>
      </c>
      <c r="D201" s="57" t="s">
        <v>726</v>
      </c>
      <c r="E201" s="4" t="s">
        <v>309</v>
      </c>
      <c r="F201" s="92">
        <v>42566</v>
      </c>
      <c r="G201" s="50" t="s">
        <v>30</v>
      </c>
      <c r="H201" s="91">
        <v>8375</v>
      </c>
      <c r="I201" s="91">
        <v>8704</v>
      </c>
      <c r="J201" s="95">
        <f t="shared" si="19"/>
        <v>8539.5</v>
      </c>
      <c r="K201" s="93">
        <v>2.17</v>
      </c>
      <c r="L201" s="93">
        <v>2.0099999999999998</v>
      </c>
      <c r="M201" s="93">
        <v>1.87</v>
      </c>
      <c r="N201" s="58">
        <f t="shared" si="20"/>
        <v>2.0166666666666666</v>
      </c>
      <c r="O201" s="58">
        <f t="shared" si="23"/>
        <v>0.15011106998930263</v>
      </c>
      <c r="P201" s="50"/>
      <c r="Q201" s="64">
        <f t="shared" si="22"/>
        <v>41.623532681709619</v>
      </c>
      <c r="S201" s="108" t="s">
        <v>501</v>
      </c>
      <c r="T201" s="50"/>
      <c r="U201" s="50"/>
      <c r="V201" s="50"/>
      <c r="W201" s="50"/>
      <c r="X201" s="50"/>
      <c r="Y201" s="50"/>
      <c r="Z201" s="50"/>
      <c r="AA201" s="50"/>
      <c r="AB201" s="50"/>
      <c r="AC201" s="50"/>
    </row>
    <row r="202" spans="1:29" s="2" customFormat="1" x14ac:dyDescent="0.25">
      <c r="A202" s="50">
        <v>14913</v>
      </c>
      <c r="B202" s="50" t="s">
        <v>497</v>
      </c>
      <c r="C202" s="57" t="s">
        <v>447</v>
      </c>
      <c r="D202" s="57" t="s">
        <v>726</v>
      </c>
      <c r="E202" s="4" t="s">
        <v>684</v>
      </c>
      <c r="F202" s="92">
        <v>42566</v>
      </c>
      <c r="G202" s="50" t="s">
        <v>30</v>
      </c>
      <c r="H202" s="91">
        <v>8375</v>
      </c>
      <c r="I202" s="91">
        <v>8704</v>
      </c>
      <c r="J202" s="95">
        <f t="shared" si="19"/>
        <v>8539.5</v>
      </c>
      <c r="K202" s="93">
        <v>2.65</v>
      </c>
      <c r="L202" s="93">
        <v>2.71</v>
      </c>
      <c r="M202" s="93">
        <v>2.7</v>
      </c>
      <c r="N202" s="58">
        <f t="shared" si="20"/>
        <v>2.6866666666666661</v>
      </c>
      <c r="O202" s="58">
        <f t="shared" si="23"/>
        <v>3.2145502536643257E-2</v>
      </c>
      <c r="P202" s="50"/>
      <c r="Q202" s="64">
        <f t="shared" si="22"/>
        <v>107.57160172496094</v>
      </c>
      <c r="S202" s="108"/>
      <c r="T202" s="50"/>
      <c r="U202" s="50"/>
      <c r="V202" s="50"/>
      <c r="W202" s="50"/>
      <c r="X202" s="50"/>
      <c r="Y202" s="50"/>
      <c r="Z202" s="50"/>
      <c r="AA202" s="50"/>
      <c r="AB202" s="50"/>
      <c r="AC202" s="50"/>
    </row>
    <row r="203" spans="1:29" s="2" customFormat="1" x14ac:dyDescent="0.25">
      <c r="A203" s="50">
        <v>14915</v>
      </c>
      <c r="B203" s="50" t="s">
        <v>496</v>
      </c>
      <c r="C203" s="57" t="s">
        <v>447</v>
      </c>
      <c r="D203" s="57" t="s">
        <v>726</v>
      </c>
      <c r="E203" s="4" t="s">
        <v>684</v>
      </c>
      <c r="F203" s="92">
        <v>42566</v>
      </c>
      <c r="G203" s="50" t="s">
        <v>30</v>
      </c>
      <c r="H203" s="91">
        <v>8375</v>
      </c>
      <c r="I203" s="91">
        <v>8704</v>
      </c>
      <c r="J203" s="95">
        <f t="shared" si="19"/>
        <v>8539.5</v>
      </c>
      <c r="K203" s="93">
        <v>2.4300000000000002</v>
      </c>
      <c r="L203" s="93">
        <v>2.5299999999999998</v>
      </c>
      <c r="M203" s="93">
        <v>2.52</v>
      </c>
      <c r="N203" s="58">
        <f t="shared" si="20"/>
        <v>2.4933333333333336</v>
      </c>
      <c r="O203" s="58">
        <f t="shared" si="23"/>
        <v>5.5075705472860864E-2</v>
      </c>
      <c r="P203" s="50"/>
      <c r="Q203" s="64">
        <f t="shared" si="22"/>
        <v>84.012311854785906</v>
      </c>
      <c r="S203" s="108"/>
      <c r="T203" s="50"/>
      <c r="U203" s="50"/>
      <c r="V203" s="50"/>
      <c r="W203" s="50"/>
      <c r="X203" s="50"/>
      <c r="Y203" s="50"/>
      <c r="Z203" s="50"/>
      <c r="AA203" s="50"/>
      <c r="AB203" s="50"/>
      <c r="AC203" s="50"/>
    </row>
    <row r="204" spans="1:29" s="2" customFormat="1" x14ac:dyDescent="0.25">
      <c r="A204" s="50">
        <v>14916</v>
      </c>
      <c r="B204" s="50" t="s">
        <v>506</v>
      </c>
      <c r="C204" s="57" t="s">
        <v>447</v>
      </c>
      <c r="D204" s="57" t="s">
        <v>726</v>
      </c>
      <c r="E204" s="4" t="s">
        <v>313</v>
      </c>
      <c r="F204" s="92">
        <v>42566</v>
      </c>
      <c r="G204" s="50" t="s">
        <v>30</v>
      </c>
      <c r="H204" s="91">
        <v>8375</v>
      </c>
      <c r="I204" s="91">
        <v>8704</v>
      </c>
      <c r="J204" s="95">
        <f t="shared" si="19"/>
        <v>8539.5</v>
      </c>
      <c r="K204" s="93">
        <v>2.62</v>
      </c>
      <c r="L204" s="93">
        <v>2.62</v>
      </c>
      <c r="M204" s="93">
        <v>2.66</v>
      </c>
      <c r="N204" s="58">
        <f t="shared" si="20"/>
        <v>2.6333333333333333</v>
      </c>
      <c r="O204" s="58">
        <f t="shared" si="23"/>
        <v>2.3094010767585049E-2</v>
      </c>
      <c r="P204" s="50"/>
      <c r="Q204" s="64">
        <f t="shared" si="22"/>
        <v>100.66403139648271</v>
      </c>
      <c r="S204" s="108"/>
      <c r="T204" s="50"/>
      <c r="U204" s="50"/>
      <c r="V204" s="50"/>
      <c r="W204" s="50"/>
      <c r="X204" s="50"/>
      <c r="Y204" s="50"/>
      <c r="Z204" s="50"/>
      <c r="AA204" s="50"/>
      <c r="AB204" s="50"/>
      <c r="AC204" s="50"/>
    </row>
    <row r="205" spans="1:29" s="2" customFormat="1" x14ac:dyDescent="0.25">
      <c r="A205" s="50">
        <v>14928</v>
      </c>
      <c r="B205" s="50" t="s">
        <v>504</v>
      </c>
      <c r="C205" s="57" t="s">
        <v>447</v>
      </c>
      <c r="D205" s="57" t="s">
        <v>726</v>
      </c>
      <c r="E205" s="50" t="s">
        <v>684</v>
      </c>
      <c r="F205" s="92">
        <v>42566</v>
      </c>
      <c r="G205" s="50" t="s">
        <v>30</v>
      </c>
      <c r="H205" s="91">
        <v>8375</v>
      </c>
      <c r="I205" s="91">
        <v>8704</v>
      </c>
      <c r="J205" s="95">
        <f t="shared" ref="J205:J268" si="24">AVERAGE(H205:I205)</f>
        <v>8539.5</v>
      </c>
      <c r="K205" s="93">
        <v>2.54</v>
      </c>
      <c r="L205" s="93">
        <v>2.62</v>
      </c>
      <c r="M205" s="93">
        <v>2.65</v>
      </c>
      <c r="N205" s="58">
        <f t="shared" ref="N205:N268" si="25">AVERAGE(K205:M205)</f>
        <v>2.6033333333333335</v>
      </c>
      <c r="O205" s="58">
        <f t="shared" ref="O205:O236" si="26">STDEV(K205:M205)</f>
        <v>5.6862407030773228E-2</v>
      </c>
      <c r="P205" s="50"/>
      <c r="Q205" s="64">
        <f t="shared" ref="Q205:Q268" si="27">10^((3.31*(LOG(N205)))+0.611)</f>
        <v>96.917804857453106</v>
      </c>
      <c r="S205" s="108"/>
      <c r="T205" s="50"/>
      <c r="U205" s="50"/>
      <c r="V205" s="50"/>
      <c r="W205" s="50"/>
      <c r="X205" s="50"/>
      <c r="Y205" s="50"/>
      <c r="Z205" s="50"/>
      <c r="AA205" s="50"/>
      <c r="AB205" s="50"/>
      <c r="AC205" s="50"/>
    </row>
    <row r="206" spans="1:29" s="2" customFormat="1" x14ac:dyDescent="0.25">
      <c r="A206" s="50">
        <v>14931</v>
      </c>
      <c r="B206" s="50" t="s">
        <v>505</v>
      </c>
      <c r="C206" s="57" t="s">
        <v>447</v>
      </c>
      <c r="D206" s="57" t="s">
        <v>726</v>
      </c>
      <c r="E206" s="50" t="s">
        <v>309</v>
      </c>
      <c r="F206" s="92">
        <v>42566</v>
      </c>
      <c r="G206" s="50" t="s">
        <v>30</v>
      </c>
      <c r="H206" s="91">
        <v>8375</v>
      </c>
      <c r="I206" s="91">
        <v>8704</v>
      </c>
      <c r="J206" s="95">
        <f t="shared" si="24"/>
        <v>8539.5</v>
      </c>
      <c r="K206" s="93">
        <v>2.11</v>
      </c>
      <c r="L206" s="93">
        <v>2.1</v>
      </c>
      <c r="M206" s="93">
        <v>2.0499999999999998</v>
      </c>
      <c r="N206" s="58">
        <f t="shared" si="25"/>
        <v>2.0866666666666664</v>
      </c>
      <c r="O206" s="58">
        <f t="shared" si="26"/>
        <v>3.2145502536643257E-2</v>
      </c>
      <c r="P206" s="50"/>
      <c r="Q206" s="64">
        <f t="shared" si="27"/>
        <v>46.6004048586938</v>
      </c>
      <c r="S206" s="108"/>
      <c r="T206" s="50"/>
      <c r="U206" s="50"/>
      <c r="V206" s="50"/>
      <c r="W206" s="50"/>
      <c r="X206" s="50"/>
      <c r="Y206" s="50"/>
      <c r="Z206" s="50"/>
      <c r="AA206" s="50"/>
      <c r="AB206" s="50"/>
      <c r="AC206" s="50"/>
    </row>
    <row r="207" spans="1:29" s="2" customFormat="1" x14ac:dyDescent="0.25">
      <c r="A207" s="50">
        <v>14957</v>
      </c>
      <c r="B207" s="50" t="s">
        <v>495</v>
      </c>
      <c r="C207" s="57" t="s">
        <v>447</v>
      </c>
      <c r="D207" s="57" t="s">
        <v>726</v>
      </c>
      <c r="E207" s="50" t="s">
        <v>684</v>
      </c>
      <c r="F207" s="92">
        <v>42564</v>
      </c>
      <c r="G207" s="50" t="s">
        <v>30</v>
      </c>
      <c r="H207" s="91">
        <v>8375</v>
      </c>
      <c r="I207" s="91">
        <v>8704</v>
      </c>
      <c r="J207" s="95">
        <f t="shared" si="24"/>
        <v>8539.5</v>
      </c>
      <c r="K207" s="93">
        <v>2.35</v>
      </c>
      <c r="L207" s="93">
        <v>2.35</v>
      </c>
      <c r="M207" s="93">
        <v>2.4</v>
      </c>
      <c r="N207" s="58">
        <f t="shared" si="25"/>
        <v>2.3666666666666667</v>
      </c>
      <c r="O207" s="58">
        <f t="shared" si="26"/>
        <v>2.8867513459481187E-2</v>
      </c>
      <c r="P207" s="50"/>
      <c r="Q207" s="64">
        <f t="shared" si="27"/>
        <v>70.695827311705287</v>
      </c>
      <c r="S207" s="109" t="s">
        <v>494</v>
      </c>
      <c r="T207" s="50"/>
      <c r="U207" s="50"/>
      <c r="V207" s="50"/>
      <c r="W207" s="50"/>
      <c r="X207" s="50"/>
      <c r="Y207" s="50"/>
      <c r="Z207" s="50"/>
      <c r="AA207" s="50"/>
      <c r="AB207" s="50"/>
      <c r="AC207" s="50"/>
    </row>
    <row r="208" spans="1:29" s="2" customFormat="1" x14ac:dyDescent="0.25">
      <c r="A208" s="50">
        <v>14959</v>
      </c>
      <c r="B208" s="50" t="s">
        <v>503</v>
      </c>
      <c r="C208" s="57" t="s">
        <v>447</v>
      </c>
      <c r="D208" s="57" t="s">
        <v>726</v>
      </c>
      <c r="E208" s="50" t="s">
        <v>684</v>
      </c>
      <c r="F208" s="92">
        <v>42566</v>
      </c>
      <c r="G208" s="50" t="s">
        <v>30</v>
      </c>
      <c r="H208" s="91">
        <v>8375</v>
      </c>
      <c r="I208" s="91">
        <v>8704</v>
      </c>
      <c r="J208" s="95">
        <f t="shared" si="24"/>
        <v>8539.5</v>
      </c>
      <c r="K208" s="93">
        <v>2.19</v>
      </c>
      <c r="L208" s="93">
        <v>2.16</v>
      </c>
      <c r="M208" s="93">
        <v>2.21</v>
      </c>
      <c r="N208" s="58">
        <f t="shared" si="25"/>
        <v>2.1866666666666665</v>
      </c>
      <c r="O208" s="58">
        <f t="shared" si="26"/>
        <v>2.5166114784235735E-2</v>
      </c>
      <c r="P208" s="50"/>
      <c r="Q208" s="64">
        <f t="shared" si="27"/>
        <v>54.410204125724427</v>
      </c>
      <c r="S208" s="108" t="s">
        <v>501</v>
      </c>
      <c r="T208" s="50"/>
      <c r="U208" s="50"/>
      <c r="V208" s="50"/>
      <c r="W208" s="50"/>
      <c r="X208" s="50"/>
      <c r="Y208" s="50"/>
      <c r="Z208" s="50"/>
      <c r="AA208" s="50"/>
      <c r="AB208" s="50"/>
      <c r="AC208" s="50"/>
    </row>
    <row r="209" spans="1:29" s="2" customFormat="1" x14ac:dyDescent="0.25">
      <c r="A209" s="50">
        <v>14961</v>
      </c>
      <c r="B209" s="50" t="s">
        <v>499</v>
      </c>
      <c r="C209" s="57" t="s">
        <v>447</v>
      </c>
      <c r="D209" s="57" t="s">
        <v>726</v>
      </c>
      <c r="E209" s="4" t="s">
        <v>308</v>
      </c>
      <c r="F209" s="92">
        <v>42566</v>
      </c>
      <c r="G209" s="50" t="s">
        <v>30</v>
      </c>
      <c r="H209" s="91">
        <v>8375</v>
      </c>
      <c r="I209" s="91">
        <v>8704</v>
      </c>
      <c r="J209" s="95">
        <f t="shared" si="24"/>
        <v>8539.5</v>
      </c>
      <c r="K209" s="93">
        <v>2.44</v>
      </c>
      <c r="L209" s="93"/>
      <c r="M209" s="93">
        <v>2.42</v>
      </c>
      <c r="N209" s="58">
        <f t="shared" si="25"/>
        <v>2.4299999999999997</v>
      </c>
      <c r="O209" s="58">
        <f t="shared" si="26"/>
        <v>1.4142135623730963E-2</v>
      </c>
      <c r="P209" s="50"/>
      <c r="Q209" s="64">
        <f t="shared" si="27"/>
        <v>77.153701348217609</v>
      </c>
      <c r="S209" s="108"/>
      <c r="T209" s="50"/>
      <c r="U209" s="50"/>
      <c r="V209" s="50"/>
      <c r="W209" s="50"/>
      <c r="X209" s="50"/>
      <c r="Y209" s="50"/>
      <c r="Z209" s="50"/>
      <c r="AA209" s="50"/>
      <c r="AB209" s="50"/>
      <c r="AC209" s="50"/>
    </row>
    <row r="210" spans="1:29" s="2" customFormat="1" x14ac:dyDescent="0.25">
      <c r="A210" s="50">
        <v>14962</v>
      </c>
      <c r="B210" s="50" t="s">
        <v>502</v>
      </c>
      <c r="C210" s="57" t="s">
        <v>447</v>
      </c>
      <c r="D210" s="57" t="s">
        <v>726</v>
      </c>
      <c r="E210" s="4" t="s">
        <v>308</v>
      </c>
      <c r="F210" s="92">
        <v>42566</v>
      </c>
      <c r="G210" s="50" t="s">
        <v>30</v>
      </c>
      <c r="H210" s="91">
        <v>8375</v>
      </c>
      <c r="I210" s="91">
        <v>8704</v>
      </c>
      <c r="J210" s="95">
        <f t="shared" si="24"/>
        <v>8539.5</v>
      </c>
      <c r="K210" s="93">
        <v>2.15</v>
      </c>
      <c r="L210" s="93">
        <v>2.0699999999999998</v>
      </c>
      <c r="M210" s="93">
        <v>2.19</v>
      </c>
      <c r="N210" s="58">
        <f t="shared" si="25"/>
        <v>2.1366666666666667</v>
      </c>
      <c r="O210" s="58">
        <f t="shared" si="26"/>
        <v>6.1101009266077921E-2</v>
      </c>
      <c r="P210" s="50"/>
      <c r="Q210" s="64">
        <f t="shared" si="27"/>
        <v>50.399789733525168</v>
      </c>
      <c r="S210" s="108" t="s">
        <v>501</v>
      </c>
      <c r="T210" s="50"/>
      <c r="U210" s="50"/>
      <c r="V210" s="50"/>
      <c r="W210" s="50"/>
      <c r="X210" s="50"/>
      <c r="Y210" s="50"/>
      <c r="Z210" s="50"/>
      <c r="AA210" s="50"/>
      <c r="AB210" s="50"/>
      <c r="AC210" s="50"/>
    </row>
    <row r="211" spans="1:29" s="2" customFormat="1" x14ac:dyDescent="0.25">
      <c r="A211" s="50">
        <v>14963</v>
      </c>
      <c r="B211" s="50" t="s">
        <v>493</v>
      </c>
      <c r="C211" s="57" t="s">
        <v>447</v>
      </c>
      <c r="D211" s="57" t="s">
        <v>726</v>
      </c>
      <c r="E211" s="4" t="s">
        <v>313</v>
      </c>
      <c r="F211" s="92">
        <v>42564</v>
      </c>
      <c r="G211" s="50" t="s">
        <v>30</v>
      </c>
      <c r="H211" s="91">
        <v>8375</v>
      </c>
      <c r="I211" s="91">
        <v>8704</v>
      </c>
      <c r="J211" s="95">
        <f t="shared" si="24"/>
        <v>8539.5</v>
      </c>
      <c r="K211" s="93">
        <v>2.4700000000000002</v>
      </c>
      <c r="L211" s="93">
        <v>2.5299999999999998</v>
      </c>
      <c r="M211" s="93">
        <v>2.6</v>
      </c>
      <c r="N211" s="58">
        <f t="shared" si="25"/>
        <v>2.5333333333333332</v>
      </c>
      <c r="O211" s="58">
        <f t="shared" si="26"/>
        <v>6.5064070986477068E-2</v>
      </c>
      <c r="P211" s="50"/>
      <c r="Q211" s="64">
        <f t="shared" si="27"/>
        <v>88.556743395619421</v>
      </c>
      <c r="S211" s="108"/>
      <c r="T211" s="50"/>
      <c r="U211" s="50"/>
      <c r="V211" s="50"/>
      <c r="W211" s="50"/>
      <c r="X211" s="50"/>
      <c r="Y211" s="50"/>
      <c r="Z211" s="50"/>
      <c r="AA211" s="50"/>
      <c r="AB211" s="50"/>
      <c r="AC211" s="50"/>
    </row>
    <row r="212" spans="1:29" s="2" customFormat="1" x14ac:dyDescent="0.25">
      <c r="A212" s="50">
        <v>14964</v>
      </c>
      <c r="B212" s="50" t="s">
        <v>492</v>
      </c>
      <c r="C212" s="57" t="s">
        <v>447</v>
      </c>
      <c r="D212" s="57" t="s">
        <v>726</v>
      </c>
      <c r="E212" s="51" t="s">
        <v>313</v>
      </c>
      <c r="F212" s="92">
        <v>42564</v>
      </c>
      <c r="G212" s="50" t="s">
        <v>30</v>
      </c>
      <c r="H212" s="91">
        <v>8375</v>
      </c>
      <c r="I212" s="91">
        <v>8704</v>
      </c>
      <c r="J212" s="95">
        <f t="shared" si="24"/>
        <v>8539.5</v>
      </c>
      <c r="K212" s="93">
        <v>2.5</v>
      </c>
      <c r="L212" s="93">
        <v>2.46</v>
      </c>
      <c r="M212" s="93">
        <v>2.48</v>
      </c>
      <c r="N212" s="58">
        <f t="shared" si="25"/>
        <v>2.48</v>
      </c>
      <c r="O212" s="58">
        <f t="shared" si="26"/>
        <v>2.0000000000000018E-2</v>
      </c>
      <c r="P212" s="50"/>
      <c r="Q212" s="64">
        <f t="shared" si="27"/>
        <v>82.53441236984186</v>
      </c>
      <c r="S212" s="108"/>
      <c r="T212" s="50"/>
      <c r="U212" s="50"/>
      <c r="V212" s="50"/>
      <c r="W212" s="50"/>
      <c r="X212" s="50"/>
      <c r="Y212" s="50"/>
      <c r="Z212" s="50"/>
      <c r="AA212" s="50"/>
      <c r="AB212" s="50"/>
      <c r="AC212" s="50"/>
    </row>
    <row r="213" spans="1:29" s="2" customFormat="1" x14ac:dyDescent="0.25">
      <c r="A213" s="50">
        <v>15196</v>
      </c>
      <c r="B213" s="50" t="s">
        <v>652</v>
      </c>
      <c r="C213" s="57" t="s">
        <v>447</v>
      </c>
      <c r="D213" s="57" t="s">
        <v>726</v>
      </c>
      <c r="E213" s="51" t="s">
        <v>309</v>
      </c>
      <c r="F213" s="92">
        <v>42564</v>
      </c>
      <c r="G213" s="50" t="s">
        <v>30</v>
      </c>
      <c r="H213" s="91">
        <v>8375</v>
      </c>
      <c r="I213" s="91">
        <v>8704</v>
      </c>
      <c r="J213" s="95">
        <f t="shared" si="24"/>
        <v>8539.5</v>
      </c>
      <c r="K213" s="93">
        <v>2.54</v>
      </c>
      <c r="L213" s="93">
        <v>2.4700000000000002</v>
      </c>
      <c r="M213" s="93">
        <v>2.4900000000000002</v>
      </c>
      <c r="N213" s="58">
        <f t="shared" si="25"/>
        <v>2.5</v>
      </c>
      <c r="O213" s="58">
        <f t="shared" si="26"/>
        <v>3.60555127546398E-2</v>
      </c>
      <c r="P213" s="50"/>
      <c r="Q213" s="64">
        <f t="shared" si="27"/>
        <v>84.758142159370664</v>
      </c>
      <c r="S213" s="107" t="s">
        <v>646</v>
      </c>
      <c r="U213" s="50"/>
      <c r="V213" s="50"/>
      <c r="W213" s="50"/>
      <c r="X213" s="50"/>
      <c r="Y213" s="50"/>
      <c r="Z213" s="50"/>
      <c r="AA213" s="50"/>
      <c r="AB213" s="50"/>
      <c r="AC213" s="50"/>
    </row>
    <row r="214" spans="1:29" s="2" customFormat="1" x14ac:dyDescent="0.25">
      <c r="A214" s="50">
        <v>15197</v>
      </c>
      <c r="B214" s="50" t="s">
        <v>653</v>
      </c>
      <c r="C214" s="57" t="s">
        <v>447</v>
      </c>
      <c r="D214" s="57" t="s">
        <v>726</v>
      </c>
      <c r="E214" s="4" t="s">
        <v>313</v>
      </c>
      <c r="F214" s="92">
        <v>42564</v>
      </c>
      <c r="G214" s="50" t="s">
        <v>30</v>
      </c>
      <c r="H214" s="91">
        <v>8375</v>
      </c>
      <c r="I214" s="91">
        <v>8704</v>
      </c>
      <c r="J214" s="95">
        <f t="shared" si="24"/>
        <v>8539.5</v>
      </c>
      <c r="K214" s="93">
        <v>2.66</v>
      </c>
      <c r="L214" s="93">
        <v>2.76</v>
      </c>
      <c r="M214" s="93">
        <v>2.76</v>
      </c>
      <c r="N214" s="58">
        <f t="shared" si="25"/>
        <v>2.7266666666666666</v>
      </c>
      <c r="O214" s="58">
        <f t="shared" si="26"/>
        <v>5.7735026918962373E-2</v>
      </c>
      <c r="P214" s="50"/>
      <c r="Q214" s="64">
        <f t="shared" si="27"/>
        <v>112.96452539447812</v>
      </c>
      <c r="S214" s="107" t="s">
        <v>647</v>
      </c>
      <c r="U214" s="50"/>
      <c r="V214" s="50"/>
      <c r="W214" s="50"/>
      <c r="X214" s="50"/>
      <c r="Y214" s="50"/>
      <c r="Z214" s="50"/>
      <c r="AA214" s="50"/>
      <c r="AB214" s="50"/>
      <c r="AC214" s="50"/>
    </row>
    <row r="215" spans="1:29" s="2" customFormat="1" x14ac:dyDescent="0.25">
      <c r="A215" s="50">
        <v>15198</v>
      </c>
      <c r="B215" s="50" t="s">
        <v>654</v>
      </c>
      <c r="C215" s="57" t="s">
        <v>447</v>
      </c>
      <c r="D215" s="57" t="s">
        <v>726</v>
      </c>
      <c r="E215" s="4" t="s">
        <v>313</v>
      </c>
      <c r="F215" s="92">
        <v>42564</v>
      </c>
      <c r="G215" s="50" t="s">
        <v>30</v>
      </c>
      <c r="H215" s="91">
        <v>8375</v>
      </c>
      <c r="I215" s="91">
        <v>8704</v>
      </c>
      <c r="J215" s="95">
        <f t="shared" si="24"/>
        <v>8539.5</v>
      </c>
      <c r="K215" s="93">
        <v>2.2799999999999998</v>
      </c>
      <c r="L215" s="93">
        <v>2.23</v>
      </c>
      <c r="M215" s="93">
        <v>2.29</v>
      </c>
      <c r="N215" s="58">
        <f t="shared" si="25"/>
        <v>2.2666666666666666</v>
      </c>
      <c r="O215" s="58">
        <f t="shared" si="26"/>
        <v>3.2145502536643167E-2</v>
      </c>
      <c r="P215" s="50"/>
      <c r="Q215" s="64">
        <f t="shared" si="27"/>
        <v>61.282030682377027</v>
      </c>
      <c r="S215" s="107" t="s">
        <v>648</v>
      </c>
      <c r="U215" s="50"/>
      <c r="V215" s="50"/>
      <c r="W215" s="50"/>
      <c r="X215" s="50"/>
      <c r="Y215" s="50"/>
      <c r="Z215" s="50"/>
      <c r="AA215" s="50"/>
      <c r="AB215" s="50"/>
      <c r="AC215" s="50"/>
    </row>
    <row r="216" spans="1:29" s="2" customFormat="1" x14ac:dyDescent="0.25">
      <c r="A216" s="50">
        <v>15199</v>
      </c>
      <c r="B216" s="50" t="s">
        <v>655</v>
      </c>
      <c r="C216" s="57" t="s">
        <v>447</v>
      </c>
      <c r="D216" s="57" t="s">
        <v>726</v>
      </c>
      <c r="E216" s="4" t="s">
        <v>313</v>
      </c>
      <c r="F216" s="92">
        <v>42564</v>
      </c>
      <c r="G216" s="50" t="s">
        <v>30</v>
      </c>
      <c r="H216" s="91">
        <v>8375</v>
      </c>
      <c r="I216" s="91">
        <v>8704</v>
      </c>
      <c r="J216" s="95">
        <f t="shared" si="24"/>
        <v>8539.5</v>
      </c>
      <c r="K216" s="93">
        <v>2.36</v>
      </c>
      <c r="L216" s="93">
        <v>2.23</v>
      </c>
      <c r="M216" s="93">
        <v>2.2999999999999998</v>
      </c>
      <c r="N216" s="58">
        <f t="shared" si="25"/>
        <v>2.2966666666666664</v>
      </c>
      <c r="O216" s="58">
        <f t="shared" si="26"/>
        <v>6.5064070986477054E-2</v>
      </c>
      <c r="P216" s="50"/>
      <c r="Q216" s="64">
        <f t="shared" si="27"/>
        <v>64.00800206200006</v>
      </c>
      <c r="S216" s="107" t="s">
        <v>649</v>
      </c>
      <c r="U216" s="50"/>
      <c r="V216" s="50"/>
      <c r="W216" s="50"/>
      <c r="X216" s="50"/>
      <c r="Y216" s="50"/>
      <c r="Z216" s="50"/>
      <c r="AA216" s="50"/>
      <c r="AB216" s="50"/>
      <c r="AC216" s="50"/>
    </row>
    <row r="217" spans="1:29" s="2" customFormat="1" x14ac:dyDescent="0.25">
      <c r="A217" s="50">
        <v>15200</v>
      </c>
      <c r="B217" s="50" t="s">
        <v>656</v>
      </c>
      <c r="C217" s="57" t="s">
        <v>447</v>
      </c>
      <c r="D217" s="57" t="s">
        <v>726</v>
      </c>
      <c r="E217" s="51" t="s">
        <v>684</v>
      </c>
      <c r="F217" s="92">
        <v>42566</v>
      </c>
      <c r="G217" s="50" t="s">
        <v>30</v>
      </c>
      <c r="H217" s="91">
        <v>8375</v>
      </c>
      <c r="I217" s="91">
        <v>8704</v>
      </c>
      <c r="J217" s="95">
        <f t="shared" si="24"/>
        <v>8539.5</v>
      </c>
      <c r="K217" s="93">
        <v>2.56</v>
      </c>
      <c r="L217" s="93">
        <v>2.41</v>
      </c>
      <c r="M217" s="93">
        <v>2.46</v>
      </c>
      <c r="N217" s="58">
        <f t="shared" si="25"/>
        <v>2.476666666666667</v>
      </c>
      <c r="O217" s="58">
        <f t="shared" si="26"/>
        <v>7.6376261582597305E-2</v>
      </c>
      <c r="P217" s="50"/>
      <c r="Q217" s="64">
        <f t="shared" si="27"/>
        <v>82.167792678862526</v>
      </c>
      <c r="S217" s="108" t="s">
        <v>650</v>
      </c>
      <c r="T217" s="50"/>
      <c r="U217" s="50"/>
      <c r="V217" s="50"/>
      <c r="W217" s="50"/>
      <c r="X217" s="50"/>
      <c r="Y217" s="50"/>
      <c r="Z217" s="50"/>
      <c r="AA217" s="50"/>
      <c r="AB217" s="50"/>
      <c r="AC217" s="50"/>
    </row>
    <row r="218" spans="1:29" s="2" customFormat="1" ht="25.5" x14ac:dyDescent="0.25">
      <c r="A218" s="50">
        <v>15201</v>
      </c>
      <c r="B218" s="50" t="s">
        <v>657</v>
      </c>
      <c r="C218" s="57" t="s">
        <v>447</v>
      </c>
      <c r="D218" s="57" t="s">
        <v>726</v>
      </c>
      <c r="E218" s="4" t="s">
        <v>313</v>
      </c>
      <c r="F218" s="92">
        <v>42566</v>
      </c>
      <c r="G218" s="50" t="s">
        <v>30</v>
      </c>
      <c r="H218" s="91">
        <v>8375</v>
      </c>
      <c r="I218" s="91">
        <v>8704</v>
      </c>
      <c r="J218" s="95">
        <f t="shared" si="24"/>
        <v>8539.5</v>
      </c>
      <c r="K218" s="93">
        <v>2.6</v>
      </c>
      <c r="L218" s="93">
        <v>2.57</v>
      </c>
      <c r="M218" s="93">
        <v>2.59</v>
      </c>
      <c r="N218" s="58">
        <f t="shared" si="25"/>
        <v>2.5866666666666664</v>
      </c>
      <c r="O218" s="58">
        <f t="shared" si="26"/>
        <v>1.5275252316519577E-2</v>
      </c>
      <c r="P218" s="50"/>
      <c r="Q218" s="64">
        <f t="shared" si="27"/>
        <v>94.879184724746622</v>
      </c>
      <c r="S218" s="108" t="s">
        <v>651</v>
      </c>
      <c r="T218" s="50"/>
      <c r="U218" s="50"/>
      <c r="V218" s="50"/>
      <c r="W218" s="50"/>
      <c r="X218" s="50"/>
      <c r="Y218" s="50"/>
      <c r="Z218" s="50"/>
      <c r="AA218" s="50"/>
      <c r="AB218" s="50"/>
      <c r="AC218" s="50"/>
    </row>
    <row r="219" spans="1:29" s="2" customFormat="1" x14ac:dyDescent="0.25">
      <c r="A219" s="50">
        <v>15202</v>
      </c>
      <c r="B219" s="50" t="s">
        <v>658</v>
      </c>
      <c r="C219" s="57" t="s">
        <v>447</v>
      </c>
      <c r="D219" s="57" t="s">
        <v>726</v>
      </c>
      <c r="E219" s="51" t="s">
        <v>684</v>
      </c>
      <c r="F219" s="92">
        <v>42566</v>
      </c>
      <c r="G219" s="50" t="s">
        <v>30</v>
      </c>
      <c r="H219" s="91">
        <v>8375</v>
      </c>
      <c r="I219" s="91">
        <v>8704</v>
      </c>
      <c r="J219" s="95">
        <f t="shared" si="24"/>
        <v>8539.5</v>
      </c>
      <c r="K219" s="93">
        <v>2.36</v>
      </c>
      <c r="L219" s="93">
        <v>2.41</v>
      </c>
      <c r="M219" s="93">
        <v>2.4700000000000002</v>
      </c>
      <c r="N219" s="58">
        <f t="shared" si="25"/>
        <v>2.4133333333333336</v>
      </c>
      <c r="O219" s="58">
        <f t="shared" si="26"/>
        <v>5.5075705472861176E-2</v>
      </c>
      <c r="P219" s="50"/>
      <c r="Q219" s="64">
        <f t="shared" si="27"/>
        <v>75.41596647082379</v>
      </c>
      <c r="S219" s="107" t="s">
        <v>626</v>
      </c>
      <c r="U219" s="50"/>
      <c r="V219" s="50"/>
      <c r="W219" s="50"/>
      <c r="X219" s="50"/>
      <c r="Y219" s="50"/>
      <c r="Z219" s="50"/>
      <c r="AA219" s="50"/>
      <c r="AB219" s="50"/>
      <c r="AC219" s="50"/>
    </row>
    <row r="220" spans="1:29" s="2" customFormat="1" x14ac:dyDescent="0.25">
      <c r="A220" s="50">
        <v>15203</v>
      </c>
      <c r="B220" s="50" t="s">
        <v>659</v>
      </c>
      <c r="C220" s="57" t="s">
        <v>447</v>
      </c>
      <c r="D220" s="57" t="s">
        <v>726</v>
      </c>
      <c r="E220" s="51" t="s">
        <v>684</v>
      </c>
      <c r="F220" s="92">
        <v>42566</v>
      </c>
      <c r="G220" s="50" t="s">
        <v>30</v>
      </c>
      <c r="H220" s="91">
        <v>8375</v>
      </c>
      <c r="I220" s="91">
        <v>8704</v>
      </c>
      <c r="J220" s="95">
        <f t="shared" si="24"/>
        <v>8539.5</v>
      </c>
      <c r="K220" s="93">
        <v>2.63</v>
      </c>
      <c r="L220" s="93">
        <v>2.72</v>
      </c>
      <c r="M220" s="93">
        <v>2.73</v>
      </c>
      <c r="N220" s="58">
        <f t="shared" si="25"/>
        <v>2.6933333333333334</v>
      </c>
      <c r="O220" s="58">
        <f t="shared" si="26"/>
        <v>5.5075705472861121E-2</v>
      </c>
      <c r="P220" s="50"/>
      <c r="Q220" s="64">
        <f t="shared" si="27"/>
        <v>108.45766520662914</v>
      </c>
      <c r="S220" s="107" t="s">
        <v>627</v>
      </c>
      <c r="U220" s="50"/>
      <c r="V220" s="50"/>
      <c r="W220" s="50"/>
      <c r="X220" s="50"/>
      <c r="Y220" s="50"/>
      <c r="Z220" s="50"/>
      <c r="AA220" s="50"/>
      <c r="AB220" s="50"/>
      <c r="AC220" s="50"/>
    </row>
    <row r="221" spans="1:29" s="2" customFormat="1" x14ac:dyDescent="0.25">
      <c r="A221" s="50">
        <v>15204</v>
      </c>
      <c r="B221" s="50" t="s">
        <v>660</v>
      </c>
      <c r="C221" s="57" t="s">
        <v>447</v>
      </c>
      <c r="D221" s="57" t="s">
        <v>726</v>
      </c>
      <c r="E221" s="50" t="s">
        <v>313</v>
      </c>
      <c r="F221" s="92">
        <v>42566</v>
      </c>
      <c r="G221" s="50" t="s">
        <v>30</v>
      </c>
      <c r="H221" s="91">
        <v>8375</v>
      </c>
      <c r="I221" s="91">
        <v>8704</v>
      </c>
      <c r="J221" s="95">
        <f t="shared" si="24"/>
        <v>8539.5</v>
      </c>
      <c r="K221" s="93">
        <v>2.5</v>
      </c>
      <c r="L221" s="93">
        <v>2.2999999999999998</v>
      </c>
      <c r="M221" s="93">
        <v>2.41</v>
      </c>
      <c r="N221" s="58">
        <f t="shared" si="25"/>
        <v>2.4033333333333333</v>
      </c>
      <c r="O221" s="58">
        <f t="shared" si="26"/>
        <v>0.10016652800877823</v>
      </c>
      <c r="P221" s="50"/>
      <c r="Q221" s="64">
        <f t="shared" si="27"/>
        <v>74.386542501386899</v>
      </c>
      <c r="S221" s="107" t="s">
        <v>628</v>
      </c>
      <c r="U221" s="50"/>
      <c r="V221" s="50"/>
      <c r="W221" s="50"/>
      <c r="X221" s="50"/>
      <c r="Y221" s="50"/>
      <c r="Z221" s="50"/>
      <c r="AA221" s="50"/>
      <c r="AB221" s="50"/>
      <c r="AC221" s="50"/>
    </row>
    <row r="222" spans="1:29" s="2" customFormat="1" x14ac:dyDescent="0.25">
      <c r="A222" s="50">
        <v>15205</v>
      </c>
      <c r="B222" s="50" t="s">
        <v>661</v>
      </c>
      <c r="C222" s="57" t="s">
        <v>447</v>
      </c>
      <c r="D222" s="57" t="s">
        <v>726</v>
      </c>
      <c r="E222" s="50" t="s">
        <v>684</v>
      </c>
      <c r="F222" s="92">
        <v>42566</v>
      </c>
      <c r="G222" s="50" t="s">
        <v>30</v>
      </c>
      <c r="H222" s="91">
        <v>8375</v>
      </c>
      <c r="I222" s="91">
        <v>8704</v>
      </c>
      <c r="J222" s="95">
        <f t="shared" si="24"/>
        <v>8539.5</v>
      </c>
      <c r="K222" s="93">
        <v>2.5299999999999998</v>
      </c>
      <c r="L222" s="93">
        <v>2.58</v>
      </c>
      <c r="M222" s="93">
        <v>2.63</v>
      </c>
      <c r="N222" s="58">
        <f t="shared" si="25"/>
        <v>2.5799999999999996</v>
      </c>
      <c r="O222" s="58">
        <f t="shared" si="26"/>
        <v>5.0000000000000044E-2</v>
      </c>
      <c r="P222" s="50"/>
      <c r="Q222" s="64">
        <f t="shared" si="27"/>
        <v>94.072183983207736</v>
      </c>
      <c r="S222" s="107" t="s">
        <v>629</v>
      </c>
      <c r="U222" s="50"/>
      <c r="V222" s="50"/>
      <c r="W222" s="50"/>
      <c r="X222" s="50"/>
      <c r="Y222" s="50"/>
      <c r="Z222" s="50"/>
      <c r="AA222" s="50"/>
      <c r="AB222" s="50"/>
      <c r="AC222" s="50"/>
    </row>
    <row r="223" spans="1:29" s="2" customFormat="1" x14ac:dyDescent="0.25">
      <c r="A223" s="50">
        <v>15206</v>
      </c>
      <c r="B223" s="50" t="s">
        <v>662</v>
      </c>
      <c r="C223" s="57" t="s">
        <v>447</v>
      </c>
      <c r="D223" s="57" t="s">
        <v>726</v>
      </c>
      <c r="E223" s="50" t="s">
        <v>313</v>
      </c>
      <c r="F223" s="92">
        <v>42566</v>
      </c>
      <c r="G223" s="50" t="s">
        <v>30</v>
      </c>
      <c r="H223" s="91">
        <v>8375</v>
      </c>
      <c r="I223" s="91">
        <v>8704</v>
      </c>
      <c r="J223" s="95">
        <f t="shared" si="24"/>
        <v>8539.5</v>
      </c>
      <c r="K223" s="93">
        <v>2.4500000000000002</v>
      </c>
      <c r="L223" s="93">
        <v>2.54</v>
      </c>
      <c r="M223" s="93">
        <v>2.5099999999999998</v>
      </c>
      <c r="N223" s="58">
        <f t="shared" si="25"/>
        <v>2.5</v>
      </c>
      <c r="O223" s="58">
        <f t="shared" si="26"/>
        <v>4.5825756949558302E-2</v>
      </c>
      <c r="P223" s="50"/>
      <c r="Q223" s="64">
        <f t="shared" si="27"/>
        <v>84.758142159370664</v>
      </c>
      <c r="S223" s="107" t="s">
        <v>630</v>
      </c>
      <c r="U223" s="50"/>
      <c r="V223" s="50"/>
      <c r="W223" s="50"/>
      <c r="X223" s="50"/>
      <c r="Y223" s="50"/>
      <c r="Z223" s="50"/>
      <c r="AA223" s="50"/>
      <c r="AB223" s="50"/>
      <c r="AC223" s="50"/>
    </row>
    <row r="224" spans="1:29" s="2" customFormat="1" x14ac:dyDescent="0.25">
      <c r="A224" s="50">
        <v>15207</v>
      </c>
      <c r="B224" s="50" t="s">
        <v>663</v>
      </c>
      <c r="C224" s="57" t="s">
        <v>447</v>
      </c>
      <c r="D224" s="57" t="s">
        <v>726</v>
      </c>
      <c r="E224" s="50" t="s">
        <v>309</v>
      </c>
      <c r="F224" s="92">
        <v>42566</v>
      </c>
      <c r="G224" s="50" t="s">
        <v>30</v>
      </c>
      <c r="H224" s="91">
        <v>8375</v>
      </c>
      <c r="I224" s="91">
        <v>8704</v>
      </c>
      <c r="J224" s="95">
        <f t="shared" si="24"/>
        <v>8539.5</v>
      </c>
      <c r="K224" s="93">
        <v>2.33</v>
      </c>
      <c r="L224" s="93">
        <v>2.34</v>
      </c>
      <c r="M224" s="93">
        <v>2.31</v>
      </c>
      <c r="N224" s="58">
        <f t="shared" si="25"/>
        <v>2.3266666666666667</v>
      </c>
      <c r="O224" s="58">
        <f t="shared" si="26"/>
        <v>1.5275252316519383E-2</v>
      </c>
      <c r="P224" s="50"/>
      <c r="Q224" s="64">
        <f t="shared" si="27"/>
        <v>66.817480527380042</v>
      </c>
      <c r="S224" s="107" t="s">
        <v>631</v>
      </c>
      <c r="U224" s="50"/>
      <c r="V224" s="50"/>
      <c r="W224" s="50"/>
      <c r="X224" s="50"/>
      <c r="Y224" s="50"/>
      <c r="Z224" s="50"/>
      <c r="AA224" s="50"/>
      <c r="AB224" s="50"/>
      <c r="AC224" s="50"/>
    </row>
    <row r="225" spans="1:29" s="2" customFormat="1" x14ac:dyDescent="0.25">
      <c r="A225" s="50">
        <v>15208</v>
      </c>
      <c r="B225" s="50" t="s">
        <v>664</v>
      </c>
      <c r="C225" s="57" t="s">
        <v>447</v>
      </c>
      <c r="D225" s="57" t="s">
        <v>726</v>
      </c>
      <c r="E225" s="50" t="s">
        <v>309</v>
      </c>
      <c r="F225" s="92">
        <v>42566</v>
      </c>
      <c r="G225" s="50" t="s">
        <v>30</v>
      </c>
      <c r="H225" s="91">
        <v>8375</v>
      </c>
      <c r="I225" s="91">
        <v>8704</v>
      </c>
      <c r="J225" s="95">
        <f t="shared" si="24"/>
        <v>8539.5</v>
      </c>
      <c r="K225" s="93">
        <v>2.15</v>
      </c>
      <c r="L225" s="93">
        <v>2.19</v>
      </c>
      <c r="M225" s="93">
        <v>2.16</v>
      </c>
      <c r="N225" s="58">
        <f t="shared" si="25"/>
        <v>2.1666666666666665</v>
      </c>
      <c r="O225" s="58">
        <f t="shared" si="26"/>
        <v>2.0816659994661309E-2</v>
      </c>
      <c r="P225" s="50"/>
      <c r="Q225" s="64">
        <f t="shared" si="27"/>
        <v>52.780300361120766</v>
      </c>
      <c r="S225" s="107" t="s">
        <v>632</v>
      </c>
      <c r="U225" s="50"/>
      <c r="V225" s="50"/>
      <c r="W225" s="50"/>
      <c r="X225" s="50"/>
      <c r="Y225" s="50"/>
      <c r="Z225" s="50"/>
      <c r="AA225" s="50"/>
      <c r="AB225" s="50"/>
      <c r="AC225" s="50"/>
    </row>
    <row r="226" spans="1:29" s="2" customFormat="1" x14ac:dyDescent="0.25">
      <c r="A226" s="50">
        <v>15209</v>
      </c>
      <c r="B226" s="50" t="s">
        <v>665</v>
      </c>
      <c r="C226" s="57" t="s">
        <v>447</v>
      </c>
      <c r="D226" s="57" t="s">
        <v>726</v>
      </c>
      <c r="E226" s="50" t="s">
        <v>308</v>
      </c>
      <c r="F226" s="92">
        <v>42566</v>
      </c>
      <c r="G226" s="50" t="s">
        <v>30</v>
      </c>
      <c r="H226" s="91">
        <v>8375</v>
      </c>
      <c r="I226" s="91">
        <v>8704</v>
      </c>
      <c r="J226" s="95">
        <f t="shared" si="24"/>
        <v>8539.5</v>
      </c>
      <c r="K226" s="93">
        <v>2.7</v>
      </c>
      <c r="L226" s="93">
        <v>2.65</v>
      </c>
      <c r="M226" s="93">
        <v>2.68</v>
      </c>
      <c r="N226" s="58">
        <f t="shared" si="25"/>
        <v>2.6766666666666663</v>
      </c>
      <c r="O226" s="58">
        <f t="shared" si="26"/>
        <v>2.5166114784235971E-2</v>
      </c>
      <c r="P226" s="50"/>
      <c r="Q226" s="64">
        <f t="shared" si="27"/>
        <v>106.25199710084409</v>
      </c>
      <c r="S226" s="107" t="s">
        <v>633</v>
      </c>
      <c r="U226" s="50"/>
      <c r="V226" s="50"/>
      <c r="W226" s="50"/>
      <c r="X226" s="50"/>
      <c r="Y226" s="50"/>
      <c r="Z226" s="50"/>
      <c r="AA226" s="50"/>
      <c r="AB226" s="50"/>
      <c r="AC226" s="50"/>
    </row>
    <row r="227" spans="1:29" s="2" customFormat="1" x14ac:dyDescent="0.25">
      <c r="A227" s="50">
        <v>15210</v>
      </c>
      <c r="B227" s="50" t="s">
        <v>666</v>
      </c>
      <c r="C227" s="57" t="s">
        <v>447</v>
      </c>
      <c r="D227" s="57" t="s">
        <v>726</v>
      </c>
      <c r="E227" s="50" t="s">
        <v>308</v>
      </c>
      <c r="F227" s="92">
        <v>42566</v>
      </c>
      <c r="G227" s="50" t="s">
        <v>30</v>
      </c>
      <c r="H227" s="91">
        <v>8375</v>
      </c>
      <c r="I227" s="91">
        <v>8704</v>
      </c>
      <c r="J227" s="95">
        <f t="shared" si="24"/>
        <v>8539.5</v>
      </c>
      <c r="K227" s="93">
        <v>2.15</v>
      </c>
      <c r="L227" s="93">
        <v>2.23</v>
      </c>
      <c r="M227" s="93">
        <v>2.3199999999999998</v>
      </c>
      <c r="N227" s="58">
        <f t="shared" si="25"/>
        <v>2.2333333333333329</v>
      </c>
      <c r="O227" s="58">
        <f t="shared" si="26"/>
        <v>8.504900548115378E-2</v>
      </c>
      <c r="P227" s="50"/>
      <c r="Q227" s="64">
        <f t="shared" si="27"/>
        <v>58.349379740997179</v>
      </c>
      <c r="S227" s="107" t="s">
        <v>634</v>
      </c>
      <c r="U227" s="50"/>
      <c r="V227" s="50"/>
      <c r="W227" s="50"/>
      <c r="X227" s="50"/>
      <c r="Y227" s="50"/>
      <c r="Z227" s="50"/>
      <c r="AA227" s="50"/>
      <c r="AB227" s="50"/>
      <c r="AC227" s="50"/>
    </row>
    <row r="228" spans="1:29" s="2" customFormat="1" x14ac:dyDescent="0.25">
      <c r="A228" s="50">
        <v>15211</v>
      </c>
      <c r="B228" s="50" t="s">
        <v>667</v>
      </c>
      <c r="C228" s="57" t="s">
        <v>447</v>
      </c>
      <c r="D228" s="57" t="s">
        <v>726</v>
      </c>
      <c r="E228" s="50" t="s">
        <v>308</v>
      </c>
      <c r="F228" s="92">
        <v>42566</v>
      </c>
      <c r="G228" s="50" t="s">
        <v>30</v>
      </c>
      <c r="H228" s="91">
        <v>8375</v>
      </c>
      <c r="I228" s="91">
        <v>8704</v>
      </c>
      <c r="J228" s="95">
        <f t="shared" si="24"/>
        <v>8539.5</v>
      </c>
      <c r="K228" s="93">
        <v>2.2799999999999998</v>
      </c>
      <c r="L228" s="93">
        <v>2.2599999999999998</v>
      </c>
      <c r="M228" s="93"/>
      <c r="N228" s="58">
        <f t="shared" si="25"/>
        <v>2.2699999999999996</v>
      </c>
      <c r="O228" s="58">
        <f t="shared" si="26"/>
        <v>1.4142135623730963E-2</v>
      </c>
      <c r="P228" s="50"/>
      <c r="Q228" s="64">
        <f t="shared" si="27"/>
        <v>61.580836974314003</v>
      </c>
      <c r="S228" s="107" t="s">
        <v>635</v>
      </c>
      <c r="U228" s="50"/>
      <c r="V228" s="50"/>
      <c r="W228" s="50"/>
      <c r="X228" s="50"/>
      <c r="Y228" s="50"/>
      <c r="Z228" s="50"/>
      <c r="AA228" s="50"/>
      <c r="AB228" s="50"/>
      <c r="AC228" s="50"/>
    </row>
    <row r="229" spans="1:29" s="2" customFormat="1" x14ac:dyDescent="0.25">
      <c r="A229" s="50">
        <v>15212</v>
      </c>
      <c r="B229" s="50" t="s">
        <v>668</v>
      </c>
      <c r="C229" s="57" t="s">
        <v>447</v>
      </c>
      <c r="D229" s="57" t="s">
        <v>726</v>
      </c>
      <c r="E229" s="50" t="s">
        <v>308</v>
      </c>
      <c r="F229" s="92">
        <v>42566</v>
      </c>
      <c r="G229" s="50" t="s">
        <v>30</v>
      </c>
      <c r="H229" s="91">
        <v>8375</v>
      </c>
      <c r="I229" s="91">
        <v>8704</v>
      </c>
      <c r="J229" s="95">
        <f t="shared" si="24"/>
        <v>8539.5</v>
      </c>
      <c r="K229" s="93">
        <v>2.2000000000000002</v>
      </c>
      <c r="L229" s="93">
        <v>2.15</v>
      </c>
      <c r="M229" s="93">
        <v>2.12</v>
      </c>
      <c r="N229" s="58">
        <f t="shared" si="25"/>
        <v>2.1566666666666667</v>
      </c>
      <c r="O229" s="58">
        <f t="shared" si="26"/>
        <v>4.0414518843273857E-2</v>
      </c>
      <c r="P229" s="50"/>
      <c r="Q229" s="64">
        <f t="shared" si="27"/>
        <v>51.978269421865619</v>
      </c>
      <c r="S229" s="107" t="s">
        <v>636</v>
      </c>
      <c r="U229" s="50"/>
      <c r="V229" s="50"/>
      <c r="W229" s="50"/>
      <c r="X229" s="50"/>
      <c r="Y229" s="50"/>
      <c r="Z229" s="50"/>
      <c r="AA229" s="50"/>
      <c r="AB229" s="50"/>
      <c r="AC229" s="50"/>
    </row>
    <row r="230" spans="1:29" s="2" customFormat="1" x14ac:dyDescent="0.25">
      <c r="A230" s="50">
        <v>15213</v>
      </c>
      <c r="B230" s="50" t="s">
        <v>669</v>
      </c>
      <c r="C230" s="57" t="s">
        <v>447</v>
      </c>
      <c r="D230" s="57" t="s">
        <v>726</v>
      </c>
      <c r="E230" s="50" t="s">
        <v>309</v>
      </c>
      <c r="F230" s="92">
        <v>42566</v>
      </c>
      <c r="G230" s="50" t="s">
        <v>30</v>
      </c>
      <c r="H230" s="91">
        <v>8375</v>
      </c>
      <c r="I230" s="91">
        <v>8704</v>
      </c>
      <c r="J230" s="95">
        <f t="shared" si="24"/>
        <v>8539.5</v>
      </c>
      <c r="K230" s="93">
        <v>2.11</v>
      </c>
      <c r="L230" s="93">
        <v>2.15</v>
      </c>
      <c r="M230" s="93">
        <v>2.23</v>
      </c>
      <c r="N230" s="58">
        <f t="shared" si="25"/>
        <v>2.1633333333333336</v>
      </c>
      <c r="O230" s="58">
        <f t="shared" si="26"/>
        <v>6.1101009266077921E-2</v>
      </c>
      <c r="P230" s="50"/>
      <c r="Q230" s="64">
        <f t="shared" si="27"/>
        <v>52.512004100672442</v>
      </c>
      <c r="S230" s="107" t="s">
        <v>637</v>
      </c>
      <c r="U230" s="50"/>
      <c r="V230" s="50"/>
      <c r="W230" s="50"/>
      <c r="X230" s="50"/>
      <c r="Y230" s="50"/>
      <c r="Z230" s="50"/>
      <c r="AA230" s="50"/>
      <c r="AB230" s="50"/>
      <c r="AC230" s="50"/>
    </row>
    <row r="231" spans="1:29" s="2" customFormat="1" x14ac:dyDescent="0.25">
      <c r="A231" s="50">
        <v>15214</v>
      </c>
      <c r="B231" s="50" t="s">
        <v>670</v>
      </c>
      <c r="C231" s="57" t="s">
        <v>447</v>
      </c>
      <c r="D231" s="57" t="s">
        <v>726</v>
      </c>
      <c r="E231" s="50" t="s">
        <v>308</v>
      </c>
      <c r="F231" s="92">
        <v>42566</v>
      </c>
      <c r="G231" s="50" t="s">
        <v>30</v>
      </c>
      <c r="H231" s="91">
        <v>8375</v>
      </c>
      <c r="I231" s="91">
        <v>8704</v>
      </c>
      <c r="J231" s="95">
        <f t="shared" si="24"/>
        <v>8539.5</v>
      </c>
      <c r="K231" s="93">
        <v>2.25</v>
      </c>
      <c r="L231" s="93">
        <v>2.3199999999999998</v>
      </c>
      <c r="M231" s="93"/>
      <c r="N231" s="58">
        <f t="shared" si="25"/>
        <v>2.2850000000000001</v>
      </c>
      <c r="O231" s="58">
        <f t="shared" si="26"/>
        <v>4.9497474683058214E-2</v>
      </c>
      <c r="P231" s="50"/>
      <c r="Q231" s="64">
        <f t="shared" si="27"/>
        <v>62.938057749963988</v>
      </c>
      <c r="S231" s="107" t="s">
        <v>638</v>
      </c>
      <c r="U231" s="50"/>
      <c r="V231" s="50"/>
      <c r="W231" s="50"/>
      <c r="X231" s="50"/>
      <c r="Y231" s="50"/>
      <c r="Z231" s="50"/>
      <c r="AA231" s="50"/>
      <c r="AB231" s="50"/>
      <c r="AC231" s="50"/>
    </row>
    <row r="232" spans="1:29" s="2" customFormat="1" x14ac:dyDescent="0.25">
      <c r="A232" s="50">
        <v>15215</v>
      </c>
      <c r="B232" s="50" t="s">
        <v>671</v>
      </c>
      <c r="C232" s="57" t="s">
        <v>447</v>
      </c>
      <c r="D232" s="57" t="s">
        <v>726</v>
      </c>
      <c r="E232" s="50" t="s">
        <v>313</v>
      </c>
      <c r="F232" s="92">
        <v>42566</v>
      </c>
      <c r="G232" s="50" t="s">
        <v>30</v>
      </c>
      <c r="H232" s="91">
        <v>8375</v>
      </c>
      <c r="I232" s="91">
        <v>8704</v>
      </c>
      <c r="J232" s="95">
        <f t="shared" si="24"/>
        <v>8539.5</v>
      </c>
      <c r="K232" s="93">
        <v>2.4500000000000002</v>
      </c>
      <c r="L232" s="93">
        <v>2.42</v>
      </c>
      <c r="M232" s="93">
        <v>2.65</v>
      </c>
      <c r="N232" s="58">
        <f t="shared" si="25"/>
        <v>2.5066666666666664</v>
      </c>
      <c r="O232" s="58">
        <f t="shared" si="26"/>
        <v>0.1250333288900736</v>
      </c>
      <c r="P232" s="50"/>
      <c r="Q232" s="64">
        <f t="shared" si="27"/>
        <v>85.508580957372118</v>
      </c>
      <c r="S232" s="107" t="s">
        <v>639</v>
      </c>
      <c r="U232" s="50"/>
      <c r="V232" s="50"/>
      <c r="W232" s="50"/>
      <c r="X232" s="50"/>
      <c r="Y232" s="50"/>
      <c r="Z232" s="50"/>
      <c r="AA232" s="50"/>
      <c r="AB232" s="50"/>
      <c r="AC232" s="50"/>
    </row>
    <row r="233" spans="1:29" s="2" customFormat="1" x14ac:dyDescent="0.25">
      <c r="A233" s="50">
        <v>15216</v>
      </c>
      <c r="B233" s="50" t="s">
        <v>672</v>
      </c>
      <c r="C233" s="57" t="s">
        <v>447</v>
      </c>
      <c r="D233" s="57" t="s">
        <v>726</v>
      </c>
      <c r="E233" s="50" t="s">
        <v>313</v>
      </c>
      <c r="F233" s="92">
        <v>42566</v>
      </c>
      <c r="G233" s="50" t="s">
        <v>30</v>
      </c>
      <c r="H233" s="91">
        <v>8375</v>
      </c>
      <c r="I233" s="91">
        <v>8704</v>
      </c>
      <c r="J233" s="95">
        <f t="shared" si="24"/>
        <v>8539.5</v>
      </c>
      <c r="K233" s="93">
        <v>2.39</v>
      </c>
      <c r="L233" s="93">
        <v>2.46</v>
      </c>
      <c r="M233" s="93">
        <v>2.4500000000000002</v>
      </c>
      <c r="N233" s="58">
        <f t="shared" si="25"/>
        <v>2.4333333333333331</v>
      </c>
      <c r="O233" s="58">
        <f t="shared" si="26"/>
        <v>3.7859388972001778E-2</v>
      </c>
      <c r="P233" s="50"/>
      <c r="Q233" s="64">
        <f t="shared" si="27"/>
        <v>77.504570492626343</v>
      </c>
      <c r="S233" s="107" t="s">
        <v>640</v>
      </c>
      <c r="U233" s="50"/>
      <c r="V233" s="50"/>
      <c r="W233" s="50"/>
      <c r="X233" s="50"/>
      <c r="Y233" s="50"/>
      <c r="Z233" s="50"/>
      <c r="AA233" s="50"/>
      <c r="AB233" s="50"/>
      <c r="AC233" s="50"/>
    </row>
    <row r="234" spans="1:29" s="2" customFormat="1" x14ac:dyDescent="0.25">
      <c r="A234" s="50">
        <v>15217</v>
      </c>
      <c r="B234" s="50" t="s">
        <v>673</v>
      </c>
      <c r="C234" s="57" t="s">
        <v>447</v>
      </c>
      <c r="D234" s="57" t="s">
        <v>726</v>
      </c>
      <c r="E234" s="50" t="s">
        <v>313</v>
      </c>
      <c r="F234" s="92">
        <v>42566</v>
      </c>
      <c r="G234" s="50" t="s">
        <v>30</v>
      </c>
      <c r="H234" s="91">
        <v>8375</v>
      </c>
      <c r="I234" s="91">
        <v>8704</v>
      </c>
      <c r="J234" s="95">
        <f t="shared" si="24"/>
        <v>8539.5</v>
      </c>
      <c r="K234" s="93">
        <v>2.56</v>
      </c>
      <c r="L234" s="93">
        <v>2.52</v>
      </c>
      <c r="M234" s="93">
        <v>2.56</v>
      </c>
      <c r="N234" s="58">
        <f t="shared" si="25"/>
        <v>2.5466666666666669</v>
      </c>
      <c r="O234" s="58">
        <f t="shared" si="26"/>
        <v>2.3094010767585049E-2</v>
      </c>
      <c r="P234" s="50"/>
      <c r="Q234" s="64">
        <f t="shared" si="27"/>
        <v>90.108894951943654</v>
      </c>
      <c r="S234" s="107" t="s">
        <v>641</v>
      </c>
      <c r="U234" s="50"/>
      <c r="V234" s="50"/>
      <c r="W234" s="50"/>
      <c r="X234" s="50"/>
      <c r="Y234" s="50"/>
      <c r="Z234" s="50"/>
      <c r="AA234" s="50"/>
      <c r="AB234" s="50"/>
      <c r="AC234" s="50"/>
    </row>
    <row r="235" spans="1:29" s="2" customFormat="1" x14ac:dyDescent="0.25">
      <c r="A235" s="50">
        <v>15218</v>
      </c>
      <c r="B235" s="50" t="s">
        <v>674</v>
      </c>
      <c r="C235" s="57" t="s">
        <v>447</v>
      </c>
      <c r="D235" s="57" t="s">
        <v>726</v>
      </c>
      <c r="E235" s="50" t="s">
        <v>313</v>
      </c>
      <c r="F235" s="92">
        <v>42566</v>
      </c>
      <c r="G235" s="50" t="s">
        <v>30</v>
      </c>
      <c r="H235" s="91">
        <v>8375</v>
      </c>
      <c r="I235" s="91">
        <v>8704</v>
      </c>
      <c r="J235" s="95">
        <f t="shared" si="24"/>
        <v>8539.5</v>
      </c>
      <c r="K235" s="93">
        <v>2.57</v>
      </c>
      <c r="L235" s="93">
        <v>2.5499999999999998</v>
      </c>
      <c r="M235" s="93">
        <v>2.73</v>
      </c>
      <c r="N235" s="58">
        <f t="shared" si="25"/>
        <v>2.6166666666666667</v>
      </c>
      <c r="O235" s="58">
        <f t="shared" si="26"/>
        <v>9.865765724632504E-2</v>
      </c>
      <c r="P235" s="50"/>
      <c r="Q235" s="64">
        <f t="shared" si="27"/>
        <v>98.570557009777559</v>
      </c>
      <c r="S235" s="107" t="s">
        <v>642</v>
      </c>
      <c r="U235" s="50"/>
      <c r="V235" s="50"/>
      <c r="W235" s="50"/>
      <c r="X235" s="50"/>
      <c r="Y235" s="50"/>
      <c r="Z235" s="50"/>
      <c r="AA235" s="50"/>
      <c r="AB235" s="50"/>
      <c r="AC235" s="50"/>
    </row>
    <row r="236" spans="1:29" s="2" customFormat="1" x14ac:dyDescent="0.25">
      <c r="A236" s="50">
        <v>15219</v>
      </c>
      <c r="B236" s="50" t="s">
        <v>675</v>
      </c>
      <c r="C236" s="57" t="s">
        <v>447</v>
      </c>
      <c r="D236" s="57" t="s">
        <v>726</v>
      </c>
      <c r="E236" s="50" t="s">
        <v>308</v>
      </c>
      <c r="F236" s="92">
        <v>42566</v>
      </c>
      <c r="G236" s="50" t="s">
        <v>30</v>
      </c>
      <c r="H236" s="91">
        <v>8375</v>
      </c>
      <c r="I236" s="91">
        <v>8704</v>
      </c>
      <c r="J236" s="95">
        <f t="shared" si="24"/>
        <v>8539.5</v>
      </c>
      <c r="K236" s="93">
        <v>2.17</v>
      </c>
      <c r="L236" s="93">
        <v>2.12</v>
      </c>
      <c r="M236" s="93"/>
      <c r="N236" s="58">
        <f t="shared" si="25"/>
        <v>2.145</v>
      </c>
      <c r="O236" s="58">
        <f t="shared" si="26"/>
        <v>3.5355339059327251E-2</v>
      </c>
      <c r="P236" s="50"/>
      <c r="Q236" s="64">
        <f t="shared" si="27"/>
        <v>51.053362548923786</v>
      </c>
      <c r="S236" s="107" t="s">
        <v>643</v>
      </c>
      <c r="U236" s="50"/>
      <c r="V236" s="50"/>
      <c r="W236" s="50"/>
      <c r="X236" s="50"/>
      <c r="Y236" s="50"/>
      <c r="Z236" s="50"/>
      <c r="AA236" s="50"/>
      <c r="AB236" s="50"/>
      <c r="AC236" s="50"/>
    </row>
    <row r="237" spans="1:29" s="2" customFormat="1" x14ac:dyDescent="0.25">
      <c r="A237" s="50">
        <v>15220</v>
      </c>
      <c r="B237" s="50" t="s">
        <v>676</v>
      </c>
      <c r="C237" s="57" t="s">
        <v>447</v>
      </c>
      <c r="D237" s="57" t="s">
        <v>726</v>
      </c>
      <c r="E237" s="50" t="s">
        <v>684</v>
      </c>
      <c r="F237" s="92">
        <v>42566</v>
      </c>
      <c r="G237" s="50" t="s">
        <v>30</v>
      </c>
      <c r="H237" s="91">
        <v>8375</v>
      </c>
      <c r="I237" s="91">
        <v>8704</v>
      </c>
      <c r="J237" s="95">
        <f t="shared" si="24"/>
        <v>8539.5</v>
      </c>
      <c r="K237" s="93">
        <v>2.08</v>
      </c>
      <c r="L237" s="93">
        <v>2.34</v>
      </c>
      <c r="M237" s="93">
        <v>2.16</v>
      </c>
      <c r="N237" s="58">
        <f t="shared" si="25"/>
        <v>2.1933333333333334</v>
      </c>
      <c r="O237" s="58">
        <f t="shared" ref="O237:O268" si="28">STDEV(K237:M237)</f>
        <v>0.13316656236958774</v>
      </c>
      <c r="P237" s="50"/>
      <c r="Q237" s="64">
        <f t="shared" si="27"/>
        <v>54.961218777896597</v>
      </c>
      <c r="S237" s="107" t="s">
        <v>644</v>
      </c>
      <c r="U237" s="50"/>
      <c r="V237" s="50"/>
      <c r="W237" s="50"/>
      <c r="X237" s="50"/>
      <c r="Y237" s="50"/>
      <c r="Z237" s="50"/>
      <c r="AA237" s="50"/>
      <c r="AB237" s="50"/>
      <c r="AC237" s="50"/>
    </row>
    <row r="238" spans="1:29" s="2" customFormat="1" x14ac:dyDescent="0.25">
      <c r="A238" s="50">
        <v>15221</v>
      </c>
      <c r="B238" s="50" t="s">
        <v>677</v>
      </c>
      <c r="C238" s="57" t="s">
        <v>447</v>
      </c>
      <c r="D238" s="57" t="s">
        <v>726</v>
      </c>
      <c r="E238" s="50" t="s">
        <v>313</v>
      </c>
      <c r="F238" s="92">
        <v>42566</v>
      </c>
      <c r="G238" s="50" t="s">
        <v>30</v>
      </c>
      <c r="H238" s="91">
        <v>8375</v>
      </c>
      <c r="I238" s="91">
        <v>8704</v>
      </c>
      <c r="J238" s="95">
        <f t="shared" si="24"/>
        <v>8539.5</v>
      </c>
      <c r="K238" s="93">
        <v>2.63</v>
      </c>
      <c r="L238" s="93">
        <v>2.67</v>
      </c>
      <c r="M238" s="93"/>
      <c r="N238" s="58">
        <f t="shared" si="25"/>
        <v>2.65</v>
      </c>
      <c r="O238" s="58">
        <f t="shared" si="28"/>
        <v>2.8284271247461926E-2</v>
      </c>
      <c r="P238" s="50"/>
      <c r="Q238" s="64">
        <f t="shared" si="27"/>
        <v>102.78833771292109</v>
      </c>
      <c r="S238" s="107" t="s">
        <v>645</v>
      </c>
      <c r="U238" s="50"/>
      <c r="V238" s="50"/>
      <c r="W238" s="50"/>
      <c r="X238" s="50"/>
      <c r="Y238" s="50"/>
      <c r="Z238" s="50"/>
      <c r="AA238" s="50"/>
      <c r="AB238" s="50"/>
      <c r="AC238" s="50"/>
    </row>
    <row r="239" spans="1:29" s="38" customFormat="1" x14ac:dyDescent="0.25">
      <c r="A239" s="4">
        <v>4895</v>
      </c>
      <c r="B239" s="4" t="s">
        <v>193</v>
      </c>
      <c r="C239" s="21" t="s">
        <v>132</v>
      </c>
      <c r="D239" s="49">
        <v>12</v>
      </c>
      <c r="E239" s="51" t="s">
        <v>308</v>
      </c>
      <c r="F239" s="6">
        <v>42196</v>
      </c>
      <c r="G239" s="4" t="s">
        <v>30</v>
      </c>
      <c r="H239" s="26">
        <v>8704</v>
      </c>
      <c r="I239" s="26">
        <v>9033</v>
      </c>
      <c r="J239" s="30">
        <f t="shared" si="24"/>
        <v>8868.5</v>
      </c>
      <c r="K239" s="68"/>
      <c r="L239" s="68">
        <v>2.15</v>
      </c>
      <c r="M239" s="68">
        <v>2.25</v>
      </c>
      <c r="N239" s="27">
        <f t="shared" si="25"/>
        <v>2.2000000000000002</v>
      </c>
      <c r="O239" s="27">
        <f t="shared" si="28"/>
        <v>7.0710678118654821E-2</v>
      </c>
      <c r="P239" s="74"/>
      <c r="Q239" s="64">
        <f t="shared" si="27"/>
        <v>55.516115869313488</v>
      </c>
      <c r="R239"/>
      <c r="S239" s="101" t="s">
        <v>258</v>
      </c>
      <c r="T239" s="17"/>
      <c r="U239" s="17"/>
      <c r="V239" s="17"/>
      <c r="W239" s="17"/>
      <c r="X239" s="17"/>
      <c r="Y239" s="17"/>
      <c r="Z239" s="17"/>
      <c r="AA239" s="17"/>
      <c r="AB239" s="17"/>
      <c r="AC239" s="17"/>
    </row>
    <row r="240" spans="1:29" s="38" customFormat="1" x14ac:dyDescent="0.25">
      <c r="A240" s="4">
        <v>4896</v>
      </c>
      <c r="B240" s="4" t="s">
        <v>191</v>
      </c>
      <c r="C240" s="21" t="s">
        <v>132</v>
      </c>
      <c r="D240" s="49">
        <v>12</v>
      </c>
      <c r="E240" s="51" t="s">
        <v>309</v>
      </c>
      <c r="F240" s="6">
        <v>42196</v>
      </c>
      <c r="G240" s="4" t="s">
        <v>30</v>
      </c>
      <c r="H240" s="26">
        <v>8704</v>
      </c>
      <c r="I240" s="26">
        <v>9033</v>
      </c>
      <c r="J240" s="30">
        <f t="shared" si="24"/>
        <v>8868.5</v>
      </c>
      <c r="K240" s="68">
        <v>2.57</v>
      </c>
      <c r="L240" s="68">
        <v>2.57</v>
      </c>
      <c r="M240" s="68"/>
      <c r="N240" s="27">
        <f t="shared" si="25"/>
        <v>2.57</v>
      </c>
      <c r="O240" s="27">
        <f t="shared" si="28"/>
        <v>0</v>
      </c>
      <c r="P240" s="74">
        <v>2.63</v>
      </c>
      <c r="Q240" s="64">
        <f t="shared" si="27"/>
        <v>92.870682728331374</v>
      </c>
      <c r="R240"/>
      <c r="S240" s="101"/>
      <c r="T240" s="17"/>
      <c r="U240" s="17"/>
      <c r="V240" s="17"/>
      <c r="W240" s="17"/>
      <c r="X240" s="17"/>
      <c r="Y240" s="17"/>
      <c r="Z240" s="17"/>
      <c r="AA240" s="17"/>
      <c r="AB240" s="17"/>
      <c r="AC240" s="17"/>
    </row>
    <row r="241" spans="1:29" s="38" customFormat="1" x14ac:dyDescent="0.25">
      <c r="A241" s="4">
        <v>4897</v>
      </c>
      <c r="B241" s="4" t="s">
        <v>192</v>
      </c>
      <c r="C241" s="21" t="s">
        <v>132</v>
      </c>
      <c r="D241" s="49">
        <v>12</v>
      </c>
      <c r="E241" s="4" t="s">
        <v>313</v>
      </c>
      <c r="F241" s="6">
        <v>42196</v>
      </c>
      <c r="G241" s="4" t="s">
        <v>30</v>
      </c>
      <c r="H241" s="26">
        <v>8704</v>
      </c>
      <c r="I241" s="26">
        <v>9033</v>
      </c>
      <c r="J241" s="30">
        <f t="shared" si="24"/>
        <v>8868.5</v>
      </c>
      <c r="K241" s="68">
        <v>2.4700000000000002</v>
      </c>
      <c r="L241" s="68">
        <v>2.5299999999999998</v>
      </c>
      <c r="M241" s="68"/>
      <c r="N241" s="27">
        <f t="shared" si="25"/>
        <v>2.5</v>
      </c>
      <c r="O241" s="27">
        <f t="shared" si="28"/>
        <v>4.2426406871192576E-2</v>
      </c>
      <c r="P241" s="74"/>
      <c r="Q241" s="64">
        <f t="shared" si="27"/>
        <v>84.758142159370664</v>
      </c>
      <c r="R241"/>
      <c r="S241" s="101" t="s">
        <v>260</v>
      </c>
      <c r="T241" s="17"/>
      <c r="U241" s="17"/>
      <c r="V241" s="17"/>
      <c r="W241" s="17"/>
      <c r="X241" s="17"/>
      <c r="Y241" s="17"/>
      <c r="Z241" s="17"/>
      <c r="AA241" s="17"/>
      <c r="AB241" s="17"/>
      <c r="AC241" s="17"/>
    </row>
    <row r="242" spans="1:29" s="38" customFormat="1" ht="25.5" x14ac:dyDescent="0.25">
      <c r="A242" s="4">
        <v>4898</v>
      </c>
      <c r="B242" s="4" t="s">
        <v>194</v>
      </c>
      <c r="C242" s="21" t="s">
        <v>132</v>
      </c>
      <c r="D242" s="49">
        <v>12</v>
      </c>
      <c r="E242" s="4" t="s">
        <v>308</v>
      </c>
      <c r="F242" s="6">
        <v>42196</v>
      </c>
      <c r="G242" s="4" t="s">
        <v>30</v>
      </c>
      <c r="H242" s="26">
        <v>8704</v>
      </c>
      <c r="I242" s="26">
        <v>9033</v>
      </c>
      <c r="J242" s="30">
        <f t="shared" si="24"/>
        <v>8868.5</v>
      </c>
      <c r="K242" s="68"/>
      <c r="L242" s="68">
        <v>2.38</v>
      </c>
      <c r="M242" s="68">
        <v>2.34</v>
      </c>
      <c r="N242" s="27">
        <f t="shared" si="25"/>
        <v>2.36</v>
      </c>
      <c r="O242" s="27">
        <f t="shared" si="28"/>
        <v>2.8284271247461926E-2</v>
      </c>
      <c r="P242" s="74"/>
      <c r="Q242" s="64">
        <f t="shared" si="27"/>
        <v>70.038805367037725</v>
      </c>
      <c r="R242"/>
      <c r="S242" s="101" t="s">
        <v>265</v>
      </c>
      <c r="T242" s="51"/>
      <c r="U242" s="51"/>
      <c r="V242" s="51"/>
      <c r="W242" s="51"/>
      <c r="X242" s="51"/>
      <c r="Y242" s="51"/>
      <c r="Z242" s="51"/>
      <c r="AA242" s="51"/>
      <c r="AB242" s="51"/>
      <c r="AC242" s="51"/>
    </row>
    <row r="243" spans="1:29" s="38" customFormat="1" x14ac:dyDescent="0.25">
      <c r="A243" s="4">
        <v>4899</v>
      </c>
      <c r="B243" s="4" t="s">
        <v>302</v>
      </c>
      <c r="C243" s="21" t="s">
        <v>132</v>
      </c>
      <c r="D243" s="49">
        <v>12</v>
      </c>
      <c r="E243" s="4" t="s">
        <v>308</v>
      </c>
      <c r="F243" s="6">
        <v>42199</v>
      </c>
      <c r="G243" s="4" t="s">
        <v>30</v>
      </c>
      <c r="H243" s="26">
        <v>8704</v>
      </c>
      <c r="I243" s="26">
        <v>9033</v>
      </c>
      <c r="J243" s="30">
        <f t="shared" si="24"/>
        <v>8868.5</v>
      </c>
      <c r="K243" s="68">
        <v>2.63</v>
      </c>
      <c r="L243" s="68">
        <v>2.58</v>
      </c>
      <c r="M243" s="68"/>
      <c r="N243" s="27">
        <f t="shared" si="25"/>
        <v>2.605</v>
      </c>
      <c r="O243" s="27">
        <f t="shared" si="28"/>
        <v>3.5355339059327251E-2</v>
      </c>
      <c r="P243" s="74"/>
      <c r="Q243" s="64">
        <f t="shared" si="27"/>
        <v>97.123333160996566</v>
      </c>
      <c r="R243"/>
      <c r="S243" s="101"/>
      <c r="T243" s="51"/>
      <c r="U243" s="51"/>
      <c r="V243" s="51"/>
      <c r="W243" s="51"/>
      <c r="X243" s="51"/>
      <c r="Y243" s="51"/>
      <c r="Z243" s="51"/>
      <c r="AA243" s="51"/>
      <c r="AB243" s="51"/>
      <c r="AC243" s="51"/>
    </row>
    <row r="244" spans="1:29" s="38" customFormat="1" x14ac:dyDescent="0.25">
      <c r="A244" s="4">
        <v>4902</v>
      </c>
      <c r="B244" s="4" t="s">
        <v>303</v>
      </c>
      <c r="C244" s="21" t="s">
        <v>132</v>
      </c>
      <c r="D244" s="49">
        <v>12</v>
      </c>
      <c r="E244" s="4" t="s">
        <v>308</v>
      </c>
      <c r="F244" s="6">
        <v>42199</v>
      </c>
      <c r="G244" s="4" t="s">
        <v>30</v>
      </c>
      <c r="H244" s="26">
        <v>8704</v>
      </c>
      <c r="I244" s="26">
        <v>9033</v>
      </c>
      <c r="J244" s="30">
        <f t="shared" si="24"/>
        <v>8868.5</v>
      </c>
      <c r="K244" s="68"/>
      <c r="L244" s="68">
        <v>2.2999999999999998</v>
      </c>
      <c r="M244" s="68">
        <v>2.27</v>
      </c>
      <c r="N244" s="27">
        <f t="shared" si="25"/>
        <v>2.2850000000000001</v>
      </c>
      <c r="O244" s="27">
        <f t="shared" si="28"/>
        <v>2.1213203435596288E-2</v>
      </c>
      <c r="P244" s="74">
        <v>2.36</v>
      </c>
      <c r="Q244" s="64">
        <f t="shared" si="27"/>
        <v>62.938057749963988</v>
      </c>
      <c r="R244"/>
      <c r="S244" s="101"/>
      <c r="T244" s="17"/>
      <c r="U244" s="17"/>
      <c r="V244" s="17"/>
      <c r="W244" s="17"/>
      <c r="X244" s="17"/>
      <c r="Y244" s="17"/>
      <c r="Z244" s="17"/>
      <c r="AA244" s="17"/>
      <c r="AB244" s="17"/>
      <c r="AC244" s="17"/>
    </row>
    <row r="245" spans="1:29" s="38" customFormat="1" x14ac:dyDescent="0.25">
      <c r="A245" s="51">
        <v>6533</v>
      </c>
      <c r="B245" s="51" t="s">
        <v>134</v>
      </c>
      <c r="C245" s="59" t="s">
        <v>132</v>
      </c>
      <c r="D245" s="49">
        <v>12</v>
      </c>
      <c r="E245" s="51" t="s">
        <v>309</v>
      </c>
      <c r="F245" s="60">
        <v>42191</v>
      </c>
      <c r="G245" s="51" t="s">
        <v>30</v>
      </c>
      <c r="H245" s="61">
        <v>8704</v>
      </c>
      <c r="I245" s="61">
        <v>9033</v>
      </c>
      <c r="J245" s="62">
        <f t="shared" si="24"/>
        <v>8868.5</v>
      </c>
      <c r="K245" s="71"/>
      <c r="L245" s="71">
        <v>2.7</v>
      </c>
      <c r="M245" s="71">
        <v>2.76</v>
      </c>
      <c r="N245" s="63">
        <f t="shared" si="25"/>
        <v>2.73</v>
      </c>
      <c r="O245" s="63">
        <f t="shared" si="28"/>
        <v>4.2426406871192576E-2</v>
      </c>
      <c r="P245" s="74">
        <v>2.58</v>
      </c>
      <c r="Q245" s="64">
        <f t="shared" si="27"/>
        <v>113.42227700592768</v>
      </c>
      <c r="R245" s="52"/>
      <c r="S245" s="103"/>
      <c r="T245" s="17"/>
      <c r="U245" s="17"/>
      <c r="V245" s="17"/>
      <c r="W245" s="17"/>
      <c r="X245" s="17"/>
      <c r="Y245" s="17"/>
      <c r="Z245" s="17"/>
      <c r="AA245" s="17"/>
      <c r="AB245" s="17"/>
      <c r="AC245" s="17"/>
    </row>
    <row r="246" spans="1:29" s="38" customFormat="1" x14ac:dyDescent="0.25">
      <c r="A246" s="4">
        <v>6534</v>
      </c>
      <c r="B246" s="4" t="s">
        <v>135</v>
      </c>
      <c r="C246" s="21" t="s">
        <v>132</v>
      </c>
      <c r="D246" s="49">
        <v>12</v>
      </c>
      <c r="E246" s="4" t="s">
        <v>309</v>
      </c>
      <c r="F246" s="6">
        <v>42191</v>
      </c>
      <c r="G246" s="4" t="s">
        <v>30</v>
      </c>
      <c r="H246" s="26">
        <v>8704</v>
      </c>
      <c r="I246" s="26">
        <v>9033</v>
      </c>
      <c r="J246" s="30">
        <f t="shared" si="24"/>
        <v>8868.5</v>
      </c>
      <c r="K246" s="68">
        <v>2.5299999999999998</v>
      </c>
      <c r="L246" s="68"/>
      <c r="M246" s="68">
        <v>2.5099999999999998</v>
      </c>
      <c r="N246" s="27">
        <f t="shared" si="25"/>
        <v>2.5199999999999996</v>
      </c>
      <c r="O246" s="27">
        <f t="shared" si="28"/>
        <v>1.4142135623730963E-2</v>
      </c>
      <c r="P246" s="74">
        <v>2.46</v>
      </c>
      <c r="Q246" s="64">
        <f t="shared" si="27"/>
        <v>87.023348469501087</v>
      </c>
      <c r="R246"/>
      <c r="S246" s="101"/>
      <c r="T246" s="17"/>
      <c r="U246" s="17"/>
      <c r="V246" s="17"/>
      <c r="W246" s="17"/>
      <c r="X246" s="17"/>
      <c r="Y246" s="17"/>
      <c r="Z246" s="17"/>
      <c r="AA246" s="17"/>
      <c r="AB246" s="17"/>
      <c r="AC246" s="17"/>
    </row>
    <row r="247" spans="1:29" s="38" customFormat="1" x14ac:dyDescent="0.25">
      <c r="A247" s="51">
        <v>6536</v>
      </c>
      <c r="B247" s="51" t="s">
        <v>139</v>
      </c>
      <c r="C247" s="59" t="s">
        <v>132</v>
      </c>
      <c r="D247" s="49">
        <v>12</v>
      </c>
      <c r="E247" s="51" t="s">
        <v>308</v>
      </c>
      <c r="F247" s="60">
        <v>42191</v>
      </c>
      <c r="G247" s="51" t="s">
        <v>30</v>
      </c>
      <c r="H247" s="61">
        <v>8704</v>
      </c>
      <c r="I247" s="61">
        <v>9033</v>
      </c>
      <c r="J247" s="62">
        <f t="shared" si="24"/>
        <v>8868.5</v>
      </c>
      <c r="K247" s="71"/>
      <c r="L247" s="71">
        <v>2.48</v>
      </c>
      <c r="M247" s="71">
        <v>2.46</v>
      </c>
      <c r="N247" s="63">
        <f t="shared" si="25"/>
        <v>2.4699999999999998</v>
      </c>
      <c r="O247" s="63">
        <f t="shared" si="28"/>
        <v>1.4142135623730963E-2</v>
      </c>
      <c r="P247" s="74">
        <v>2.62</v>
      </c>
      <c r="Q247" s="64">
        <f t="shared" si="27"/>
        <v>81.437965461622241</v>
      </c>
      <c r="R247" s="52"/>
      <c r="S247" s="103" t="s">
        <v>140</v>
      </c>
      <c r="T247" s="17"/>
      <c r="U247" s="17"/>
      <c r="V247" s="17"/>
      <c r="W247" s="17"/>
      <c r="X247" s="17"/>
      <c r="Y247" s="17"/>
      <c r="Z247" s="17"/>
      <c r="AA247" s="17"/>
      <c r="AB247" s="17"/>
      <c r="AC247" s="17"/>
    </row>
    <row r="248" spans="1:29" s="38" customFormat="1" x14ac:dyDescent="0.25">
      <c r="A248" s="4">
        <v>6537</v>
      </c>
      <c r="B248" s="4" t="s">
        <v>138</v>
      </c>
      <c r="C248" s="21" t="s">
        <v>132</v>
      </c>
      <c r="D248" s="49">
        <v>12</v>
      </c>
      <c r="E248" s="4" t="s">
        <v>313</v>
      </c>
      <c r="F248" s="6">
        <v>42191</v>
      </c>
      <c r="G248" s="4" t="s">
        <v>30</v>
      </c>
      <c r="H248" s="26">
        <v>8704</v>
      </c>
      <c r="I248" s="26">
        <v>9033</v>
      </c>
      <c r="J248" s="30">
        <f t="shared" si="24"/>
        <v>8868.5</v>
      </c>
      <c r="K248" s="68">
        <v>2.67</v>
      </c>
      <c r="L248" s="68"/>
      <c r="M248" s="68">
        <v>2.6</v>
      </c>
      <c r="N248" s="27">
        <f t="shared" si="25"/>
        <v>2.6349999999999998</v>
      </c>
      <c r="O248" s="27">
        <f t="shared" si="28"/>
        <v>4.9497474683058214E-2</v>
      </c>
      <c r="P248" s="74"/>
      <c r="Q248" s="64">
        <f t="shared" si="27"/>
        <v>100.87507037316401</v>
      </c>
      <c r="S248" s="101" t="s">
        <v>271</v>
      </c>
      <c r="T248" s="17"/>
      <c r="U248" s="17"/>
      <c r="V248" s="17"/>
      <c r="W248" s="17"/>
      <c r="X248" s="17"/>
      <c r="Y248" s="17"/>
      <c r="Z248" s="17"/>
      <c r="AA248" s="17"/>
      <c r="AB248" s="17"/>
      <c r="AC248" s="17"/>
    </row>
    <row r="249" spans="1:29" s="38" customFormat="1" x14ac:dyDescent="0.25">
      <c r="A249" s="4">
        <v>6538</v>
      </c>
      <c r="B249" s="4" t="s">
        <v>136</v>
      </c>
      <c r="C249" s="21" t="s">
        <v>132</v>
      </c>
      <c r="D249" s="49">
        <v>12</v>
      </c>
      <c r="E249" s="51" t="s">
        <v>308</v>
      </c>
      <c r="F249" s="6">
        <v>42191</v>
      </c>
      <c r="G249" s="4" t="s">
        <v>30</v>
      </c>
      <c r="H249" s="26">
        <v>8704</v>
      </c>
      <c r="I249" s="26">
        <v>9033</v>
      </c>
      <c r="J249" s="30">
        <f t="shared" si="24"/>
        <v>8868.5</v>
      </c>
      <c r="K249" s="68"/>
      <c r="L249" s="68">
        <v>2.5</v>
      </c>
      <c r="M249" s="68">
        <v>2.42</v>
      </c>
      <c r="N249" s="27">
        <f t="shared" si="25"/>
        <v>2.46</v>
      </c>
      <c r="O249" s="27">
        <f t="shared" si="28"/>
        <v>5.6568542494923851E-2</v>
      </c>
      <c r="P249" s="74"/>
      <c r="Q249" s="64">
        <f t="shared" si="27"/>
        <v>80.351724968409059</v>
      </c>
      <c r="R249"/>
      <c r="S249" s="101" t="s">
        <v>256</v>
      </c>
      <c r="T249" s="17"/>
      <c r="U249" s="17"/>
      <c r="V249" s="17"/>
      <c r="W249" s="17"/>
      <c r="X249" s="17"/>
      <c r="Y249" s="17"/>
      <c r="Z249" s="17"/>
      <c r="AA249" s="17"/>
      <c r="AB249" s="17"/>
      <c r="AC249" s="17"/>
    </row>
    <row r="250" spans="1:29" s="38" customFormat="1" x14ac:dyDescent="0.25">
      <c r="A250" s="4">
        <v>6540</v>
      </c>
      <c r="B250" s="4" t="s">
        <v>133</v>
      </c>
      <c r="C250" s="21" t="s">
        <v>132</v>
      </c>
      <c r="D250" s="49">
        <v>12</v>
      </c>
      <c r="E250" s="4" t="s">
        <v>685</v>
      </c>
      <c r="F250" s="6">
        <v>42191</v>
      </c>
      <c r="G250" s="4" t="s">
        <v>30</v>
      </c>
      <c r="H250" s="26">
        <v>8704</v>
      </c>
      <c r="I250" s="26">
        <v>9033</v>
      </c>
      <c r="J250" s="30">
        <f t="shared" si="24"/>
        <v>8868.5</v>
      </c>
      <c r="K250" s="68">
        <v>2.3199999999999998</v>
      </c>
      <c r="L250" s="68">
        <v>2.2999999999999998</v>
      </c>
      <c r="M250" s="68"/>
      <c r="N250" s="27">
        <f t="shared" si="25"/>
        <v>2.3099999999999996</v>
      </c>
      <c r="O250" s="27">
        <f t="shared" si="28"/>
        <v>1.4142135623730963E-2</v>
      </c>
      <c r="P250" s="74">
        <v>2.36</v>
      </c>
      <c r="Q250" s="64">
        <f t="shared" si="27"/>
        <v>65.246264663379762</v>
      </c>
      <c r="R250"/>
      <c r="S250" s="101"/>
      <c r="T250" s="17"/>
      <c r="U250" s="17"/>
      <c r="V250" s="17"/>
      <c r="W250" s="17"/>
      <c r="X250" s="17"/>
      <c r="Y250" s="17"/>
      <c r="Z250" s="17"/>
      <c r="AA250" s="17"/>
      <c r="AB250" s="17"/>
      <c r="AC250" s="17"/>
    </row>
    <row r="251" spans="1:29" s="38" customFormat="1" x14ac:dyDescent="0.25">
      <c r="A251" s="4">
        <v>6541</v>
      </c>
      <c r="B251" s="4" t="s">
        <v>137</v>
      </c>
      <c r="C251" s="21" t="s">
        <v>132</v>
      </c>
      <c r="D251" s="49">
        <v>12</v>
      </c>
      <c r="E251" s="51" t="s">
        <v>684</v>
      </c>
      <c r="F251" s="6">
        <v>42191</v>
      </c>
      <c r="G251" s="4" t="s">
        <v>30</v>
      </c>
      <c r="H251" s="26">
        <v>8704</v>
      </c>
      <c r="I251" s="26">
        <v>9033</v>
      </c>
      <c r="J251" s="30">
        <f t="shared" si="24"/>
        <v>8868.5</v>
      </c>
      <c r="K251" s="68">
        <v>2.52</v>
      </c>
      <c r="L251" s="68"/>
      <c r="M251" s="68">
        <v>2.4900000000000002</v>
      </c>
      <c r="N251" s="27">
        <f t="shared" si="25"/>
        <v>2.5049999999999999</v>
      </c>
      <c r="O251" s="27">
        <f t="shared" si="28"/>
        <v>2.1213203435596288E-2</v>
      </c>
      <c r="P251" s="74">
        <v>2.58</v>
      </c>
      <c r="Q251" s="64">
        <f t="shared" si="27"/>
        <v>85.32053833106356</v>
      </c>
      <c r="R251"/>
      <c r="S251" s="101" t="s">
        <v>131</v>
      </c>
      <c r="T251" s="17"/>
      <c r="U251" s="17"/>
      <c r="V251" s="17"/>
      <c r="W251" s="17"/>
      <c r="X251" s="17"/>
      <c r="Y251" s="17"/>
      <c r="Z251" s="17"/>
      <c r="AA251" s="17"/>
      <c r="AB251" s="17"/>
      <c r="AC251" s="17"/>
    </row>
    <row r="252" spans="1:29" s="38" customFormat="1" x14ac:dyDescent="0.25">
      <c r="A252" s="51">
        <v>14606</v>
      </c>
      <c r="B252" s="51" t="s">
        <v>232</v>
      </c>
      <c r="C252" s="59" t="s">
        <v>132</v>
      </c>
      <c r="D252" s="49">
        <v>12</v>
      </c>
      <c r="E252" s="4" t="s">
        <v>309</v>
      </c>
      <c r="F252" s="60">
        <v>42196</v>
      </c>
      <c r="G252" s="51" t="s">
        <v>30</v>
      </c>
      <c r="H252" s="61">
        <v>8704</v>
      </c>
      <c r="I252" s="61">
        <v>9033</v>
      </c>
      <c r="J252" s="62">
        <f t="shared" si="24"/>
        <v>8868.5</v>
      </c>
      <c r="K252" s="71">
        <v>2.4700000000000002</v>
      </c>
      <c r="L252" s="71"/>
      <c r="M252" s="71">
        <v>2.41</v>
      </c>
      <c r="N252" s="63">
        <f t="shared" si="25"/>
        <v>2.4400000000000004</v>
      </c>
      <c r="O252" s="63">
        <f t="shared" si="28"/>
        <v>4.2426406871192889E-2</v>
      </c>
      <c r="P252" s="74">
        <v>2.56</v>
      </c>
      <c r="Q252" s="64">
        <f t="shared" si="27"/>
        <v>78.209646906560451</v>
      </c>
      <c r="R252" s="52"/>
      <c r="S252" s="103"/>
      <c r="T252" s="51"/>
      <c r="U252" s="51"/>
      <c r="V252" s="51"/>
      <c r="W252" s="51"/>
      <c r="X252" s="51"/>
      <c r="Y252" s="51"/>
      <c r="Z252" s="51"/>
      <c r="AA252" s="51"/>
      <c r="AB252" s="51"/>
      <c r="AC252" s="51"/>
    </row>
    <row r="253" spans="1:29" s="38" customFormat="1" x14ac:dyDescent="0.25">
      <c r="A253" s="4">
        <v>14607</v>
      </c>
      <c r="B253" s="4" t="s">
        <v>235</v>
      </c>
      <c r="C253" s="21" t="s">
        <v>132</v>
      </c>
      <c r="D253" s="49">
        <v>12</v>
      </c>
      <c r="E253" s="4" t="s">
        <v>308</v>
      </c>
      <c r="F253" s="6">
        <v>42196</v>
      </c>
      <c r="G253" s="4" t="s">
        <v>30</v>
      </c>
      <c r="H253" s="26">
        <v>8704</v>
      </c>
      <c r="I253" s="26">
        <v>9033</v>
      </c>
      <c r="J253" s="30">
        <f t="shared" si="24"/>
        <v>8868.5</v>
      </c>
      <c r="K253" s="68">
        <v>2.17</v>
      </c>
      <c r="L253" s="68"/>
      <c r="M253" s="68">
        <v>2.14</v>
      </c>
      <c r="N253" s="27">
        <f t="shared" si="25"/>
        <v>2.1550000000000002</v>
      </c>
      <c r="O253" s="27">
        <f t="shared" si="28"/>
        <v>2.1213203435596288E-2</v>
      </c>
      <c r="P253" s="74">
        <v>2.08</v>
      </c>
      <c r="Q253" s="64">
        <f t="shared" si="27"/>
        <v>51.845429733503607</v>
      </c>
      <c r="S253" s="101" t="s">
        <v>234</v>
      </c>
      <c r="T253" s="51"/>
      <c r="U253" s="51"/>
      <c r="V253" s="51"/>
      <c r="W253" s="51"/>
      <c r="X253" s="51"/>
      <c r="Y253" s="51"/>
      <c r="Z253" s="51"/>
      <c r="AA253" s="51"/>
      <c r="AB253" s="51"/>
      <c r="AC253" s="51"/>
    </row>
    <row r="254" spans="1:29" s="38" customFormat="1" x14ac:dyDescent="0.25">
      <c r="A254" s="51">
        <v>14608</v>
      </c>
      <c r="B254" s="51" t="s">
        <v>233</v>
      </c>
      <c r="C254" s="59" t="s">
        <v>132</v>
      </c>
      <c r="D254" s="49">
        <v>12</v>
      </c>
      <c r="E254" s="4" t="s">
        <v>313</v>
      </c>
      <c r="F254" s="60">
        <v>42196</v>
      </c>
      <c r="G254" s="51" t="s">
        <v>30</v>
      </c>
      <c r="H254" s="61">
        <v>8704</v>
      </c>
      <c r="I254" s="61">
        <v>9033</v>
      </c>
      <c r="J254" s="62">
        <f t="shared" si="24"/>
        <v>8868.5</v>
      </c>
      <c r="K254" s="71">
        <v>2.77</v>
      </c>
      <c r="L254" s="71">
        <v>2.78</v>
      </c>
      <c r="M254" s="71"/>
      <c r="N254" s="63">
        <f t="shared" si="25"/>
        <v>2.7749999999999999</v>
      </c>
      <c r="O254" s="63">
        <f t="shared" si="28"/>
        <v>7.0710678118653244E-3</v>
      </c>
      <c r="P254" s="74">
        <v>2.54</v>
      </c>
      <c r="Q254" s="64">
        <f t="shared" si="27"/>
        <v>119.72931243057542</v>
      </c>
      <c r="R254" s="52"/>
      <c r="S254" s="103" t="s">
        <v>234</v>
      </c>
      <c r="T254" s="17"/>
      <c r="U254" s="17"/>
      <c r="V254" s="17"/>
      <c r="W254" s="17"/>
      <c r="X254" s="17"/>
      <c r="Y254" s="17"/>
      <c r="Z254" s="17"/>
      <c r="AA254" s="17"/>
      <c r="AB254" s="17"/>
      <c r="AC254" s="17"/>
    </row>
    <row r="255" spans="1:29" s="38" customFormat="1" x14ac:dyDescent="0.25">
      <c r="A255" s="51">
        <v>14540</v>
      </c>
      <c r="B255" s="51" t="s">
        <v>199</v>
      </c>
      <c r="C255" s="59" t="s">
        <v>195</v>
      </c>
      <c r="D255" s="51">
        <v>13</v>
      </c>
      <c r="E255" s="4" t="s">
        <v>685</v>
      </c>
      <c r="F255" s="60">
        <v>42196</v>
      </c>
      <c r="G255" s="51" t="s">
        <v>30</v>
      </c>
      <c r="H255" s="61">
        <v>9033</v>
      </c>
      <c r="I255" s="61">
        <v>9363</v>
      </c>
      <c r="J255" s="62">
        <f t="shared" si="24"/>
        <v>9198</v>
      </c>
      <c r="K255" s="71">
        <v>2.69</v>
      </c>
      <c r="L255" s="71"/>
      <c r="M255" s="71">
        <v>2.77</v>
      </c>
      <c r="N255" s="63">
        <f t="shared" si="25"/>
        <v>2.73</v>
      </c>
      <c r="O255" s="63">
        <f t="shared" si="28"/>
        <v>5.6568542494923851E-2</v>
      </c>
      <c r="P255" s="74">
        <v>2.84</v>
      </c>
      <c r="Q255" s="64">
        <f t="shared" si="27"/>
        <v>113.42227700592768</v>
      </c>
      <c r="R255" s="52"/>
      <c r="S255" s="103"/>
      <c r="T255" s="51"/>
      <c r="U255" s="51"/>
      <c r="V255" s="51"/>
      <c r="W255" s="51"/>
      <c r="X255" s="51"/>
      <c r="Y255" s="51"/>
      <c r="Z255" s="51"/>
      <c r="AA255" s="51"/>
      <c r="AB255" s="51"/>
      <c r="AC255" s="51"/>
    </row>
    <row r="256" spans="1:29" s="38" customFormat="1" x14ac:dyDescent="0.25">
      <c r="A256" s="4">
        <v>14541</v>
      </c>
      <c r="B256" s="4" t="s">
        <v>200</v>
      </c>
      <c r="C256" s="21" t="s">
        <v>195</v>
      </c>
      <c r="D256" s="51">
        <v>13</v>
      </c>
      <c r="E256" s="4" t="s">
        <v>685</v>
      </c>
      <c r="F256" s="6">
        <v>42196</v>
      </c>
      <c r="G256" s="4" t="s">
        <v>30</v>
      </c>
      <c r="H256" s="26">
        <v>9033</v>
      </c>
      <c r="I256" s="26">
        <v>9363</v>
      </c>
      <c r="J256" s="30">
        <f t="shared" si="24"/>
        <v>9198</v>
      </c>
      <c r="K256" s="68">
        <v>2.38</v>
      </c>
      <c r="L256" s="68">
        <v>2.36</v>
      </c>
      <c r="M256" s="68"/>
      <c r="N256" s="27">
        <f t="shared" si="25"/>
        <v>2.37</v>
      </c>
      <c r="O256" s="27">
        <f t="shared" si="28"/>
        <v>1.4142135623730963E-2</v>
      </c>
      <c r="P256" s="74">
        <v>2.4900000000000002</v>
      </c>
      <c r="Q256" s="64">
        <f t="shared" si="27"/>
        <v>71.025945747909674</v>
      </c>
      <c r="R256"/>
      <c r="S256" s="101"/>
      <c r="T256" s="17"/>
      <c r="U256" s="17"/>
      <c r="V256" s="17"/>
      <c r="W256" s="17"/>
      <c r="X256" s="17"/>
      <c r="Y256" s="17"/>
      <c r="Z256" s="17"/>
      <c r="AA256" s="17"/>
      <c r="AB256" s="17"/>
      <c r="AC256" s="17"/>
    </row>
    <row r="257" spans="1:29" s="38" customFormat="1" x14ac:dyDescent="0.25">
      <c r="A257" s="4">
        <v>14543</v>
      </c>
      <c r="B257" s="4" t="s">
        <v>202</v>
      </c>
      <c r="C257" s="21" t="s">
        <v>195</v>
      </c>
      <c r="D257" s="51">
        <v>13</v>
      </c>
      <c r="E257" s="4" t="s">
        <v>309</v>
      </c>
      <c r="F257" s="6">
        <v>42196</v>
      </c>
      <c r="G257" s="4" t="s">
        <v>30</v>
      </c>
      <c r="H257" s="26">
        <v>9033</v>
      </c>
      <c r="I257" s="26">
        <v>9363</v>
      </c>
      <c r="J257" s="30">
        <f t="shared" si="24"/>
        <v>9198</v>
      </c>
      <c r="K257" s="68">
        <v>2.35</v>
      </c>
      <c r="L257" s="68">
        <v>2.2999999999999998</v>
      </c>
      <c r="M257" s="68"/>
      <c r="N257" s="27">
        <f t="shared" si="25"/>
        <v>2.3250000000000002</v>
      </c>
      <c r="O257" s="27">
        <f t="shared" si="28"/>
        <v>3.5355339059327563E-2</v>
      </c>
      <c r="P257" s="74">
        <v>2.2400000000000002</v>
      </c>
      <c r="Q257" s="64">
        <f t="shared" si="27"/>
        <v>66.659183297343105</v>
      </c>
      <c r="R257"/>
      <c r="S257" s="101"/>
      <c r="T257" s="51"/>
      <c r="U257" s="51"/>
      <c r="V257" s="51"/>
      <c r="W257" s="51"/>
      <c r="X257" s="51"/>
      <c r="Y257" s="51"/>
      <c r="Z257" s="51"/>
      <c r="AA257" s="51"/>
      <c r="AB257" s="51"/>
      <c r="AC257" s="51"/>
    </row>
    <row r="258" spans="1:29" s="38" customFormat="1" x14ac:dyDescent="0.25">
      <c r="A258" s="51">
        <v>14544</v>
      </c>
      <c r="B258" s="51" t="s">
        <v>204</v>
      </c>
      <c r="C258" s="59" t="s">
        <v>195</v>
      </c>
      <c r="D258" s="51">
        <v>13</v>
      </c>
      <c r="E258" s="4" t="s">
        <v>308</v>
      </c>
      <c r="F258" s="60">
        <v>42196</v>
      </c>
      <c r="G258" s="51" t="s">
        <v>30</v>
      </c>
      <c r="H258" s="61">
        <v>9033</v>
      </c>
      <c r="I258" s="61">
        <v>9363</v>
      </c>
      <c r="J258" s="62">
        <f t="shared" si="24"/>
        <v>9198</v>
      </c>
      <c r="K258" s="71"/>
      <c r="L258" s="71">
        <v>2.23</v>
      </c>
      <c r="M258" s="71">
        <v>2.23</v>
      </c>
      <c r="N258" s="63">
        <f t="shared" si="25"/>
        <v>2.23</v>
      </c>
      <c r="O258" s="63">
        <f t="shared" si="28"/>
        <v>0</v>
      </c>
      <c r="P258" s="74">
        <v>2.5299999999999998</v>
      </c>
      <c r="Q258" s="64">
        <f t="shared" si="27"/>
        <v>58.0616129951202</v>
      </c>
      <c r="R258" s="52"/>
      <c r="S258" s="103" t="s">
        <v>257</v>
      </c>
      <c r="T258" s="17"/>
      <c r="U258" s="17"/>
      <c r="V258" s="17"/>
      <c r="W258" s="17"/>
      <c r="X258" s="17"/>
      <c r="Y258" s="17"/>
      <c r="Z258" s="17"/>
      <c r="AA258" s="17"/>
      <c r="AB258" s="17"/>
      <c r="AC258" s="17"/>
    </row>
    <row r="259" spans="1:29" s="38" customFormat="1" x14ac:dyDescent="0.25">
      <c r="A259" s="4">
        <v>14546</v>
      </c>
      <c r="B259" s="4" t="s">
        <v>205</v>
      </c>
      <c r="C259" s="21" t="s">
        <v>195</v>
      </c>
      <c r="D259" s="51">
        <v>13</v>
      </c>
      <c r="E259" s="51" t="s">
        <v>309</v>
      </c>
      <c r="F259" s="6">
        <v>42196</v>
      </c>
      <c r="G259" s="4" t="s">
        <v>30</v>
      </c>
      <c r="H259" s="26">
        <v>9033</v>
      </c>
      <c r="I259" s="26">
        <v>9363</v>
      </c>
      <c r="J259" s="30">
        <f t="shared" si="24"/>
        <v>9198</v>
      </c>
      <c r="K259" s="68"/>
      <c r="L259" s="68">
        <v>2.56</v>
      </c>
      <c r="M259" s="68">
        <v>2.5299999999999998</v>
      </c>
      <c r="N259" s="27">
        <f t="shared" si="25"/>
        <v>2.5449999999999999</v>
      </c>
      <c r="O259" s="27">
        <f t="shared" si="28"/>
        <v>2.12132034355966E-2</v>
      </c>
      <c r="P259" s="74">
        <v>2.63</v>
      </c>
      <c r="Q259" s="64">
        <f t="shared" si="27"/>
        <v>89.913845832431036</v>
      </c>
      <c r="S259" s="101"/>
      <c r="T259" s="51"/>
      <c r="U259" s="51"/>
      <c r="V259" s="51"/>
      <c r="W259" s="51"/>
      <c r="X259" s="51"/>
      <c r="Y259" s="51"/>
      <c r="Z259" s="51"/>
      <c r="AA259" s="51"/>
      <c r="AB259" s="51"/>
      <c r="AC259" s="51"/>
    </row>
    <row r="260" spans="1:29" x14ac:dyDescent="0.25">
      <c r="A260" s="51">
        <v>14547</v>
      </c>
      <c r="B260" s="51" t="s">
        <v>201</v>
      </c>
      <c r="C260" s="59" t="s">
        <v>195</v>
      </c>
      <c r="D260" s="51">
        <v>13</v>
      </c>
      <c r="E260" s="4" t="s">
        <v>309</v>
      </c>
      <c r="F260" s="60">
        <v>42196</v>
      </c>
      <c r="G260" s="51" t="s">
        <v>30</v>
      </c>
      <c r="H260" s="61">
        <v>9033</v>
      </c>
      <c r="I260" s="61">
        <v>9363</v>
      </c>
      <c r="J260" s="62">
        <f t="shared" si="24"/>
        <v>9198</v>
      </c>
      <c r="K260" s="71">
        <v>2.2200000000000002</v>
      </c>
      <c r="L260" s="71"/>
      <c r="M260" s="71">
        <v>2.17</v>
      </c>
      <c r="N260" s="63">
        <f t="shared" si="25"/>
        <v>2.1950000000000003</v>
      </c>
      <c r="O260" s="63">
        <f t="shared" si="28"/>
        <v>3.5355339059327563E-2</v>
      </c>
      <c r="P260" s="74">
        <v>2.3199999999999998</v>
      </c>
      <c r="Q260" s="64">
        <f t="shared" si="27"/>
        <v>55.099578468171011</v>
      </c>
      <c r="R260" s="52"/>
      <c r="S260" s="103"/>
    </row>
    <row r="261" spans="1:29" x14ac:dyDescent="0.25">
      <c r="A261" s="4">
        <v>14548</v>
      </c>
      <c r="B261" s="4" t="s">
        <v>206</v>
      </c>
      <c r="C261" s="21" t="s">
        <v>195</v>
      </c>
      <c r="D261" s="51">
        <v>13</v>
      </c>
      <c r="E261" s="4" t="s">
        <v>309</v>
      </c>
      <c r="F261" s="6">
        <v>42196</v>
      </c>
      <c r="G261" s="4" t="s">
        <v>30</v>
      </c>
      <c r="H261" s="26">
        <v>9033</v>
      </c>
      <c r="I261" s="26">
        <v>9363</v>
      </c>
      <c r="J261" s="30">
        <f t="shared" si="24"/>
        <v>9198</v>
      </c>
      <c r="K261" s="68">
        <v>2.4</v>
      </c>
      <c r="L261" s="68">
        <v>2.4500000000000002</v>
      </c>
      <c r="M261" s="68">
        <v>2.5099999999999998</v>
      </c>
      <c r="N261" s="27">
        <f t="shared" si="25"/>
        <v>2.4533333333333331</v>
      </c>
      <c r="O261" s="27">
        <f t="shared" si="28"/>
        <v>5.5075705472860947E-2</v>
      </c>
      <c r="Q261" s="64">
        <f t="shared" si="27"/>
        <v>79.633208152719462</v>
      </c>
      <c r="S261" s="101"/>
    </row>
    <row r="262" spans="1:29" x14ac:dyDescent="0.25">
      <c r="A262" s="4">
        <v>14549</v>
      </c>
      <c r="B262" s="4" t="s">
        <v>203</v>
      </c>
      <c r="C262" s="21" t="s">
        <v>195</v>
      </c>
      <c r="D262" s="51">
        <v>13</v>
      </c>
      <c r="E262" s="51" t="s">
        <v>308</v>
      </c>
      <c r="F262" s="6">
        <v>42196</v>
      </c>
      <c r="G262" s="4" t="s">
        <v>30</v>
      </c>
      <c r="H262" s="26">
        <v>9033</v>
      </c>
      <c r="I262" s="26">
        <v>9363</v>
      </c>
      <c r="J262" s="30">
        <f t="shared" si="24"/>
        <v>9198</v>
      </c>
      <c r="K262" s="68"/>
      <c r="L262" s="68">
        <v>2.34</v>
      </c>
      <c r="M262" s="68">
        <v>2.33</v>
      </c>
      <c r="N262" s="27">
        <f t="shared" si="25"/>
        <v>2.335</v>
      </c>
      <c r="O262" s="27">
        <f t="shared" si="28"/>
        <v>7.0710678118653244E-3</v>
      </c>
      <c r="P262" s="74">
        <v>2.39</v>
      </c>
      <c r="Q262" s="64">
        <f t="shared" si="27"/>
        <v>67.61290393395862</v>
      </c>
      <c r="S262" s="101"/>
    </row>
    <row r="263" spans="1:29" x14ac:dyDescent="0.25">
      <c r="A263" s="4">
        <v>14550</v>
      </c>
      <c r="B263" s="4" t="s">
        <v>207</v>
      </c>
      <c r="C263" s="21" t="s">
        <v>195</v>
      </c>
      <c r="D263" s="51">
        <v>13</v>
      </c>
      <c r="E263" s="4" t="s">
        <v>684</v>
      </c>
      <c r="F263" s="6">
        <v>42196</v>
      </c>
      <c r="G263" s="4" t="s">
        <v>30</v>
      </c>
      <c r="H263" s="26">
        <v>9033</v>
      </c>
      <c r="I263" s="26">
        <v>9363</v>
      </c>
      <c r="J263" s="30">
        <f t="shared" si="24"/>
        <v>9198</v>
      </c>
      <c r="K263" s="68"/>
      <c r="L263" s="68">
        <v>2.33</v>
      </c>
      <c r="M263" s="68">
        <v>2.29</v>
      </c>
      <c r="N263" s="27">
        <f t="shared" si="25"/>
        <v>2.31</v>
      </c>
      <c r="O263" s="27">
        <f t="shared" si="28"/>
        <v>2.8284271247461926E-2</v>
      </c>
      <c r="P263" s="74">
        <v>2.42</v>
      </c>
      <c r="Q263" s="64">
        <f t="shared" si="27"/>
        <v>65.246264663379819</v>
      </c>
      <c r="S263" s="101" t="s">
        <v>208</v>
      </c>
    </row>
    <row r="264" spans="1:29" x14ac:dyDescent="0.25">
      <c r="A264" s="51">
        <v>14551</v>
      </c>
      <c r="B264" s="51" t="s">
        <v>213</v>
      </c>
      <c r="C264" s="59" t="s">
        <v>195</v>
      </c>
      <c r="D264" s="51">
        <v>13</v>
      </c>
      <c r="E264" s="51" t="s">
        <v>309</v>
      </c>
      <c r="F264" s="60">
        <v>42196</v>
      </c>
      <c r="G264" s="51" t="s">
        <v>30</v>
      </c>
      <c r="H264" s="61">
        <v>9033</v>
      </c>
      <c r="I264" s="61">
        <v>9363</v>
      </c>
      <c r="J264" s="62">
        <f t="shared" si="24"/>
        <v>9198</v>
      </c>
      <c r="K264" s="71"/>
      <c r="L264" s="71">
        <v>2.35</v>
      </c>
      <c r="M264" s="71">
        <v>2.36</v>
      </c>
      <c r="N264" s="63">
        <f t="shared" si="25"/>
        <v>2.355</v>
      </c>
      <c r="O264" s="63">
        <f t="shared" si="28"/>
        <v>7.0710678118653244E-3</v>
      </c>
      <c r="P264" s="74">
        <v>2.4900000000000002</v>
      </c>
      <c r="Q264" s="64">
        <f t="shared" si="27"/>
        <v>69.548844183905089</v>
      </c>
      <c r="R264" s="52"/>
      <c r="S264" s="103"/>
      <c r="T264" s="51"/>
      <c r="U264" s="51"/>
      <c r="V264" s="51"/>
      <c r="W264" s="51"/>
      <c r="X264" s="51"/>
      <c r="Y264" s="51"/>
      <c r="Z264" s="51"/>
      <c r="AA264" s="51"/>
      <c r="AB264" s="51"/>
      <c r="AC264" s="51"/>
    </row>
    <row r="265" spans="1:29" x14ac:dyDescent="0.25">
      <c r="A265" s="4">
        <v>14552</v>
      </c>
      <c r="B265" s="4" t="s">
        <v>210</v>
      </c>
      <c r="C265" s="21" t="s">
        <v>195</v>
      </c>
      <c r="D265" s="51">
        <v>13</v>
      </c>
      <c r="E265" s="4" t="s">
        <v>308</v>
      </c>
      <c r="F265" s="6">
        <v>42196</v>
      </c>
      <c r="G265" s="4" t="s">
        <v>30</v>
      </c>
      <c r="H265" s="26">
        <v>9033</v>
      </c>
      <c r="I265" s="26">
        <v>9363</v>
      </c>
      <c r="J265" s="30">
        <f t="shared" si="24"/>
        <v>9198</v>
      </c>
      <c r="K265" s="68"/>
      <c r="L265" s="68">
        <v>2.2200000000000002</v>
      </c>
      <c r="M265" s="68">
        <v>2.2400000000000002</v>
      </c>
      <c r="N265" s="27">
        <f t="shared" si="25"/>
        <v>2.2300000000000004</v>
      </c>
      <c r="O265" s="27">
        <f t="shared" si="28"/>
        <v>1.4142135623730963E-2</v>
      </c>
      <c r="P265" s="74">
        <v>2.29</v>
      </c>
      <c r="Q265" s="64">
        <f t="shared" si="27"/>
        <v>58.06161299512025</v>
      </c>
      <c r="S265" s="101"/>
    </row>
    <row r="266" spans="1:29" x14ac:dyDescent="0.25">
      <c r="A266" s="51">
        <v>14553</v>
      </c>
      <c r="B266" s="51" t="s">
        <v>211</v>
      </c>
      <c r="C266" s="59" t="s">
        <v>195</v>
      </c>
      <c r="D266" s="51">
        <v>13</v>
      </c>
      <c r="E266" s="4" t="s">
        <v>309</v>
      </c>
      <c r="F266" s="60">
        <v>42196</v>
      </c>
      <c r="G266" s="51" t="s">
        <v>30</v>
      </c>
      <c r="H266" s="61">
        <v>9033</v>
      </c>
      <c r="I266" s="61">
        <v>9363</v>
      </c>
      <c r="J266" s="62">
        <f t="shared" si="24"/>
        <v>9198</v>
      </c>
      <c r="K266" s="71">
        <v>2.25</v>
      </c>
      <c r="L266" s="71"/>
      <c r="M266" s="71">
        <v>2.21</v>
      </c>
      <c r="N266" s="63">
        <f t="shared" si="25"/>
        <v>2.23</v>
      </c>
      <c r="O266" s="63">
        <f t="shared" si="28"/>
        <v>2.8284271247461926E-2</v>
      </c>
      <c r="P266" s="74">
        <v>2.36</v>
      </c>
      <c r="Q266" s="64">
        <f t="shared" si="27"/>
        <v>58.0616129951202</v>
      </c>
      <c r="R266" s="52"/>
      <c r="S266" s="103"/>
    </row>
    <row r="267" spans="1:29" x14ac:dyDescent="0.25">
      <c r="A267" s="4">
        <v>14554</v>
      </c>
      <c r="B267" s="4" t="s">
        <v>196</v>
      </c>
      <c r="C267" s="21" t="s">
        <v>195</v>
      </c>
      <c r="D267" s="51">
        <v>13</v>
      </c>
      <c r="E267" s="4" t="s">
        <v>309</v>
      </c>
      <c r="F267" s="6">
        <v>42196</v>
      </c>
      <c r="G267" s="4" t="s">
        <v>30</v>
      </c>
      <c r="H267" s="26">
        <v>9033</v>
      </c>
      <c r="I267" s="26">
        <v>9363</v>
      </c>
      <c r="J267" s="30">
        <f t="shared" si="24"/>
        <v>9198</v>
      </c>
      <c r="K267" s="68"/>
      <c r="L267" s="68">
        <v>2.42</v>
      </c>
      <c r="M267" s="68">
        <v>2.4300000000000002</v>
      </c>
      <c r="N267" s="27">
        <f t="shared" si="25"/>
        <v>2.4249999999999998</v>
      </c>
      <c r="O267" s="27">
        <f t="shared" si="28"/>
        <v>7.0710678118656384E-3</v>
      </c>
      <c r="P267" s="74">
        <v>2.4700000000000002</v>
      </c>
      <c r="Q267" s="64">
        <f t="shared" si="27"/>
        <v>76.629478348117118</v>
      </c>
      <c r="S267" s="101"/>
    </row>
    <row r="268" spans="1:29" x14ac:dyDescent="0.25">
      <c r="A268" s="4">
        <v>14555</v>
      </c>
      <c r="B268" s="4" t="s">
        <v>198</v>
      </c>
      <c r="C268" s="21" t="s">
        <v>195</v>
      </c>
      <c r="D268" s="51">
        <v>13</v>
      </c>
      <c r="E268" s="51" t="s">
        <v>309</v>
      </c>
      <c r="F268" s="6">
        <v>42196</v>
      </c>
      <c r="G268" s="4" t="s">
        <v>30</v>
      </c>
      <c r="H268" s="26">
        <v>9033</v>
      </c>
      <c r="I268" s="26">
        <v>9363</v>
      </c>
      <c r="J268" s="30">
        <f t="shared" si="24"/>
        <v>9198</v>
      </c>
      <c r="K268" s="68"/>
      <c r="L268" s="68">
        <v>2.23</v>
      </c>
      <c r="M268" s="68">
        <v>2.2200000000000002</v>
      </c>
      <c r="N268" s="27">
        <f t="shared" si="25"/>
        <v>2.2250000000000001</v>
      </c>
      <c r="O268" s="27">
        <f t="shared" si="28"/>
        <v>7.0710678118653244E-3</v>
      </c>
      <c r="Q268" s="64">
        <f t="shared" si="27"/>
        <v>57.63182212037848</v>
      </c>
      <c r="S268" s="101" t="s">
        <v>272</v>
      </c>
    </row>
    <row r="269" spans="1:29" x14ac:dyDescent="0.25">
      <c r="A269" s="4">
        <v>14556</v>
      </c>
      <c r="B269" s="4" t="s">
        <v>197</v>
      </c>
      <c r="C269" s="21" t="s">
        <v>195</v>
      </c>
      <c r="D269" s="51">
        <v>13</v>
      </c>
      <c r="E269" s="4" t="s">
        <v>309</v>
      </c>
      <c r="F269" s="6">
        <v>42196</v>
      </c>
      <c r="G269" s="4" t="s">
        <v>30</v>
      </c>
      <c r="H269" s="26">
        <v>9033</v>
      </c>
      <c r="I269" s="26">
        <v>9363</v>
      </c>
      <c r="J269" s="30">
        <f t="shared" ref="J269:J332" si="29">AVERAGE(H269:I269)</f>
        <v>9198</v>
      </c>
      <c r="K269" s="68"/>
      <c r="L269" s="68">
        <v>2.23</v>
      </c>
      <c r="M269" s="68">
        <v>2.21</v>
      </c>
      <c r="N269" s="27">
        <f t="shared" ref="N269:N332" si="30">AVERAGE(K269:M269)</f>
        <v>2.2199999999999998</v>
      </c>
      <c r="O269" s="27">
        <f t="shared" ref="O269:O300" si="31">STDEV(K269:M269)</f>
        <v>1.4142135623730963E-2</v>
      </c>
      <c r="P269" s="74">
        <v>2.29</v>
      </c>
      <c r="Q269" s="64">
        <f t="shared" ref="Q269:Q332" si="32">10^((3.31*(LOG(N269)))+0.611)</f>
        <v>57.204256513913066</v>
      </c>
      <c r="S269" s="101"/>
    </row>
    <row r="270" spans="1:29" x14ac:dyDescent="0.25">
      <c r="A270" s="4">
        <v>14557</v>
      </c>
      <c r="B270" s="4" t="s">
        <v>212</v>
      </c>
      <c r="C270" s="21" t="s">
        <v>195</v>
      </c>
      <c r="D270" s="51">
        <v>13</v>
      </c>
      <c r="E270" s="51" t="s">
        <v>308</v>
      </c>
      <c r="F270" s="6">
        <v>42196</v>
      </c>
      <c r="G270" s="4" t="s">
        <v>30</v>
      </c>
      <c r="H270" s="26">
        <v>9033</v>
      </c>
      <c r="I270" s="26">
        <v>9363</v>
      </c>
      <c r="J270" s="30">
        <f t="shared" si="29"/>
        <v>9198</v>
      </c>
      <c r="K270" s="68">
        <v>2.5099999999999998</v>
      </c>
      <c r="L270" s="68"/>
      <c r="M270" s="68">
        <v>2.54</v>
      </c>
      <c r="N270" s="27">
        <f t="shared" si="30"/>
        <v>2.5249999999999999</v>
      </c>
      <c r="O270" s="27">
        <f t="shared" si="31"/>
        <v>2.12132034355966E-2</v>
      </c>
      <c r="P270" s="74">
        <v>2.6</v>
      </c>
      <c r="Q270" s="64">
        <f t="shared" si="32"/>
        <v>87.596181731007292</v>
      </c>
      <c r="R270" s="38"/>
      <c r="S270" s="101"/>
    </row>
    <row r="271" spans="1:29" x14ac:dyDescent="0.25">
      <c r="A271" s="4">
        <v>14559</v>
      </c>
      <c r="B271" s="4" t="s">
        <v>209</v>
      </c>
      <c r="C271" s="21" t="s">
        <v>195</v>
      </c>
      <c r="D271" s="51">
        <v>13</v>
      </c>
      <c r="E271" s="4" t="s">
        <v>308</v>
      </c>
      <c r="F271" s="6">
        <v>42196</v>
      </c>
      <c r="G271" s="4" t="s">
        <v>30</v>
      </c>
      <c r="H271" s="26">
        <v>9033</v>
      </c>
      <c r="I271" s="26">
        <v>9363</v>
      </c>
      <c r="J271" s="30">
        <f t="shared" si="29"/>
        <v>9198</v>
      </c>
      <c r="K271" s="68">
        <v>2.4</v>
      </c>
      <c r="L271" s="68">
        <v>2.37</v>
      </c>
      <c r="M271" s="68"/>
      <c r="N271" s="27">
        <f t="shared" si="30"/>
        <v>2.3849999999999998</v>
      </c>
      <c r="O271" s="27">
        <f t="shared" si="31"/>
        <v>2.1213203435596288E-2</v>
      </c>
      <c r="P271" s="74">
        <v>2.3199999999999998</v>
      </c>
      <c r="Q271" s="64">
        <f t="shared" si="32"/>
        <v>72.524801526782966</v>
      </c>
      <c r="S271" s="101"/>
    </row>
    <row r="272" spans="1:29" x14ac:dyDescent="0.25">
      <c r="A272" s="51">
        <v>14560</v>
      </c>
      <c r="B272" s="51" t="s">
        <v>214</v>
      </c>
      <c r="C272" s="59" t="s">
        <v>195</v>
      </c>
      <c r="D272" s="51">
        <v>13</v>
      </c>
      <c r="E272" s="4" t="s">
        <v>308</v>
      </c>
      <c r="F272" s="60">
        <v>42196</v>
      </c>
      <c r="G272" s="51" t="s">
        <v>30</v>
      </c>
      <c r="H272" s="61">
        <v>9033</v>
      </c>
      <c r="I272" s="61">
        <v>9363</v>
      </c>
      <c r="J272" s="62">
        <f t="shared" si="29"/>
        <v>9198</v>
      </c>
      <c r="K272" s="71"/>
      <c r="L272" s="71">
        <v>2.25</v>
      </c>
      <c r="M272" s="71">
        <v>2.1800000000000002</v>
      </c>
      <c r="N272" s="63">
        <f t="shared" si="30"/>
        <v>2.2149999999999999</v>
      </c>
      <c r="O272" s="63">
        <f t="shared" si="31"/>
        <v>4.9497474683058214E-2</v>
      </c>
      <c r="P272" s="74">
        <v>2.4300000000000002</v>
      </c>
      <c r="Q272" s="64">
        <f t="shared" si="32"/>
        <v>56.778909627218873</v>
      </c>
      <c r="R272" s="52"/>
      <c r="S272" s="103" t="s">
        <v>264</v>
      </c>
    </row>
    <row r="273" spans="1:29" x14ac:dyDescent="0.25">
      <c r="A273" s="4">
        <v>14583</v>
      </c>
      <c r="B273" s="4" t="s">
        <v>249</v>
      </c>
      <c r="C273" s="21" t="s">
        <v>195</v>
      </c>
      <c r="D273" s="51">
        <v>13</v>
      </c>
      <c r="E273" s="4" t="s">
        <v>313</v>
      </c>
      <c r="F273" s="6">
        <v>42196</v>
      </c>
      <c r="G273" s="4" t="s">
        <v>30</v>
      </c>
      <c r="H273" s="26">
        <v>9033</v>
      </c>
      <c r="I273" s="26">
        <v>9363</v>
      </c>
      <c r="J273" s="30">
        <f t="shared" si="29"/>
        <v>9198</v>
      </c>
      <c r="K273" s="68">
        <v>2.76</v>
      </c>
      <c r="L273" s="68">
        <v>2.77</v>
      </c>
      <c r="M273" s="68"/>
      <c r="N273" s="27">
        <f t="shared" si="30"/>
        <v>2.7649999999999997</v>
      </c>
      <c r="O273" s="27">
        <f t="shared" si="31"/>
        <v>7.0710678118656384E-3</v>
      </c>
      <c r="P273" s="74">
        <v>2.79</v>
      </c>
      <c r="Q273" s="64">
        <f t="shared" si="32"/>
        <v>118.30712454810106</v>
      </c>
      <c r="S273" s="101"/>
    </row>
    <row r="274" spans="1:29" x14ac:dyDescent="0.25">
      <c r="A274" s="4">
        <v>14584</v>
      </c>
      <c r="B274" s="4" t="s">
        <v>247</v>
      </c>
      <c r="C274" s="21" t="s">
        <v>195</v>
      </c>
      <c r="D274" s="51">
        <v>13</v>
      </c>
      <c r="E274" s="4" t="s">
        <v>684</v>
      </c>
      <c r="F274" s="6">
        <v>42196</v>
      </c>
      <c r="G274" s="4" t="s">
        <v>30</v>
      </c>
      <c r="H274" s="26">
        <v>9033</v>
      </c>
      <c r="I274" s="26">
        <v>9363</v>
      </c>
      <c r="J274" s="30">
        <f t="shared" si="29"/>
        <v>9198</v>
      </c>
      <c r="K274" s="68">
        <v>2.56</v>
      </c>
      <c r="L274" s="68"/>
      <c r="M274" s="68">
        <v>2.6</v>
      </c>
      <c r="N274" s="27">
        <f t="shared" si="30"/>
        <v>2.58</v>
      </c>
      <c r="O274" s="27">
        <f t="shared" si="31"/>
        <v>2.8284271247461926E-2</v>
      </c>
      <c r="P274" s="74">
        <v>2.4700000000000002</v>
      </c>
      <c r="Q274" s="64">
        <f t="shared" si="32"/>
        <v>94.072183983207808</v>
      </c>
      <c r="S274" s="101" t="s">
        <v>248</v>
      </c>
      <c r="T274" s="51"/>
      <c r="U274" s="51"/>
      <c r="V274" s="51"/>
      <c r="W274" s="51"/>
      <c r="X274" s="51"/>
      <c r="Y274" s="51"/>
      <c r="Z274" s="51"/>
      <c r="AA274" s="51"/>
      <c r="AB274" s="51"/>
      <c r="AC274" s="51"/>
    </row>
    <row r="275" spans="1:29" x14ac:dyDescent="0.25">
      <c r="A275" s="4">
        <v>14586</v>
      </c>
      <c r="B275" s="4" t="s">
        <v>250</v>
      </c>
      <c r="C275" s="21" t="s">
        <v>195</v>
      </c>
      <c r="D275" s="51">
        <v>13</v>
      </c>
      <c r="E275" s="4" t="s">
        <v>308</v>
      </c>
      <c r="F275" s="6">
        <v>42196</v>
      </c>
      <c r="G275" s="4" t="s">
        <v>30</v>
      </c>
      <c r="H275" s="26">
        <v>9033</v>
      </c>
      <c r="I275" s="26">
        <v>9363</v>
      </c>
      <c r="J275" s="30">
        <f t="shared" si="29"/>
        <v>9198</v>
      </c>
      <c r="K275" s="68"/>
      <c r="L275" s="68">
        <v>2.57</v>
      </c>
      <c r="M275" s="68">
        <v>2.61</v>
      </c>
      <c r="N275" s="27">
        <f t="shared" si="30"/>
        <v>2.59</v>
      </c>
      <c r="O275" s="27">
        <f t="shared" si="31"/>
        <v>2.8284271247461926E-2</v>
      </c>
      <c r="P275" s="74">
        <v>2.68</v>
      </c>
      <c r="Q275" s="64">
        <f t="shared" si="32"/>
        <v>95.28449116458566</v>
      </c>
      <c r="S275" s="101"/>
    </row>
    <row r="276" spans="1:29" x14ac:dyDescent="0.25">
      <c r="A276" s="4">
        <v>14587</v>
      </c>
      <c r="B276" s="4" t="s">
        <v>251</v>
      </c>
      <c r="C276" s="21" t="s">
        <v>195</v>
      </c>
      <c r="D276" s="51">
        <v>13</v>
      </c>
      <c r="E276" s="4" t="s">
        <v>308</v>
      </c>
      <c r="F276" s="6">
        <v>42196</v>
      </c>
      <c r="G276" s="4" t="s">
        <v>30</v>
      </c>
      <c r="H276" s="26">
        <v>9033</v>
      </c>
      <c r="I276" s="26">
        <v>9363</v>
      </c>
      <c r="J276" s="30">
        <f t="shared" si="29"/>
        <v>9198</v>
      </c>
      <c r="K276" s="68">
        <v>2.48</v>
      </c>
      <c r="L276" s="68"/>
      <c r="M276" s="68">
        <v>2.5299999999999998</v>
      </c>
      <c r="N276" s="27">
        <f t="shared" si="30"/>
        <v>2.5049999999999999</v>
      </c>
      <c r="O276" s="27">
        <f t="shared" si="31"/>
        <v>3.5355339059327251E-2</v>
      </c>
      <c r="P276" s="74">
        <v>2.61</v>
      </c>
      <c r="Q276" s="64">
        <f t="shared" si="32"/>
        <v>85.32053833106356</v>
      </c>
      <c r="S276" s="101"/>
      <c r="T276" s="51"/>
      <c r="U276" s="51"/>
      <c r="V276" s="51"/>
      <c r="W276" s="51"/>
      <c r="X276" s="51"/>
      <c r="Y276" s="51"/>
      <c r="Z276" s="51"/>
      <c r="AA276" s="51"/>
      <c r="AB276" s="51"/>
      <c r="AC276" s="51"/>
    </row>
    <row r="277" spans="1:29" x14ac:dyDescent="0.25">
      <c r="A277" s="4">
        <v>948</v>
      </c>
      <c r="B277" s="4" t="s">
        <v>158</v>
      </c>
      <c r="C277" s="21" t="s">
        <v>141</v>
      </c>
      <c r="D277" s="51">
        <v>14</v>
      </c>
      <c r="E277" s="4" t="s">
        <v>684</v>
      </c>
      <c r="F277" s="6">
        <v>42191</v>
      </c>
      <c r="G277" s="4" t="s">
        <v>30</v>
      </c>
      <c r="H277" s="26">
        <v>9363</v>
      </c>
      <c r="I277" s="26">
        <v>9692</v>
      </c>
      <c r="J277" s="30">
        <f t="shared" si="29"/>
        <v>9527.5</v>
      </c>
      <c r="K277" s="68">
        <v>2.5299999999999998</v>
      </c>
      <c r="L277" s="68">
        <v>2.5099999999999998</v>
      </c>
      <c r="M277" s="68"/>
      <c r="N277" s="27">
        <f t="shared" si="30"/>
        <v>2.5199999999999996</v>
      </c>
      <c r="O277" s="27">
        <f t="shared" si="31"/>
        <v>1.4142135623730963E-2</v>
      </c>
      <c r="P277" s="74">
        <v>2.61</v>
      </c>
      <c r="Q277" s="64">
        <f t="shared" si="32"/>
        <v>87.023348469501087</v>
      </c>
      <c r="S277" s="101"/>
      <c r="T277" s="51"/>
      <c r="U277" s="51"/>
      <c r="V277" s="51"/>
      <c r="W277" s="51"/>
      <c r="X277" s="51"/>
      <c r="Y277" s="51"/>
      <c r="Z277" s="51"/>
      <c r="AA277" s="51"/>
      <c r="AB277" s="51"/>
      <c r="AC277" s="51"/>
    </row>
    <row r="278" spans="1:29" x14ac:dyDescent="0.25">
      <c r="A278" s="51">
        <v>7101</v>
      </c>
      <c r="B278" s="51" t="s">
        <v>216</v>
      </c>
      <c r="C278" s="59" t="s">
        <v>141</v>
      </c>
      <c r="D278" s="51">
        <v>14</v>
      </c>
      <c r="E278" s="4" t="s">
        <v>308</v>
      </c>
      <c r="F278" s="60">
        <v>42196</v>
      </c>
      <c r="G278" s="51" t="s">
        <v>30</v>
      </c>
      <c r="H278" s="61">
        <v>9363</v>
      </c>
      <c r="I278" s="61">
        <v>9692</v>
      </c>
      <c r="J278" s="62">
        <f t="shared" si="29"/>
        <v>9527.5</v>
      </c>
      <c r="K278" s="71">
        <v>2.1800000000000002</v>
      </c>
      <c r="L278" s="71">
        <v>2.17</v>
      </c>
      <c r="M278" s="71"/>
      <c r="N278" s="63">
        <f t="shared" si="30"/>
        <v>2.1749999999999998</v>
      </c>
      <c r="O278" s="63">
        <f t="shared" si="31"/>
        <v>7.0710678118656384E-3</v>
      </c>
      <c r="P278" s="74">
        <v>2.3199999999999998</v>
      </c>
      <c r="Q278" s="64">
        <f t="shared" si="32"/>
        <v>53.455224136399785</v>
      </c>
      <c r="R278" s="52"/>
      <c r="S278" s="103"/>
      <c r="T278" s="40"/>
      <c r="U278" s="40"/>
      <c r="V278" s="40"/>
      <c r="W278" s="40"/>
      <c r="X278" s="40"/>
      <c r="Y278" s="40"/>
      <c r="Z278" s="40"/>
      <c r="AA278" s="40"/>
      <c r="AB278" s="40"/>
      <c r="AC278" s="40"/>
    </row>
    <row r="279" spans="1:29" x14ac:dyDescent="0.25">
      <c r="A279" s="4">
        <v>7102</v>
      </c>
      <c r="B279" s="4" t="s">
        <v>215</v>
      </c>
      <c r="C279" s="21" t="s">
        <v>141</v>
      </c>
      <c r="D279" s="51">
        <v>14</v>
      </c>
      <c r="E279" s="4" t="s">
        <v>685</v>
      </c>
      <c r="F279" s="6">
        <v>42196</v>
      </c>
      <c r="G279" s="4" t="s">
        <v>30</v>
      </c>
      <c r="H279" s="26">
        <v>9363</v>
      </c>
      <c r="I279" s="26">
        <v>9692</v>
      </c>
      <c r="J279" s="30">
        <f t="shared" si="29"/>
        <v>9527.5</v>
      </c>
      <c r="K279" s="68">
        <v>2.52</v>
      </c>
      <c r="L279" s="68">
        <v>2.5</v>
      </c>
      <c r="M279" s="68">
        <v>2.5099999999999998</v>
      </c>
      <c r="N279" s="27">
        <f t="shared" si="30"/>
        <v>2.5099999999999998</v>
      </c>
      <c r="O279" s="27">
        <f t="shared" si="31"/>
        <v>1.0000000000000009E-2</v>
      </c>
      <c r="Q279" s="64">
        <f t="shared" si="32"/>
        <v>85.885533573899892</v>
      </c>
      <c r="S279" s="101"/>
      <c r="T279" s="51"/>
      <c r="U279" s="51"/>
      <c r="V279" s="51"/>
      <c r="W279" s="51"/>
      <c r="X279" s="51"/>
      <c r="Y279" s="51"/>
      <c r="Z279" s="51"/>
      <c r="AA279" s="51"/>
      <c r="AB279" s="51"/>
      <c r="AC279" s="51"/>
    </row>
    <row r="280" spans="1:29" x14ac:dyDescent="0.25">
      <c r="A280" s="4">
        <v>14508</v>
      </c>
      <c r="B280" s="4" t="s">
        <v>144</v>
      </c>
      <c r="C280" s="21" t="s">
        <v>141</v>
      </c>
      <c r="D280" s="51">
        <v>14</v>
      </c>
      <c r="E280" s="4" t="s">
        <v>684</v>
      </c>
      <c r="F280" s="6">
        <v>42191</v>
      </c>
      <c r="G280" s="4" t="s">
        <v>30</v>
      </c>
      <c r="H280" s="26">
        <v>9363</v>
      </c>
      <c r="I280" s="26">
        <v>9692</v>
      </c>
      <c r="J280" s="30">
        <f t="shared" si="29"/>
        <v>9527.5</v>
      </c>
      <c r="K280" s="68">
        <v>2.52</v>
      </c>
      <c r="L280" s="68">
        <v>2.5299999999999998</v>
      </c>
      <c r="M280" s="68"/>
      <c r="N280" s="27">
        <f t="shared" si="30"/>
        <v>2.5249999999999999</v>
      </c>
      <c r="O280" s="27">
        <f t="shared" si="31"/>
        <v>7.0710678118653244E-3</v>
      </c>
      <c r="Q280" s="64">
        <f t="shared" si="32"/>
        <v>87.596181731007292</v>
      </c>
      <c r="S280" s="101" t="s">
        <v>145</v>
      </c>
      <c r="T280" s="40"/>
      <c r="U280" s="40"/>
      <c r="V280" s="40"/>
      <c r="W280" s="40"/>
      <c r="X280" s="40"/>
      <c r="Y280" s="40"/>
      <c r="Z280" s="40"/>
      <c r="AA280" s="40"/>
      <c r="AB280" s="40"/>
      <c r="AC280" s="40"/>
    </row>
    <row r="281" spans="1:29" x14ac:dyDescent="0.25">
      <c r="A281" s="51">
        <v>14509</v>
      </c>
      <c r="B281" s="51" t="s">
        <v>287</v>
      </c>
      <c r="C281" s="59" t="s">
        <v>141</v>
      </c>
      <c r="D281" s="51">
        <v>14</v>
      </c>
      <c r="E281" s="51" t="s">
        <v>684</v>
      </c>
      <c r="F281" s="60">
        <v>42199</v>
      </c>
      <c r="G281" s="51" t="s">
        <v>30</v>
      </c>
      <c r="H281" s="61">
        <v>9363</v>
      </c>
      <c r="I281" s="61">
        <v>9692</v>
      </c>
      <c r="J281" s="62">
        <f t="shared" si="29"/>
        <v>9527.5</v>
      </c>
      <c r="K281" s="71">
        <v>2.33</v>
      </c>
      <c r="L281" s="71">
        <v>2.41</v>
      </c>
      <c r="M281" s="71"/>
      <c r="N281" s="63">
        <f t="shared" si="30"/>
        <v>2.37</v>
      </c>
      <c r="O281" s="63">
        <f t="shared" si="31"/>
        <v>5.6568542494923851E-2</v>
      </c>
      <c r="P281" s="74">
        <v>2.21</v>
      </c>
      <c r="Q281" s="64">
        <f t="shared" si="32"/>
        <v>71.025945747909674</v>
      </c>
      <c r="R281" s="52"/>
      <c r="S281" s="103" t="s">
        <v>67</v>
      </c>
      <c r="T281"/>
      <c r="U281"/>
      <c r="V281"/>
      <c r="W281"/>
      <c r="X281"/>
      <c r="Y281"/>
      <c r="Z281"/>
      <c r="AA281"/>
      <c r="AB281"/>
      <c r="AC281"/>
    </row>
    <row r="282" spans="1:29" x14ac:dyDescent="0.25">
      <c r="A282" s="4">
        <v>14531</v>
      </c>
      <c r="B282" s="4" t="s">
        <v>142</v>
      </c>
      <c r="C282" s="21" t="s">
        <v>141</v>
      </c>
      <c r="D282" s="51">
        <v>14</v>
      </c>
      <c r="E282" s="4" t="s">
        <v>313</v>
      </c>
      <c r="F282" s="6">
        <v>42191</v>
      </c>
      <c r="G282" s="4" t="s">
        <v>30</v>
      </c>
      <c r="H282" s="26">
        <v>9363</v>
      </c>
      <c r="I282" s="26">
        <v>9692</v>
      </c>
      <c r="J282" s="30">
        <f t="shared" si="29"/>
        <v>9527.5</v>
      </c>
      <c r="K282" s="68">
        <v>2.71</v>
      </c>
      <c r="L282" s="68">
        <v>2.72</v>
      </c>
      <c r="M282" s="68"/>
      <c r="N282" s="27">
        <f t="shared" si="30"/>
        <v>2.7149999999999999</v>
      </c>
      <c r="O282" s="27">
        <f t="shared" si="31"/>
        <v>7.0710678118656384E-3</v>
      </c>
      <c r="P282" s="74">
        <v>2.81</v>
      </c>
      <c r="Q282" s="64">
        <f t="shared" si="32"/>
        <v>111.37254662908687</v>
      </c>
      <c r="S282" s="101"/>
    </row>
    <row r="283" spans="1:29" x14ac:dyDescent="0.25">
      <c r="A283" s="51">
        <v>14532</v>
      </c>
      <c r="B283" s="51" t="s">
        <v>143</v>
      </c>
      <c r="C283" s="59" t="s">
        <v>141</v>
      </c>
      <c r="D283" s="51">
        <v>14</v>
      </c>
      <c r="E283" s="4" t="s">
        <v>313</v>
      </c>
      <c r="F283" s="60">
        <v>42191</v>
      </c>
      <c r="G283" s="51" t="s">
        <v>30</v>
      </c>
      <c r="H283" s="61">
        <v>9363</v>
      </c>
      <c r="I283" s="61">
        <v>9692</v>
      </c>
      <c r="J283" s="62">
        <f t="shared" si="29"/>
        <v>9527.5</v>
      </c>
      <c r="K283" s="71"/>
      <c r="L283" s="71">
        <v>2.68</v>
      </c>
      <c r="M283" s="71">
        <v>2.71</v>
      </c>
      <c r="N283" s="63">
        <f t="shared" si="30"/>
        <v>2.6950000000000003</v>
      </c>
      <c r="O283" s="63">
        <f t="shared" si="31"/>
        <v>2.1213203435596288E-2</v>
      </c>
      <c r="P283" s="74">
        <v>2.5499999999999998</v>
      </c>
      <c r="Q283" s="64">
        <f t="shared" si="32"/>
        <v>108.6799743184838</v>
      </c>
      <c r="R283" s="52"/>
      <c r="S283" s="103"/>
    </row>
    <row r="284" spans="1:29" x14ac:dyDescent="0.25">
      <c r="A284" s="4">
        <v>14534</v>
      </c>
      <c r="B284" s="4" t="s">
        <v>146</v>
      </c>
      <c r="C284" s="21" t="s">
        <v>141</v>
      </c>
      <c r="D284" s="51">
        <v>14</v>
      </c>
      <c r="E284" s="4" t="s">
        <v>313</v>
      </c>
      <c r="F284" s="6">
        <v>42191</v>
      </c>
      <c r="G284" s="4" t="s">
        <v>30</v>
      </c>
      <c r="H284" s="26">
        <v>9363</v>
      </c>
      <c r="I284" s="26">
        <v>9692</v>
      </c>
      <c r="J284" s="30">
        <f t="shared" si="29"/>
        <v>9527.5</v>
      </c>
      <c r="K284" s="68"/>
      <c r="L284" s="68">
        <v>2.63</v>
      </c>
      <c r="M284" s="68">
        <v>2.62</v>
      </c>
      <c r="N284" s="27">
        <f t="shared" si="30"/>
        <v>2.625</v>
      </c>
      <c r="O284" s="27">
        <f t="shared" si="31"/>
        <v>7.0710678118653244E-3</v>
      </c>
      <c r="P284" s="74">
        <v>2.58</v>
      </c>
      <c r="Q284" s="64">
        <f t="shared" si="32"/>
        <v>99.613456184953733</v>
      </c>
      <c r="S284" s="101"/>
    </row>
    <row r="285" spans="1:29" x14ac:dyDescent="0.25">
      <c r="A285" s="4">
        <v>14573</v>
      </c>
      <c r="B285" s="4" t="s">
        <v>188</v>
      </c>
      <c r="C285" s="21" t="s">
        <v>141</v>
      </c>
      <c r="D285" s="51">
        <v>14</v>
      </c>
      <c r="E285" s="4" t="s">
        <v>308</v>
      </c>
      <c r="F285" s="6">
        <v>42196</v>
      </c>
      <c r="G285" s="4" t="s">
        <v>30</v>
      </c>
      <c r="H285" s="26">
        <v>9363</v>
      </c>
      <c r="I285" s="26">
        <v>9692</v>
      </c>
      <c r="J285" s="30">
        <f t="shared" si="29"/>
        <v>9527.5</v>
      </c>
      <c r="K285" s="68">
        <v>2.37</v>
      </c>
      <c r="L285" s="68">
        <v>2.35</v>
      </c>
      <c r="M285" s="68"/>
      <c r="N285" s="27">
        <f t="shared" si="30"/>
        <v>2.3600000000000003</v>
      </c>
      <c r="O285" s="27">
        <f t="shared" si="31"/>
        <v>1.4142135623730963E-2</v>
      </c>
      <c r="P285" s="74">
        <v>2.44</v>
      </c>
      <c r="Q285" s="64">
        <f t="shared" si="32"/>
        <v>70.038805367037725</v>
      </c>
      <c r="R285" s="38"/>
      <c r="S285" s="101"/>
      <c r="T285" s="40"/>
      <c r="U285" s="40"/>
      <c r="V285" s="40"/>
      <c r="W285" s="40"/>
      <c r="X285" s="40"/>
      <c r="Y285" s="40"/>
      <c r="Z285" s="40"/>
      <c r="AA285" s="40"/>
      <c r="AB285" s="40"/>
      <c r="AC285" s="40"/>
    </row>
    <row r="286" spans="1:29" x14ac:dyDescent="0.25">
      <c r="A286" s="4">
        <v>14574</v>
      </c>
      <c r="B286" s="4" t="s">
        <v>190</v>
      </c>
      <c r="C286" s="21" t="s">
        <v>141</v>
      </c>
      <c r="D286" s="51">
        <v>14</v>
      </c>
      <c r="E286" s="4" t="s">
        <v>308</v>
      </c>
      <c r="F286" s="6">
        <v>42196</v>
      </c>
      <c r="G286" s="4" t="s">
        <v>30</v>
      </c>
      <c r="H286" s="26">
        <v>9363</v>
      </c>
      <c r="I286" s="26">
        <v>9692</v>
      </c>
      <c r="J286" s="30">
        <f t="shared" si="29"/>
        <v>9527.5</v>
      </c>
      <c r="K286" s="68"/>
      <c r="L286" s="68">
        <v>2.36</v>
      </c>
      <c r="M286" s="68">
        <v>2.37</v>
      </c>
      <c r="N286" s="27">
        <f t="shared" si="30"/>
        <v>2.3650000000000002</v>
      </c>
      <c r="O286" s="27">
        <f t="shared" si="31"/>
        <v>7.0710678118656384E-3</v>
      </c>
      <c r="P286" s="74">
        <v>2.33</v>
      </c>
      <c r="Q286" s="64">
        <f t="shared" si="32"/>
        <v>70.531170330473557</v>
      </c>
      <c r="S286" s="101"/>
    </row>
    <row r="287" spans="1:29" x14ac:dyDescent="0.25">
      <c r="A287" s="4">
        <v>14575</v>
      </c>
      <c r="B287" s="4" t="s">
        <v>189</v>
      </c>
      <c r="C287" s="21" t="s">
        <v>141</v>
      </c>
      <c r="D287" s="51">
        <v>14</v>
      </c>
      <c r="E287" s="4" t="s">
        <v>309</v>
      </c>
      <c r="F287" s="6">
        <v>42196</v>
      </c>
      <c r="G287" s="4" t="s">
        <v>30</v>
      </c>
      <c r="H287" s="26">
        <v>9363</v>
      </c>
      <c r="I287" s="26">
        <v>9692</v>
      </c>
      <c r="J287" s="30">
        <f t="shared" si="29"/>
        <v>9527.5</v>
      </c>
      <c r="K287" s="68">
        <v>2.48</v>
      </c>
      <c r="L287" s="68">
        <v>2.46</v>
      </c>
      <c r="M287" s="68"/>
      <c r="N287" s="27">
        <f t="shared" si="30"/>
        <v>2.4699999999999998</v>
      </c>
      <c r="O287" s="27">
        <f t="shared" si="31"/>
        <v>1.4142135623730963E-2</v>
      </c>
      <c r="P287" s="74">
        <v>2.56</v>
      </c>
      <c r="Q287" s="64">
        <f t="shared" si="32"/>
        <v>81.437965461622241</v>
      </c>
      <c r="S287" s="101"/>
    </row>
    <row r="288" spans="1:29" x14ac:dyDescent="0.25">
      <c r="A288" s="4">
        <v>14610</v>
      </c>
      <c r="B288" s="4" t="s">
        <v>301</v>
      </c>
      <c r="C288" s="21" t="s">
        <v>141</v>
      </c>
      <c r="D288" s="51">
        <v>14</v>
      </c>
      <c r="E288" s="4" t="s">
        <v>684</v>
      </c>
      <c r="F288" s="6">
        <v>42199</v>
      </c>
      <c r="G288" s="4" t="s">
        <v>30</v>
      </c>
      <c r="H288" s="26">
        <v>9363</v>
      </c>
      <c r="I288" s="26">
        <v>9692</v>
      </c>
      <c r="J288" s="30">
        <f t="shared" si="29"/>
        <v>9527.5</v>
      </c>
      <c r="K288" s="68"/>
      <c r="L288" s="68">
        <v>2.44</v>
      </c>
      <c r="M288" s="68">
        <v>2.4300000000000002</v>
      </c>
      <c r="N288" s="27">
        <f t="shared" si="30"/>
        <v>2.4350000000000001</v>
      </c>
      <c r="O288" s="27">
        <f t="shared" si="31"/>
        <v>7.0710678118653244E-3</v>
      </c>
      <c r="P288" s="74">
        <v>2.4700000000000002</v>
      </c>
      <c r="Q288" s="64">
        <f t="shared" si="32"/>
        <v>77.680421956238803</v>
      </c>
      <c r="S288" s="101" t="s">
        <v>231</v>
      </c>
    </row>
    <row r="289" spans="1:29" x14ac:dyDescent="0.25">
      <c r="A289" s="4">
        <v>14611</v>
      </c>
      <c r="B289" s="4" t="s">
        <v>300</v>
      </c>
      <c r="C289" s="21" t="s">
        <v>141</v>
      </c>
      <c r="D289" s="51">
        <v>14</v>
      </c>
      <c r="E289" s="51" t="s">
        <v>684</v>
      </c>
      <c r="F289" s="6">
        <v>42199</v>
      </c>
      <c r="G289" s="4" t="s">
        <v>30</v>
      </c>
      <c r="H289" s="26">
        <v>9363</v>
      </c>
      <c r="I289" s="26">
        <v>9692</v>
      </c>
      <c r="J289" s="30">
        <f t="shared" si="29"/>
        <v>9527.5</v>
      </c>
      <c r="K289" s="68"/>
      <c r="L289" s="68">
        <v>2.52</v>
      </c>
      <c r="M289" s="68">
        <v>2.5299999999999998</v>
      </c>
      <c r="N289" s="27">
        <f t="shared" si="30"/>
        <v>2.5249999999999999</v>
      </c>
      <c r="O289" s="27">
        <f t="shared" si="31"/>
        <v>7.0710678118653244E-3</v>
      </c>
      <c r="P289" s="74">
        <v>2.4700000000000002</v>
      </c>
      <c r="Q289" s="64">
        <f t="shared" si="32"/>
        <v>87.596181731007292</v>
      </c>
      <c r="S289" s="101"/>
      <c r="T289"/>
      <c r="U289"/>
      <c r="V289"/>
      <c r="W289"/>
      <c r="X289"/>
      <c r="Y289"/>
      <c r="Z289"/>
      <c r="AA289"/>
      <c r="AB289"/>
      <c r="AC289"/>
    </row>
    <row r="290" spans="1:29" x14ac:dyDescent="0.25">
      <c r="A290" s="4">
        <v>14612</v>
      </c>
      <c r="B290" s="4" t="s">
        <v>298</v>
      </c>
      <c r="C290" s="21" t="s">
        <v>141</v>
      </c>
      <c r="D290" s="51">
        <v>14</v>
      </c>
      <c r="E290" s="4" t="s">
        <v>309</v>
      </c>
      <c r="F290" s="6">
        <v>42199</v>
      </c>
      <c r="G290" s="4" t="s">
        <v>30</v>
      </c>
      <c r="H290" s="26">
        <v>9363</v>
      </c>
      <c r="I290" s="26">
        <v>9692</v>
      </c>
      <c r="J290" s="30">
        <f t="shared" si="29"/>
        <v>9527.5</v>
      </c>
      <c r="K290" s="68"/>
      <c r="L290" s="68">
        <v>2.48</v>
      </c>
      <c r="M290" s="68">
        <v>2.5099999999999998</v>
      </c>
      <c r="N290" s="27">
        <f t="shared" si="30"/>
        <v>2.4950000000000001</v>
      </c>
      <c r="O290" s="27">
        <f t="shared" si="31"/>
        <v>2.1213203435596288E-2</v>
      </c>
      <c r="P290" s="74">
        <v>2.48</v>
      </c>
      <c r="Q290" s="64">
        <f t="shared" si="32"/>
        <v>84.198338264951687</v>
      </c>
      <c r="S290" s="106"/>
    </row>
    <row r="291" spans="1:29" x14ac:dyDescent="0.25">
      <c r="A291" s="4">
        <v>14613</v>
      </c>
      <c r="B291" s="4" t="s">
        <v>296</v>
      </c>
      <c r="C291" s="21" t="s">
        <v>141</v>
      </c>
      <c r="D291" s="51">
        <v>14</v>
      </c>
      <c r="E291" s="51" t="s">
        <v>684</v>
      </c>
      <c r="F291" s="6">
        <v>42199</v>
      </c>
      <c r="G291" s="4" t="s">
        <v>30</v>
      </c>
      <c r="H291" s="26">
        <v>9363</v>
      </c>
      <c r="I291" s="26">
        <v>9692</v>
      </c>
      <c r="J291" s="30">
        <f t="shared" si="29"/>
        <v>9527.5</v>
      </c>
      <c r="K291" s="68">
        <v>2.5499999999999998</v>
      </c>
      <c r="L291" s="68"/>
      <c r="M291" s="68">
        <v>2.57</v>
      </c>
      <c r="N291" s="27">
        <f t="shared" si="30"/>
        <v>2.5599999999999996</v>
      </c>
      <c r="O291" s="27">
        <f t="shared" si="31"/>
        <v>1.4142135623730963E-2</v>
      </c>
      <c r="P291" s="74">
        <v>2.5099999999999998</v>
      </c>
      <c r="Q291" s="64">
        <f t="shared" si="32"/>
        <v>91.679932565690223</v>
      </c>
      <c r="S291" s="106"/>
      <c r="T291" s="51"/>
      <c r="U291" s="51"/>
      <c r="V291" s="51"/>
      <c r="W291" s="51"/>
      <c r="X291" s="51"/>
      <c r="Y291" s="51"/>
      <c r="Z291" s="51"/>
      <c r="AA291" s="51"/>
      <c r="AB291" s="51"/>
      <c r="AC291" s="51"/>
    </row>
    <row r="292" spans="1:29" x14ac:dyDescent="0.25">
      <c r="A292" s="4">
        <v>14614</v>
      </c>
      <c r="B292" s="4" t="s">
        <v>299</v>
      </c>
      <c r="C292" s="21" t="s">
        <v>141</v>
      </c>
      <c r="D292" s="51">
        <v>14</v>
      </c>
      <c r="E292" s="4" t="s">
        <v>684</v>
      </c>
      <c r="F292" s="6">
        <v>42199</v>
      </c>
      <c r="G292" s="4" t="s">
        <v>30</v>
      </c>
      <c r="H292" s="26">
        <v>9363</v>
      </c>
      <c r="I292" s="26">
        <v>9692</v>
      </c>
      <c r="J292" s="30">
        <f t="shared" si="29"/>
        <v>9527.5</v>
      </c>
      <c r="K292" s="68">
        <v>2.34</v>
      </c>
      <c r="L292" s="68"/>
      <c r="M292" s="68">
        <v>2.33</v>
      </c>
      <c r="N292" s="27">
        <f t="shared" si="30"/>
        <v>2.335</v>
      </c>
      <c r="O292" s="27">
        <f t="shared" si="31"/>
        <v>7.0710678118653244E-3</v>
      </c>
      <c r="P292" s="74">
        <v>2.2599999999999998</v>
      </c>
      <c r="Q292" s="64">
        <f t="shared" si="32"/>
        <v>67.61290393395862</v>
      </c>
      <c r="S292" s="101"/>
    </row>
    <row r="293" spans="1:29" x14ac:dyDescent="0.25">
      <c r="A293" s="4">
        <v>14615</v>
      </c>
      <c r="B293" s="4" t="s">
        <v>297</v>
      </c>
      <c r="C293" s="21" t="s">
        <v>141</v>
      </c>
      <c r="D293" s="51">
        <v>14</v>
      </c>
      <c r="E293" s="4" t="s">
        <v>309</v>
      </c>
      <c r="F293" s="6">
        <v>42199</v>
      </c>
      <c r="G293" s="4" t="s">
        <v>30</v>
      </c>
      <c r="H293" s="26">
        <v>9363</v>
      </c>
      <c r="I293" s="26">
        <v>9692</v>
      </c>
      <c r="J293" s="30">
        <f t="shared" si="29"/>
        <v>9527.5</v>
      </c>
      <c r="K293" s="68"/>
      <c r="L293" s="68">
        <v>2.62</v>
      </c>
      <c r="M293" s="68">
        <v>2.59</v>
      </c>
      <c r="N293" s="27">
        <f t="shared" si="30"/>
        <v>2.605</v>
      </c>
      <c r="O293" s="27">
        <f t="shared" si="31"/>
        <v>2.12132034355966E-2</v>
      </c>
      <c r="P293" s="74">
        <v>2.5</v>
      </c>
      <c r="Q293" s="64">
        <f t="shared" si="32"/>
        <v>97.123333160996566</v>
      </c>
      <c r="S293" s="106"/>
    </row>
    <row r="294" spans="1:29" x14ac:dyDescent="0.25">
      <c r="A294" s="4">
        <v>14969</v>
      </c>
      <c r="B294" s="4" t="s">
        <v>424</v>
      </c>
      <c r="C294" s="21" t="s">
        <v>141</v>
      </c>
      <c r="D294" s="51">
        <v>14</v>
      </c>
      <c r="E294" s="4" t="s">
        <v>684</v>
      </c>
      <c r="F294" s="53">
        <v>42302</v>
      </c>
      <c r="G294" s="4" t="s">
        <v>30</v>
      </c>
      <c r="H294" s="26">
        <v>9363</v>
      </c>
      <c r="I294" s="26">
        <v>9692</v>
      </c>
      <c r="J294" s="30">
        <f t="shared" si="29"/>
        <v>9527.5</v>
      </c>
      <c r="K294" s="68">
        <v>2.54</v>
      </c>
      <c r="L294" s="68">
        <v>2.5299999999999998</v>
      </c>
      <c r="M294" s="68"/>
      <c r="N294" s="27">
        <f t="shared" si="30"/>
        <v>2.5350000000000001</v>
      </c>
      <c r="O294" s="27">
        <f t="shared" si="31"/>
        <v>7.0710678118656384E-3</v>
      </c>
      <c r="P294" s="74">
        <v>2.4700000000000002</v>
      </c>
      <c r="Q294" s="64">
        <f t="shared" si="32"/>
        <v>88.749733934701709</v>
      </c>
      <c r="S294" s="104"/>
    </row>
    <row r="295" spans="1:29" x14ac:dyDescent="0.25">
      <c r="A295" s="4">
        <v>14970</v>
      </c>
      <c r="B295" s="4" t="s">
        <v>425</v>
      </c>
      <c r="C295" s="21" t="s">
        <v>141</v>
      </c>
      <c r="D295" s="51">
        <v>14</v>
      </c>
      <c r="E295" s="51" t="s">
        <v>684</v>
      </c>
      <c r="F295" s="53">
        <v>42302</v>
      </c>
      <c r="G295" s="4" t="s">
        <v>30</v>
      </c>
      <c r="H295" s="26">
        <v>9363</v>
      </c>
      <c r="I295" s="26">
        <v>9692</v>
      </c>
      <c r="J295" s="30">
        <f t="shared" si="29"/>
        <v>9527.5</v>
      </c>
      <c r="K295" s="68"/>
      <c r="L295" s="68">
        <v>2.61</v>
      </c>
      <c r="M295" s="68">
        <v>2.59</v>
      </c>
      <c r="N295" s="27">
        <f t="shared" si="30"/>
        <v>2.5999999999999996</v>
      </c>
      <c r="O295" s="27">
        <f t="shared" si="31"/>
        <v>1.4142135623730963E-2</v>
      </c>
      <c r="P295" s="74">
        <v>2.5</v>
      </c>
      <c r="Q295" s="64">
        <f t="shared" si="32"/>
        <v>96.507659172657199</v>
      </c>
      <c r="S295" s="104"/>
    </row>
    <row r="296" spans="1:29" x14ac:dyDescent="0.25">
      <c r="A296" s="4">
        <v>15017</v>
      </c>
      <c r="B296" s="4" t="s">
        <v>568</v>
      </c>
      <c r="C296" s="21" t="s">
        <v>141</v>
      </c>
      <c r="D296" s="51">
        <v>14</v>
      </c>
      <c r="E296" s="4" t="s">
        <v>309</v>
      </c>
      <c r="F296" s="53">
        <v>42302</v>
      </c>
      <c r="G296" s="4" t="s">
        <v>30</v>
      </c>
      <c r="H296" s="26">
        <v>9363</v>
      </c>
      <c r="I296" s="26">
        <v>9692</v>
      </c>
      <c r="J296" s="30">
        <f t="shared" si="29"/>
        <v>9527.5</v>
      </c>
      <c r="K296" s="68">
        <v>2.4900000000000002</v>
      </c>
      <c r="L296" s="68">
        <v>2.5099999999999998</v>
      </c>
      <c r="M296" s="68"/>
      <c r="N296" s="27">
        <f t="shared" si="30"/>
        <v>2.5</v>
      </c>
      <c r="O296" s="27">
        <f t="shared" si="31"/>
        <v>1.4142135623730649E-2</v>
      </c>
      <c r="P296" s="74">
        <v>2.39</v>
      </c>
      <c r="Q296" s="64">
        <f t="shared" si="32"/>
        <v>84.758142159370664</v>
      </c>
      <c r="S296" s="104" t="s">
        <v>567</v>
      </c>
    </row>
    <row r="297" spans="1:29" x14ac:dyDescent="0.25">
      <c r="A297" s="4">
        <v>15018</v>
      </c>
      <c r="B297" s="4" t="s">
        <v>589</v>
      </c>
      <c r="C297" s="21" t="s">
        <v>141</v>
      </c>
      <c r="D297" s="51">
        <v>14</v>
      </c>
      <c r="E297" s="51" t="s">
        <v>313</v>
      </c>
      <c r="F297" s="53">
        <v>42302</v>
      </c>
      <c r="G297" s="4" t="s">
        <v>30</v>
      </c>
      <c r="H297" s="26">
        <v>9363</v>
      </c>
      <c r="I297" s="26">
        <v>9692</v>
      </c>
      <c r="J297" s="30">
        <f t="shared" si="29"/>
        <v>9527.5</v>
      </c>
      <c r="K297" s="68">
        <v>2.64</v>
      </c>
      <c r="L297" s="68">
        <v>2.65</v>
      </c>
      <c r="M297" s="68"/>
      <c r="N297" s="27">
        <f t="shared" si="30"/>
        <v>2.645</v>
      </c>
      <c r="O297" s="27">
        <f t="shared" si="31"/>
        <v>7.0710678118653244E-3</v>
      </c>
      <c r="P297" s="74">
        <v>2.62</v>
      </c>
      <c r="Q297" s="64">
        <f t="shared" si="32"/>
        <v>102.14779325008192</v>
      </c>
      <c r="S297" s="104" t="s">
        <v>569</v>
      </c>
    </row>
    <row r="298" spans="1:29" x14ac:dyDescent="0.25">
      <c r="A298" s="51">
        <v>15044</v>
      </c>
      <c r="B298" s="51" t="s">
        <v>590</v>
      </c>
      <c r="C298" s="59" t="s">
        <v>141</v>
      </c>
      <c r="D298" s="51">
        <v>14</v>
      </c>
      <c r="E298" s="4" t="s">
        <v>684</v>
      </c>
      <c r="F298" s="65">
        <v>42302</v>
      </c>
      <c r="G298" s="51" t="s">
        <v>30</v>
      </c>
      <c r="H298" s="61">
        <v>9363</v>
      </c>
      <c r="I298" s="61">
        <v>9692</v>
      </c>
      <c r="J298" s="62">
        <f t="shared" si="29"/>
        <v>9527.5</v>
      </c>
      <c r="K298" s="71"/>
      <c r="L298" s="71">
        <v>2.27</v>
      </c>
      <c r="M298" s="71">
        <v>2.27</v>
      </c>
      <c r="N298" s="63">
        <f t="shared" si="30"/>
        <v>2.27</v>
      </c>
      <c r="O298" s="63">
        <f t="shared" si="31"/>
        <v>0</v>
      </c>
      <c r="P298" s="74">
        <v>2.4</v>
      </c>
      <c r="Q298" s="64">
        <f t="shared" si="32"/>
        <v>61.58083697431406</v>
      </c>
      <c r="R298" s="52"/>
      <c r="S298" s="104" t="s">
        <v>570</v>
      </c>
      <c r="T298" s="52"/>
      <c r="U298" s="52"/>
      <c r="V298" s="52"/>
      <c r="W298" s="52"/>
      <c r="X298" s="52"/>
      <c r="Y298" s="52"/>
      <c r="Z298" s="52"/>
      <c r="AA298" s="52"/>
      <c r="AB298" s="52"/>
      <c r="AC298" s="52"/>
    </row>
    <row r="299" spans="1:29" x14ac:dyDescent="0.25">
      <c r="A299" s="4">
        <v>14981</v>
      </c>
      <c r="B299" s="4" t="s">
        <v>417</v>
      </c>
      <c r="C299" s="21" t="s">
        <v>408</v>
      </c>
      <c r="D299" s="51">
        <v>15</v>
      </c>
      <c r="E299" s="50" t="s">
        <v>308</v>
      </c>
      <c r="F299" s="53">
        <v>42302</v>
      </c>
      <c r="G299" s="4" t="s">
        <v>30</v>
      </c>
      <c r="H299" s="26">
        <v>9692</v>
      </c>
      <c r="I299" s="26">
        <v>10021</v>
      </c>
      <c r="J299" s="30">
        <f t="shared" si="29"/>
        <v>9856.5</v>
      </c>
      <c r="K299" s="68">
        <v>2.54</v>
      </c>
      <c r="L299" s="68">
        <v>2.57</v>
      </c>
      <c r="M299" s="68">
        <v>2.59</v>
      </c>
      <c r="N299" s="27">
        <f t="shared" si="30"/>
        <v>2.5666666666666664</v>
      </c>
      <c r="O299" s="27">
        <f t="shared" si="31"/>
        <v>2.5166114784235735E-2</v>
      </c>
      <c r="Q299" s="64">
        <f t="shared" si="32"/>
        <v>92.472574147609677</v>
      </c>
      <c r="S299" s="104"/>
      <c r="T299" s="52"/>
      <c r="U299" s="52"/>
      <c r="V299" s="52"/>
      <c r="W299" s="52"/>
      <c r="X299" s="52"/>
      <c r="Y299" s="52"/>
      <c r="Z299" s="52"/>
      <c r="AA299" s="52"/>
      <c r="AB299" s="52"/>
      <c r="AC299" s="52"/>
    </row>
    <row r="300" spans="1:29" x14ac:dyDescent="0.25">
      <c r="A300" s="4">
        <v>14983</v>
      </c>
      <c r="B300" s="4" t="s">
        <v>418</v>
      </c>
      <c r="C300" s="21" t="s">
        <v>408</v>
      </c>
      <c r="D300" s="51">
        <v>15</v>
      </c>
      <c r="E300" s="50" t="s">
        <v>309</v>
      </c>
      <c r="F300" s="53">
        <v>42302</v>
      </c>
      <c r="G300" s="4" t="s">
        <v>30</v>
      </c>
      <c r="H300" s="26">
        <v>9692</v>
      </c>
      <c r="I300" s="26">
        <v>10021</v>
      </c>
      <c r="J300" s="30">
        <f t="shared" si="29"/>
        <v>9856.5</v>
      </c>
      <c r="K300" s="68">
        <v>2.61</v>
      </c>
      <c r="L300" s="68">
        <v>2.65</v>
      </c>
      <c r="M300" s="68"/>
      <c r="N300" s="27">
        <f t="shared" si="30"/>
        <v>2.63</v>
      </c>
      <c r="O300" s="27">
        <f t="shared" si="31"/>
        <v>2.8284271247461926E-2</v>
      </c>
      <c r="P300" s="74">
        <v>2.52</v>
      </c>
      <c r="Q300" s="64">
        <f t="shared" si="32"/>
        <v>100.242878144164</v>
      </c>
      <c r="S300" s="104"/>
      <c r="T300" s="52"/>
      <c r="U300" s="52"/>
      <c r="V300" s="52"/>
      <c r="W300" s="52"/>
      <c r="X300" s="52"/>
      <c r="Y300" s="52"/>
      <c r="Z300" s="52"/>
      <c r="AA300" s="52"/>
      <c r="AB300" s="52"/>
      <c r="AC300" s="52"/>
    </row>
    <row r="301" spans="1:29" x14ac:dyDescent="0.25">
      <c r="A301" s="4">
        <v>14988</v>
      </c>
      <c r="B301" s="4" t="s">
        <v>410</v>
      </c>
      <c r="C301" s="21" t="s">
        <v>408</v>
      </c>
      <c r="D301" s="51">
        <v>15</v>
      </c>
      <c r="E301" s="4" t="s">
        <v>309</v>
      </c>
      <c r="F301" s="53">
        <v>42302</v>
      </c>
      <c r="G301" s="4" t="s">
        <v>30</v>
      </c>
      <c r="H301" s="26">
        <v>9692</v>
      </c>
      <c r="I301" s="26">
        <v>10021</v>
      </c>
      <c r="J301" s="30">
        <f t="shared" si="29"/>
        <v>9856.5</v>
      </c>
      <c r="K301" s="68"/>
      <c r="L301" s="68">
        <v>2.29</v>
      </c>
      <c r="M301" s="68">
        <v>2.29</v>
      </c>
      <c r="N301" s="27">
        <f t="shared" si="30"/>
        <v>2.29</v>
      </c>
      <c r="O301" s="27">
        <f t="shared" ref="O301:O332" si="33">STDEV(K301:M301)</f>
        <v>0</v>
      </c>
      <c r="P301" s="74">
        <v>2.25</v>
      </c>
      <c r="Q301" s="64">
        <f t="shared" si="32"/>
        <v>63.395064281510365</v>
      </c>
      <c r="S301" s="101"/>
      <c r="T301" s="52"/>
      <c r="U301" s="52"/>
      <c r="V301" s="52"/>
      <c r="W301" s="52"/>
      <c r="X301" s="52"/>
      <c r="Y301" s="52"/>
      <c r="Z301" s="52"/>
      <c r="AA301" s="52"/>
      <c r="AB301" s="52"/>
      <c r="AC301" s="52"/>
    </row>
    <row r="302" spans="1:29" x14ac:dyDescent="0.25">
      <c r="A302" s="51">
        <v>14989</v>
      </c>
      <c r="B302" s="51" t="s">
        <v>409</v>
      </c>
      <c r="C302" s="59" t="s">
        <v>408</v>
      </c>
      <c r="D302" s="51">
        <v>15</v>
      </c>
      <c r="E302" s="4" t="s">
        <v>684</v>
      </c>
      <c r="F302" s="65">
        <v>42302</v>
      </c>
      <c r="G302" s="51" t="s">
        <v>30</v>
      </c>
      <c r="H302" s="61">
        <v>9692</v>
      </c>
      <c r="I302" s="61">
        <v>10021</v>
      </c>
      <c r="J302" s="62">
        <f t="shared" si="29"/>
        <v>9856.5</v>
      </c>
      <c r="K302" s="71">
        <v>2.64</v>
      </c>
      <c r="L302" s="71">
        <v>2.7</v>
      </c>
      <c r="M302" s="71"/>
      <c r="N302" s="63">
        <f t="shared" si="30"/>
        <v>2.67</v>
      </c>
      <c r="O302" s="63">
        <f t="shared" si="33"/>
        <v>4.2426406871192889E-2</v>
      </c>
      <c r="P302" s="74">
        <v>2.54</v>
      </c>
      <c r="Q302" s="64">
        <f t="shared" si="32"/>
        <v>105.37856375652099</v>
      </c>
      <c r="R302" s="52"/>
      <c r="S302" s="103"/>
      <c r="T302" s="51"/>
      <c r="U302" s="51"/>
      <c r="V302" s="51"/>
      <c r="W302" s="51"/>
      <c r="X302" s="51"/>
      <c r="Y302" s="51"/>
      <c r="Z302" s="51"/>
      <c r="AA302" s="51"/>
      <c r="AB302" s="51"/>
      <c r="AC302" s="51"/>
    </row>
    <row r="303" spans="1:29" x14ac:dyDescent="0.25">
      <c r="A303" s="4">
        <v>15019</v>
      </c>
      <c r="B303" s="4" t="s">
        <v>594</v>
      </c>
      <c r="C303" s="21" t="s">
        <v>408</v>
      </c>
      <c r="D303" s="51">
        <v>15</v>
      </c>
      <c r="E303" s="51" t="s">
        <v>309</v>
      </c>
      <c r="F303" s="53">
        <v>42302</v>
      </c>
      <c r="G303" s="4" t="s">
        <v>30</v>
      </c>
      <c r="H303" s="26">
        <v>9692</v>
      </c>
      <c r="I303" s="26">
        <v>10021</v>
      </c>
      <c r="J303" s="30">
        <f t="shared" si="29"/>
        <v>9856.5</v>
      </c>
      <c r="K303" s="68"/>
      <c r="L303" s="68">
        <v>2.4300000000000002</v>
      </c>
      <c r="M303" s="68">
        <v>2.46</v>
      </c>
      <c r="N303" s="27">
        <f t="shared" si="30"/>
        <v>2.4450000000000003</v>
      </c>
      <c r="O303" s="27">
        <f t="shared" si="33"/>
        <v>2.1213203435596288E-2</v>
      </c>
      <c r="P303" s="74">
        <v>2.36</v>
      </c>
      <c r="Q303" s="64">
        <f t="shared" si="32"/>
        <v>78.741382937850688</v>
      </c>
      <c r="R303" s="38"/>
      <c r="S303" s="104" t="s">
        <v>574</v>
      </c>
      <c r="T303"/>
      <c r="U303"/>
      <c r="V303"/>
      <c r="W303"/>
      <c r="X303"/>
      <c r="Y303"/>
      <c r="Z303"/>
      <c r="AA303"/>
      <c r="AB303"/>
      <c r="AC303"/>
    </row>
    <row r="304" spans="1:29" x14ac:dyDescent="0.25">
      <c r="A304" s="4">
        <v>15020</v>
      </c>
      <c r="B304" s="4" t="s">
        <v>607</v>
      </c>
      <c r="C304" s="21" t="s">
        <v>408</v>
      </c>
      <c r="D304" s="51">
        <v>15</v>
      </c>
      <c r="E304" s="4" t="s">
        <v>684</v>
      </c>
      <c r="F304" s="53">
        <v>42302</v>
      </c>
      <c r="G304" s="4" t="s">
        <v>30</v>
      </c>
      <c r="H304" s="26">
        <v>9692</v>
      </c>
      <c r="I304" s="26">
        <v>10021</v>
      </c>
      <c r="J304" s="30">
        <f t="shared" si="29"/>
        <v>9856.5</v>
      </c>
      <c r="K304" s="68">
        <v>2.6</v>
      </c>
      <c r="L304" s="68">
        <v>2.6</v>
      </c>
      <c r="M304" s="68">
        <v>2.6</v>
      </c>
      <c r="N304" s="27">
        <f t="shared" si="30"/>
        <v>2.6</v>
      </c>
      <c r="O304" s="27">
        <f t="shared" si="33"/>
        <v>0</v>
      </c>
      <c r="Q304" s="64">
        <f t="shared" si="32"/>
        <v>96.507659172657284</v>
      </c>
      <c r="S304" s="104" t="s">
        <v>588</v>
      </c>
      <c r="T304"/>
      <c r="U304"/>
      <c r="V304"/>
      <c r="W304"/>
      <c r="X304"/>
      <c r="Y304"/>
      <c r="Z304"/>
      <c r="AA304"/>
      <c r="AB304"/>
      <c r="AC304"/>
    </row>
    <row r="305" spans="1:29" x14ac:dyDescent="0.25">
      <c r="A305" s="4">
        <v>15021</v>
      </c>
      <c r="B305" s="4" t="s">
        <v>608</v>
      </c>
      <c r="C305" s="21" t="s">
        <v>408</v>
      </c>
      <c r="D305" s="51">
        <v>15</v>
      </c>
      <c r="E305" s="4" t="s">
        <v>684</v>
      </c>
      <c r="F305" s="53">
        <v>42302</v>
      </c>
      <c r="G305" s="4" t="s">
        <v>30</v>
      </c>
      <c r="H305" s="26">
        <v>9692</v>
      </c>
      <c r="I305" s="26">
        <v>10021</v>
      </c>
      <c r="J305" s="30">
        <f t="shared" si="29"/>
        <v>9856.5</v>
      </c>
      <c r="K305" s="68">
        <v>2.54</v>
      </c>
      <c r="L305" s="68"/>
      <c r="M305" s="68">
        <v>2.54</v>
      </c>
      <c r="N305" s="27">
        <f t="shared" si="30"/>
        <v>2.54</v>
      </c>
      <c r="O305" s="27">
        <f t="shared" si="33"/>
        <v>0</v>
      </c>
      <c r="P305" s="74">
        <v>2.5099999999999998</v>
      </c>
      <c r="Q305" s="64">
        <f t="shared" si="32"/>
        <v>89.330466510741147</v>
      </c>
      <c r="S305" s="104" t="s">
        <v>587</v>
      </c>
    </row>
    <row r="306" spans="1:29" x14ac:dyDescent="0.25">
      <c r="A306" s="4">
        <v>15022</v>
      </c>
      <c r="B306" s="4" t="s">
        <v>604</v>
      </c>
      <c r="C306" s="21" t="s">
        <v>408</v>
      </c>
      <c r="D306" s="51">
        <v>15</v>
      </c>
      <c r="E306" s="4" t="s">
        <v>684</v>
      </c>
      <c r="F306" s="53">
        <v>42302</v>
      </c>
      <c r="G306" s="4" t="s">
        <v>30</v>
      </c>
      <c r="H306" s="26">
        <v>9692</v>
      </c>
      <c r="I306" s="26">
        <v>10021</v>
      </c>
      <c r="J306" s="30">
        <f t="shared" si="29"/>
        <v>9856.5</v>
      </c>
      <c r="K306" s="68">
        <v>2.31</v>
      </c>
      <c r="L306" s="68">
        <v>2.31</v>
      </c>
      <c r="M306" s="68"/>
      <c r="N306" s="27">
        <f t="shared" si="30"/>
        <v>2.31</v>
      </c>
      <c r="O306" s="27">
        <f t="shared" si="33"/>
        <v>0</v>
      </c>
      <c r="P306" s="74">
        <v>2.4300000000000002</v>
      </c>
      <c r="Q306" s="64">
        <f t="shared" si="32"/>
        <v>65.246264663379819</v>
      </c>
      <c r="S306" s="104" t="s">
        <v>584</v>
      </c>
      <c r="T306"/>
      <c r="U306"/>
      <c r="V306"/>
      <c r="W306"/>
      <c r="X306"/>
      <c r="Y306"/>
      <c r="Z306"/>
      <c r="AA306"/>
      <c r="AB306"/>
      <c r="AC306"/>
    </row>
    <row r="307" spans="1:29" x14ac:dyDescent="0.25">
      <c r="A307" s="4">
        <v>15023</v>
      </c>
      <c r="B307" s="4" t="s">
        <v>602</v>
      </c>
      <c r="C307" s="21" t="s">
        <v>408</v>
      </c>
      <c r="D307" s="51">
        <v>15</v>
      </c>
      <c r="E307" s="4" t="s">
        <v>313</v>
      </c>
      <c r="F307" s="53">
        <v>42302</v>
      </c>
      <c r="G307" s="4" t="s">
        <v>30</v>
      </c>
      <c r="H307" s="26">
        <v>9692</v>
      </c>
      <c r="I307" s="26">
        <v>10021</v>
      </c>
      <c r="J307" s="30">
        <f t="shared" si="29"/>
        <v>9856.5</v>
      </c>
      <c r="K307" s="68">
        <v>2.68</v>
      </c>
      <c r="L307" s="68"/>
      <c r="M307" s="68">
        <v>2.69</v>
      </c>
      <c r="N307" s="27">
        <f t="shared" si="30"/>
        <v>2.6850000000000001</v>
      </c>
      <c r="O307" s="27">
        <f t="shared" si="33"/>
        <v>7.0710678118653244E-3</v>
      </c>
      <c r="P307" s="74">
        <v>2.64</v>
      </c>
      <c r="Q307" s="64">
        <f t="shared" si="32"/>
        <v>107.35087780936044</v>
      </c>
      <c r="S307" s="104" t="s">
        <v>582</v>
      </c>
      <c r="T307"/>
      <c r="U307"/>
      <c r="V307"/>
      <c r="W307"/>
      <c r="X307"/>
      <c r="Y307"/>
      <c r="Z307"/>
      <c r="AA307"/>
      <c r="AB307"/>
      <c r="AC307"/>
    </row>
    <row r="308" spans="1:29" x14ac:dyDescent="0.25">
      <c r="A308" s="4">
        <v>15024</v>
      </c>
      <c r="B308" s="4" t="s">
        <v>606</v>
      </c>
      <c r="C308" s="21" t="s">
        <v>408</v>
      </c>
      <c r="D308" s="51">
        <v>15</v>
      </c>
      <c r="E308" s="4" t="s">
        <v>309</v>
      </c>
      <c r="F308" s="53">
        <v>42302</v>
      </c>
      <c r="G308" s="4" t="s">
        <v>30</v>
      </c>
      <c r="H308" s="26">
        <v>9692</v>
      </c>
      <c r="I308" s="26">
        <v>10021</v>
      </c>
      <c r="J308" s="30">
        <f t="shared" si="29"/>
        <v>9856.5</v>
      </c>
      <c r="K308" s="68">
        <v>2.71</v>
      </c>
      <c r="L308" s="68">
        <v>2.71</v>
      </c>
      <c r="M308" s="68"/>
      <c r="N308" s="27">
        <f t="shared" si="30"/>
        <v>2.71</v>
      </c>
      <c r="O308" s="27">
        <f t="shared" si="33"/>
        <v>0</v>
      </c>
      <c r="P308" s="74">
        <v>2.66</v>
      </c>
      <c r="Q308" s="64">
        <f t="shared" si="32"/>
        <v>110.69508874802516</v>
      </c>
      <c r="S308" s="104" t="s">
        <v>586</v>
      </c>
      <c r="T308"/>
      <c r="U308"/>
      <c r="V308"/>
      <c r="W308"/>
      <c r="X308"/>
      <c r="Y308"/>
      <c r="Z308"/>
      <c r="AA308"/>
      <c r="AB308"/>
      <c r="AC308"/>
    </row>
    <row r="309" spans="1:29" x14ac:dyDescent="0.25">
      <c r="A309" s="51">
        <v>15025</v>
      </c>
      <c r="B309" s="51" t="s">
        <v>598</v>
      </c>
      <c r="C309" s="59" t="s">
        <v>408</v>
      </c>
      <c r="D309" s="51">
        <v>15</v>
      </c>
      <c r="E309" s="4" t="s">
        <v>309</v>
      </c>
      <c r="F309" s="65">
        <v>42302</v>
      </c>
      <c r="G309" s="51" t="s">
        <v>30</v>
      </c>
      <c r="H309" s="61">
        <v>9692</v>
      </c>
      <c r="I309" s="61">
        <v>10021</v>
      </c>
      <c r="J309" s="62">
        <f t="shared" si="29"/>
        <v>9856.5</v>
      </c>
      <c r="K309" s="71">
        <v>2.39</v>
      </c>
      <c r="L309" s="71"/>
      <c r="M309" s="71">
        <v>2.41</v>
      </c>
      <c r="N309" s="63">
        <f t="shared" si="30"/>
        <v>2.4000000000000004</v>
      </c>
      <c r="O309" s="63">
        <f t="shared" si="33"/>
        <v>1.4142135623730963E-2</v>
      </c>
      <c r="P309" s="74">
        <v>2.64</v>
      </c>
      <c r="Q309" s="64">
        <f t="shared" si="32"/>
        <v>74.045592064062333</v>
      </c>
      <c r="R309" s="52"/>
      <c r="S309" s="104" t="s">
        <v>578</v>
      </c>
      <c r="T309" s="51"/>
      <c r="U309" s="51"/>
      <c r="V309" s="51"/>
      <c r="W309" s="51"/>
      <c r="X309" s="51"/>
      <c r="Y309" s="51"/>
      <c r="Z309" s="51"/>
      <c r="AA309" s="51"/>
      <c r="AB309" s="51"/>
      <c r="AC309" s="51"/>
    </row>
    <row r="310" spans="1:29" x14ac:dyDescent="0.25">
      <c r="A310" s="4">
        <v>15026</v>
      </c>
      <c r="B310" s="4" t="s">
        <v>600</v>
      </c>
      <c r="C310" s="21" t="s">
        <v>408</v>
      </c>
      <c r="D310" s="51">
        <v>15</v>
      </c>
      <c r="E310" s="4" t="s">
        <v>313</v>
      </c>
      <c r="F310" s="53">
        <v>42302</v>
      </c>
      <c r="G310" s="4" t="s">
        <v>30</v>
      </c>
      <c r="H310" s="26">
        <v>9692</v>
      </c>
      <c r="I310" s="26">
        <v>10021</v>
      </c>
      <c r="J310" s="30">
        <f t="shared" si="29"/>
        <v>9856.5</v>
      </c>
      <c r="K310" s="68">
        <v>2.48</v>
      </c>
      <c r="L310" s="68">
        <v>2.4900000000000002</v>
      </c>
      <c r="M310" s="68"/>
      <c r="N310" s="27">
        <f t="shared" si="30"/>
        <v>2.4850000000000003</v>
      </c>
      <c r="O310" s="27">
        <f t="shared" si="33"/>
        <v>7.0710678118656384E-3</v>
      </c>
      <c r="P310" s="74">
        <v>2.5099999999999998</v>
      </c>
      <c r="Q310" s="64">
        <f t="shared" si="32"/>
        <v>83.086480153518039</v>
      </c>
      <c r="S310" s="104" t="s">
        <v>580</v>
      </c>
      <c r="T310"/>
      <c r="U310"/>
      <c r="V310"/>
      <c r="W310"/>
      <c r="X310"/>
      <c r="Y310"/>
      <c r="Z310"/>
      <c r="AA310"/>
      <c r="AB310"/>
      <c r="AC310"/>
    </row>
    <row r="311" spans="1:29" x14ac:dyDescent="0.25">
      <c r="A311" s="4">
        <v>15034</v>
      </c>
      <c r="B311" s="4" t="s">
        <v>595</v>
      </c>
      <c r="C311" s="21" t="s">
        <v>408</v>
      </c>
      <c r="D311" s="51">
        <v>15</v>
      </c>
      <c r="E311" s="4" t="s">
        <v>684</v>
      </c>
      <c r="F311" s="53">
        <v>42302</v>
      </c>
      <c r="G311" s="4" t="s">
        <v>30</v>
      </c>
      <c r="H311" s="26">
        <v>9692</v>
      </c>
      <c r="I311" s="26">
        <v>10021</v>
      </c>
      <c r="J311" s="30">
        <f t="shared" si="29"/>
        <v>9856.5</v>
      </c>
      <c r="K311" s="68"/>
      <c r="L311" s="68">
        <v>2.5</v>
      </c>
      <c r="M311" s="68">
        <v>2.5299999999999998</v>
      </c>
      <c r="N311" s="27">
        <f t="shared" si="30"/>
        <v>2.5149999999999997</v>
      </c>
      <c r="O311" s="27">
        <f t="shared" si="33"/>
        <v>2.1213203435596288E-2</v>
      </c>
      <c r="P311" s="74">
        <v>2.6</v>
      </c>
      <c r="Q311" s="64">
        <f t="shared" si="32"/>
        <v>86.453134685954439</v>
      </c>
      <c r="R311" s="38"/>
      <c r="S311" s="104" t="s">
        <v>575</v>
      </c>
    </row>
    <row r="312" spans="1:29" x14ac:dyDescent="0.25">
      <c r="A312" s="4">
        <v>15035</v>
      </c>
      <c r="B312" s="4" t="s">
        <v>603</v>
      </c>
      <c r="C312" s="21" t="s">
        <v>408</v>
      </c>
      <c r="D312" s="51">
        <v>15</v>
      </c>
      <c r="E312" s="51" t="s">
        <v>313</v>
      </c>
      <c r="F312" s="53">
        <v>42302</v>
      </c>
      <c r="G312" s="4" t="s">
        <v>30</v>
      </c>
      <c r="H312" s="26">
        <v>9692</v>
      </c>
      <c r="I312" s="26">
        <v>10021</v>
      </c>
      <c r="J312" s="30">
        <f t="shared" si="29"/>
        <v>9856.5</v>
      </c>
      <c r="K312" s="68">
        <v>2.62</v>
      </c>
      <c r="L312" s="68">
        <v>2.61</v>
      </c>
      <c r="M312" s="68">
        <v>2.61</v>
      </c>
      <c r="N312" s="27">
        <f t="shared" si="30"/>
        <v>2.6133333333333333</v>
      </c>
      <c r="O312" s="27">
        <f t="shared" si="33"/>
        <v>5.7735026918963907E-3</v>
      </c>
      <c r="Q312" s="64">
        <f t="shared" si="32"/>
        <v>98.155539481699307</v>
      </c>
      <c r="S312" s="104" t="s">
        <v>583</v>
      </c>
      <c r="T312"/>
      <c r="U312"/>
      <c r="V312"/>
      <c r="W312"/>
      <c r="X312"/>
      <c r="Y312"/>
      <c r="Z312"/>
      <c r="AA312"/>
      <c r="AB312"/>
      <c r="AC312"/>
    </row>
    <row r="313" spans="1:29" x14ac:dyDescent="0.25">
      <c r="A313" s="4">
        <v>15036</v>
      </c>
      <c r="B313" s="4" t="s">
        <v>597</v>
      </c>
      <c r="C313" s="21" t="s">
        <v>408</v>
      </c>
      <c r="D313" s="51">
        <v>15</v>
      </c>
      <c r="E313" s="51" t="s">
        <v>313</v>
      </c>
      <c r="F313" s="53">
        <v>42302</v>
      </c>
      <c r="G313" s="4" t="s">
        <v>30</v>
      </c>
      <c r="H313" s="26">
        <v>9692</v>
      </c>
      <c r="I313" s="26">
        <v>10021</v>
      </c>
      <c r="J313" s="30">
        <f t="shared" si="29"/>
        <v>9856.5</v>
      </c>
      <c r="K313" s="68">
        <v>2.58</v>
      </c>
      <c r="L313" s="68"/>
      <c r="M313" s="68">
        <v>2.56</v>
      </c>
      <c r="N313" s="27">
        <f t="shared" si="30"/>
        <v>2.5700000000000003</v>
      </c>
      <c r="O313" s="27">
        <f t="shared" si="33"/>
        <v>1.4142135623730963E-2</v>
      </c>
      <c r="P313" s="74">
        <v>2.5099999999999998</v>
      </c>
      <c r="Q313" s="64">
        <f t="shared" si="32"/>
        <v>92.87068272833146</v>
      </c>
      <c r="S313" s="104" t="s">
        <v>577</v>
      </c>
    </row>
    <row r="314" spans="1:29" x14ac:dyDescent="0.25">
      <c r="A314" s="51">
        <v>15037</v>
      </c>
      <c r="B314" s="51" t="s">
        <v>592</v>
      </c>
      <c r="C314" s="59" t="s">
        <v>408</v>
      </c>
      <c r="D314" s="51">
        <v>15</v>
      </c>
      <c r="E314" s="4" t="s">
        <v>313</v>
      </c>
      <c r="F314" s="65">
        <v>42302</v>
      </c>
      <c r="G314" s="51" t="s">
        <v>30</v>
      </c>
      <c r="H314" s="61">
        <v>9692</v>
      </c>
      <c r="I314" s="61">
        <v>10021</v>
      </c>
      <c r="J314" s="62">
        <f t="shared" si="29"/>
        <v>9856.5</v>
      </c>
      <c r="K314" s="71"/>
      <c r="L314" s="71">
        <v>2.58</v>
      </c>
      <c r="M314" s="71">
        <v>2.64</v>
      </c>
      <c r="N314" s="63">
        <f t="shared" si="30"/>
        <v>2.6100000000000003</v>
      </c>
      <c r="O314" s="63">
        <f t="shared" si="33"/>
        <v>4.2426406871192889E-2</v>
      </c>
      <c r="P314" s="74">
        <v>2.4700000000000002</v>
      </c>
      <c r="Q314" s="64">
        <f t="shared" si="32"/>
        <v>97.741742973365078</v>
      </c>
      <c r="R314" s="52"/>
      <c r="S314" s="104" t="s">
        <v>573</v>
      </c>
      <c r="T314"/>
      <c r="U314"/>
      <c r="V314"/>
      <c r="W314"/>
      <c r="X314"/>
      <c r="Y314"/>
      <c r="Z314"/>
      <c r="AA314"/>
      <c r="AB314"/>
      <c r="AC314"/>
    </row>
    <row r="315" spans="1:29" x14ac:dyDescent="0.25">
      <c r="A315" s="51">
        <v>15038</v>
      </c>
      <c r="B315" s="51" t="s">
        <v>591</v>
      </c>
      <c r="C315" s="59" t="s">
        <v>408</v>
      </c>
      <c r="D315" s="51">
        <v>15</v>
      </c>
      <c r="E315" s="51" t="s">
        <v>684</v>
      </c>
      <c r="F315" s="65">
        <v>42302</v>
      </c>
      <c r="G315" s="51" t="s">
        <v>30</v>
      </c>
      <c r="H315" s="61">
        <v>9692</v>
      </c>
      <c r="I315" s="61">
        <v>10021</v>
      </c>
      <c r="J315" s="62">
        <f t="shared" si="29"/>
        <v>9856.5</v>
      </c>
      <c r="K315" s="71"/>
      <c r="L315" s="71">
        <v>2.39</v>
      </c>
      <c r="M315" s="71">
        <v>2.29</v>
      </c>
      <c r="N315" s="63">
        <f t="shared" si="30"/>
        <v>2.34</v>
      </c>
      <c r="O315" s="63">
        <f t="shared" si="33"/>
        <v>7.0710678118654821E-2</v>
      </c>
      <c r="P315" s="74">
        <v>2.5099999999999998</v>
      </c>
      <c r="Q315" s="64">
        <f t="shared" si="32"/>
        <v>68.09331664511916</v>
      </c>
      <c r="R315" s="52"/>
      <c r="S315" s="105" t="s">
        <v>571</v>
      </c>
    </row>
    <row r="316" spans="1:29" x14ac:dyDescent="0.25">
      <c r="A316" s="4">
        <v>15039</v>
      </c>
      <c r="B316" s="4" t="s">
        <v>596</v>
      </c>
      <c r="C316" s="21" t="s">
        <v>408</v>
      </c>
      <c r="D316" s="51">
        <v>15</v>
      </c>
      <c r="E316" s="4" t="s">
        <v>684</v>
      </c>
      <c r="F316" s="53">
        <v>42302</v>
      </c>
      <c r="G316" s="4" t="s">
        <v>30</v>
      </c>
      <c r="H316" s="26">
        <v>9692</v>
      </c>
      <c r="I316" s="26">
        <v>10021</v>
      </c>
      <c r="J316" s="30">
        <f t="shared" si="29"/>
        <v>9856.5</v>
      </c>
      <c r="K316" s="68">
        <v>2.31</v>
      </c>
      <c r="L316" s="68"/>
      <c r="M316" s="68">
        <v>2.29</v>
      </c>
      <c r="N316" s="27">
        <f t="shared" si="30"/>
        <v>2.2999999999999998</v>
      </c>
      <c r="O316" s="27">
        <f t="shared" si="33"/>
        <v>1.4142135623730963E-2</v>
      </c>
      <c r="P316" s="74">
        <v>2.39</v>
      </c>
      <c r="Q316" s="64">
        <f t="shared" si="32"/>
        <v>64.316016391088468</v>
      </c>
      <c r="S316" s="104" t="s">
        <v>576</v>
      </c>
      <c r="T316"/>
      <c r="U316"/>
      <c r="V316"/>
      <c r="W316"/>
      <c r="X316"/>
      <c r="Y316"/>
      <c r="Z316"/>
      <c r="AA316"/>
      <c r="AB316"/>
      <c r="AC316"/>
    </row>
    <row r="317" spans="1:29" x14ac:dyDescent="0.25">
      <c r="A317" s="4">
        <v>15040</v>
      </c>
      <c r="B317" s="4" t="s">
        <v>605</v>
      </c>
      <c r="C317" s="21" t="s">
        <v>408</v>
      </c>
      <c r="D317" s="51">
        <v>15</v>
      </c>
      <c r="E317" s="4" t="s">
        <v>309</v>
      </c>
      <c r="F317" s="53">
        <v>42302</v>
      </c>
      <c r="G317" s="4" t="s">
        <v>30</v>
      </c>
      <c r="H317" s="26">
        <v>9692</v>
      </c>
      <c r="I317" s="26">
        <v>10021</v>
      </c>
      <c r="J317" s="30">
        <f t="shared" si="29"/>
        <v>9856.5</v>
      </c>
      <c r="K317" s="68"/>
      <c r="L317" s="68">
        <v>2.56</v>
      </c>
      <c r="M317" s="68">
        <v>2.56</v>
      </c>
      <c r="N317" s="27">
        <f t="shared" si="30"/>
        <v>2.56</v>
      </c>
      <c r="O317" s="27">
        <f t="shared" si="33"/>
        <v>0</v>
      </c>
      <c r="P317" s="74">
        <v>2.44</v>
      </c>
      <c r="Q317" s="64">
        <f t="shared" si="32"/>
        <v>91.679932565690308</v>
      </c>
      <c r="S317" s="104" t="s">
        <v>585</v>
      </c>
    </row>
    <row r="318" spans="1:29" x14ac:dyDescent="0.25">
      <c r="A318" s="4">
        <v>15041</v>
      </c>
      <c r="B318" s="4" t="s">
        <v>599</v>
      </c>
      <c r="C318" s="21" t="s">
        <v>408</v>
      </c>
      <c r="D318" s="51">
        <v>15</v>
      </c>
      <c r="E318" s="51" t="s">
        <v>684</v>
      </c>
      <c r="F318" s="53">
        <v>42302</v>
      </c>
      <c r="G318" s="4" t="s">
        <v>30</v>
      </c>
      <c r="H318" s="26">
        <v>9692</v>
      </c>
      <c r="I318" s="26">
        <v>10021</v>
      </c>
      <c r="J318" s="30">
        <f t="shared" si="29"/>
        <v>9856.5</v>
      </c>
      <c r="K318" s="68"/>
      <c r="L318" s="68">
        <v>2.19</v>
      </c>
      <c r="M318" s="68">
        <v>2.2000000000000002</v>
      </c>
      <c r="N318" s="27">
        <f t="shared" si="30"/>
        <v>2.1950000000000003</v>
      </c>
      <c r="O318" s="27">
        <f t="shared" si="33"/>
        <v>7.0710678118656384E-3</v>
      </c>
      <c r="P318" s="74">
        <v>2.2799999999999998</v>
      </c>
      <c r="Q318" s="64">
        <f t="shared" si="32"/>
        <v>55.099578468171011</v>
      </c>
      <c r="R318" s="38"/>
      <c r="S318" s="104" t="s">
        <v>579</v>
      </c>
    </row>
    <row r="319" spans="1:29" x14ac:dyDescent="0.25">
      <c r="A319" s="51">
        <v>15042</v>
      </c>
      <c r="B319" s="51" t="s">
        <v>593</v>
      </c>
      <c r="C319" s="59" t="s">
        <v>408</v>
      </c>
      <c r="D319" s="51">
        <v>15</v>
      </c>
      <c r="E319" s="4" t="s">
        <v>308</v>
      </c>
      <c r="F319" s="65">
        <v>42302</v>
      </c>
      <c r="G319" s="51" t="s">
        <v>30</v>
      </c>
      <c r="H319" s="61">
        <v>9692</v>
      </c>
      <c r="I319" s="61">
        <v>10021</v>
      </c>
      <c r="J319" s="62">
        <f t="shared" si="29"/>
        <v>9856.5</v>
      </c>
      <c r="K319" s="71">
        <v>2.2799999999999998</v>
      </c>
      <c r="L319" s="71">
        <v>2.19</v>
      </c>
      <c r="M319" s="71"/>
      <c r="N319" s="63">
        <f t="shared" si="30"/>
        <v>2.2349999999999999</v>
      </c>
      <c r="O319" s="63">
        <f t="shared" si="33"/>
        <v>6.3639610306789177E-2</v>
      </c>
      <c r="P319" s="74">
        <v>2.09</v>
      </c>
      <c r="Q319" s="64">
        <f t="shared" si="32"/>
        <v>58.49363569120689</v>
      </c>
      <c r="R319" s="52"/>
      <c r="S319" s="104" t="s">
        <v>572</v>
      </c>
    </row>
    <row r="320" spans="1:29" x14ac:dyDescent="0.25">
      <c r="A320" s="4">
        <v>15043</v>
      </c>
      <c r="B320" s="4" t="s">
        <v>601</v>
      </c>
      <c r="C320" s="21" t="s">
        <v>408</v>
      </c>
      <c r="D320" s="51">
        <v>15</v>
      </c>
      <c r="E320" s="4" t="s">
        <v>309</v>
      </c>
      <c r="F320" s="53">
        <v>42302</v>
      </c>
      <c r="G320" s="4" t="s">
        <v>30</v>
      </c>
      <c r="H320" s="26">
        <v>9692</v>
      </c>
      <c r="I320" s="26">
        <v>10021</v>
      </c>
      <c r="J320" s="30">
        <f t="shared" si="29"/>
        <v>9856.5</v>
      </c>
      <c r="K320" s="68">
        <v>2.4300000000000002</v>
      </c>
      <c r="L320" s="68">
        <v>2.44</v>
      </c>
      <c r="M320" s="68"/>
      <c r="N320" s="27">
        <f t="shared" si="30"/>
        <v>2.4350000000000001</v>
      </c>
      <c r="O320" s="27">
        <f t="shared" si="33"/>
        <v>7.0710678118653244E-3</v>
      </c>
      <c r="P320" s="74">
        <v>2.37</v>
      </c>
      <c r="Q320" s="64">
        <f t="shared" si="32"/>
        <v>77.680421956238803</v>
      </c>
      <c r="S320" s="104" t="s">
        <v>581</v>
      </c>
    </row>
    <row r="321" spans="1:29" x14ac:dyDescent="0.25">
      <c r="A321" s="4">
        <v>1457</v>
      </c>
      <c r="B321" s="4" t="s">
        <v>3</v>
      </c>
      <c r="C321" s="21" t="s">
        <v>13</v>
      </c>
      <c r="D321" s="51">
        <v>16</v>
      </c>
      <c r="E321" s="4" t="s">
        <v>313</v>
      </c>
      <c r="F321" s="6">
        <v>42187</v>
      </c>
      <c r="G321" s="6" t="s">
        <v>30</v>
      </c>
      <c r="H321" s="26">
        <v>10021</v>
      </c>
      <c r="I321" s="26">
        <v>10351</v>
      </c>
      <c r="J321" s="30">
        <f t="shared" si="29"/>
        <v>10186</v>
      </c>
      <c r="K321" s="68"/>
      <c r="L321" s="68">
        <v>2.41</v>
      </c>
      <c r="M321" s="68">
        <v>2.4</v>
      </c>
      <c r="N321" s="27">
        <f t="shared" si="30"/>
        <v>2.4050000000000002</v>
      </c>
      <c r="O321" s="27">
        <f t="shared" si="33"/>
        <v>7.0710678118656384E-3</v>
      </c>
      <c r="P321" s="74">
        <v>2.4700000000000002</v>
      </c>
      <c r="Q321" s="64">
        <f t="shared" si="32"/>
        <v>74.557427889747444</v>
      </c>
      <c r="S321" s="101"/>
      <c r="T321" s="51"/>
      <c r="U321" s="51"/>
      <c r="V321" s="51"/>
      <c r="W321" s="51"/>
      <c r="X321" s="51"/>
      <c r="Y321" s="51"/>
      <c r="Z321" s="51"/>
      <c r="AA321" s="51"/>
      <c r="AB321" s="51"/>
      <c r="AC321" s="51"/>
    </row>
    <row r="322" spans="1:29" x14ac:dyDescent="0.25">
      <c r="A322" s="4">
        <v>1458</v>
      </c>
      <c r="B322" s="4" t="s">
        <v>54</v>
      </c>
      <c r="C322" s="21" t="s">
        <v>13</v>
      </c>
      <c r="D322" s="51">
        <v>16</v>
      </c>
      <c r="E322" s="4" t="s">
        <v>313</v>
      </c>
      <c r="F322" s="6">
        <v>42186</v>
      </c>
      <c r="G322" s="6" t="s">
        <v>30</v>
      </c>
      <c r="H322" s="26">
        <v>10021</v>
      </c>
      <c r="I322" s="26">
        <v>10351</v>
      </c>
      <c r="J322" s="30">
        <f t="shared" si="29"/>
        <v>10186</v>
      </c>
      <c r="K322" s="68">
        <v>2.6</v>
      </c>
      <c r="L322" s="68">
        <v>2.61</v>
      </c>
      <c r="M322" s="68"/>
      <c r="N322" s="27">
        <f t="shared" si="30"/>
        <v>2.605</v>
      </c>
      <c r="O322" s="27">
        <f t="shared" si="33"/>
        <v>7.0710678118653244E-3</v>
      </c>
      <c r="Q322" s="64">
        <f t="shared" si="32"/>
        <v>97.123333160996566</v>
      </c>
      <c r="S322" s="101" t="s">
        <v>273</v>
      </c>
      <c r="T322" s="51"/>
      <c r="U322" s="51"/>
      <c r="V322" s="51"/>
      <c r="W322" s="51"/>
      <c r="X322" s="51"/>
      <c r="Y322" s="51"/>
      <c r="Z322" s="51"/>
      <c r="AA322" s="51"/>
      <c r="AB322" s="51"/>
      <c r="AC322" s="51"/>
    </row>
    <row r="323" spans="1:29" x14ac:dyDescent="0.25">
      <c r="A323" s="4">
        <v>1459</v>
      </c>
      <c r="B323" s="4" t="s">
        <v>9</v>
      </c>
      <c r="C323" s="21" t="s">
        <v>13</v>
      </c>
      <c r="D323" s="51">
        <v>16</v>
      </c>
      <c r="E323" s="4" t="s">
        <v>313</v>
      </c>
      <c r="F323" s="6">
        <v>42187</v>
      </c>
      <c r="G323" s="6" t="s">
        <v>30</v>
      </c>
      <c r="H323" s="26">
        <v>10021</v>
      </c>
      <c r="I323" s="26">
        <v>10351</v>
      </c>
      <c r="J323" s="30">
        <f t="shared" si="29"/>
        <v>10186</v>
      </c>
      <c r="K323" s="68"/>
      <c r="L323" s="68">
        <v>2.66</v>
      </c>
      <c r="M323" s="68">
        <v>2.61</v>
      </c>
      <c r="N323" s="27">
        <f t="shared" si="30"/>
        <v>2.6349999999999998</v>
      </c>
      <c r="O323" s="27">
        <f t="shared" si="33"/>
        <v>3.5355339059327563E-2</v>
      </c>
      <c r="Q323" s="64">
        <f t="shared" si="32"/>
        <v>100.87507037316401</v>
      </c>
      <c r="S323" s="101" t="s">
        <v>263</v>
      </c>
      <c r="T323" s="51"/>
      <c r="U323" s="51"/>
      <c r="V323" s="51"/>
      <c r="W323" s="51"/>
      <c r="X323" s="51"/>
      <c r="Y323" s="51"/>
      <c r="Z323" s="51"/>
      <c r="AA323" s="51"/>
      <c r="AB323" s="51"/>
      <c r="AC323" s="51"/>
    </row>
    <row r="324" spans="1:29" x14ac:dyDescent="0.25">
      <c r="A324" s="4">
        <v>1460</v>
      </c>
      <c r="B324" s="4" t="s">
        <v>5</v>
      </c>
      <c r="C324" s="21" t="s">
        <v>13</v>
      </c>
      <c r="D324" s="51">
        <v>16</v>
      </c>
      <c r="E324" s="4" t="s">
        <v>313</v>
      </c>
      <c r="F324" s="6">
        <v>42187</v>
      </c>
      <c r="G324" s="6" t="s">
        <v>30</v>
      </c>
      <c r="H324" s="26">
        <v>10021</v>
      </c>
      <c r="I324" s="26">
        <v>10351</v>
      </c>
      <c r="J324" s="30">
        <f t="shared" si="29"/>
        <v>10186</v>
      </c>
      <c r="K324" s="68"/>
      <c r="L324" s="68">
        <v>2.4</v>
      </c>
      <c r="M324" s="68">
        <v>2.39</v>
      </c>
      <c r="N324" s="27">
        <f t="shared" si="30"/>
        <v>2.395</v>
      </c>
      <c r="O324" s="27">
        <f t="shared" si="33"/>
        <v>7.0710678118653244E-3</v>
      </c>
      <c r="P324" s="74">
        <v>2.4500000000000002</v>
      </c>
      <c r="Q324" s="64">
        <f t="shared" si="32"/>
        <v>73.536213530411189</v>
      </c>
      <c r="S324" s="101"/>
    </row>
    <row r="325" spans="1:29" x14ac:dyDescent="0.25">
      <c r="A325" s="4">
        <v>1461</v>
      </c>
      <c r="B325" s="4" t="s">
        <v>11</v>
      </c>
      <c r="C325" s="21" t="s">
        <v>13</v>
      </c>
      <c r="D325" s="51">
        <v>16</v>
      </c>
      <c r="E325" s="4" t="s">
        <v>313</v>
      </c>
      <c r="F325" s="6">
        <v>42187</v>
      </c>
      <c r="G325" s="6" t="s">
        <v>30</v>
      </c>
      <c r="H325" s="26">
        <v>10021</v>
      </c>
      <c r="I325" s="26">
        <v>10351</v>
      </c>
      <c r="J325" s="30">
        <f t="shared" si="29"/>
        <v>10186</v>
      </c>
      <c r="K325" s="68">
        <v>2.48</v>
      </c>
      <c r="L325" s="68"/>
      <c r="M325" s="68">
        <v>2.52</v>
      </c>
      <c r="N325" s="27">
        <f t="shared" si="30"/>
        <v>2.5</v>
      </c>
      <c r="O325" s="27">
        <f t="shared" si="33"/>
        <v>2.8284271247461926E-2</v>
      </c>
      <c r="P325" s="74">
        <v>2.4</v>
      </c>
      <c r="Q325" s="64">
        <f t="shared" si="32"/>
        <v>84.758142159370664</v>
      </c>
      <c r="S325" s="101"/>
    </row>
    <row r="326" spans="1:29" x14ac:dyDescent="0.25">
      <c r="A326" s="4">
        <v>1462</v>
      </c>
      <c r="B326" s="4" t="s">
        <v>10</v>
      </c>
      <c r="C326" s="21" t="s">
        <v>13</v>
      </c>
      <c r="D326" s="51">
        <v>16</v>
      </c>
      <c r="E326" s="4" t="s">
        <v>313</v>
      </c>
      <c r="F326" s="6">
        <v>42187</v>
      </c>
      <c r="G326" s="6" t="s">
        <v>30</v>
      </c>
      <c r="H326" s="26">
        <v>10021</v>
      </c>
      <c r="I326" s="26">
        <v>10351</v>
      </c>
      <c r="J326" s="30">
        <f t="shared" si="29"/>
        <v>10186</v>
      </c>
      <c r="K326" s="68"/>
      <c r="L326" s="68">
        <v>2.41</v>
      </c>
      <c r="M326" s="68">
        <v>2.4300000000000002</v>
      </c>
      <c r="N326" s="27">
        <f t="shared" si="30"/>
        <v>2.42</v>
      </c>
      <c r="O326" s="27">
        <f t="shared" si="33"/>
        <v>1.4142135623730963E-2</v>
      </c>
      <c r="P326" s="74">
        <v>2.48</v>
      </c>
      <c r="Q326" s="64">
        <f t="shared" si="32"/>
        <v>76.107746225851386</v>
      </c>
      <c r="S326" s="101"/>
    </row>
    <row r="327" spans="1:29" x14ac:dyDescent="0.25">
      <c r="A327" s="4">
        <v>1463</v>
      </c>
      <c r="B327" s="4" t="s">
        <v>8</v>
      </c>
      <c r="C327" s="21" t="s">
        <v>13</v>
      </c>
      <c r="D327" s="51">
        <v>16</v>
      </c>
      <c r="E327" s="4" t="s">
        <v>313</v>
      </c>
      <c r="F327" s="6">
        <v>42187</v>
      </c>
      <c r="G327" s="6" t="s">
        <v>30</v>
      </c>
      <c r="H327" s="26">
        <v>10021</v>
      </c>
      <c r="I327" s="26">
        <v>10351</v>
      </c>
      <c r="J327" s="30">
        <f t="shared" si="29"/>
        <v>10186</v>
      </c>
      <c r="K327" s="68">
        <v>2.52</v>
      </c>
      <c r="L327" s="68">
        <v>2.5</v>
      </c>
      <c r="M327" s="68"/>
      <c r="N327" s="27">
        <f t="shared" si="30"/>
        <v>2.5099999999999998</v>
      </c>
      <c r="O327" s="27">
        <f t="shared" si="33"/>
        <v>1.4142135623730963E-2</v>
      </c>
      <c r="P327" s="74">
        <v>2.62</v>
      </c>
      <c r="Q327" s="64">
        <f t="shared" si="32"/>
        <v>85.885533573899892</v>
      </c>
      <c r="S327" s="101"/>
      <c r="T327" s="51"/>
      <c r="U327" s="51"/>
      <c r="V327" s="51"/>
      <c r="W327" s="51"/>
      <c r="X327" s="51"/>
      <c r="Y327" s="51"/>
      <c r="Z327" s="51"/>
      <c r="AA327" s="51"/>
      <c r="AB327" s="51"/>
      <c r="AC327" s="51"/>
    </row>
    <row r="328" spans="1:29" x14ac:dyDescent="0.25">
      <c r="A328" s="51">
        <v>1464</v>
      </c>
      <c r="B328" s="51" t="s">
        <v>53</v>
      </c>
      <c r="C328" s="59" t="s">
        <v>13</v>
      </c>
      <c r="D328" s="51">
        <v>16</v>
      </c>
      <c r="E328" s="4" t="s">
        <v>313</v>
      </c>
      <c r="F328" s="60">
        <v>42186</v>
      </c>
      <c r="G328" s="60" t="s">
        <v>30</v>
      </c>
      <c r="H328" s="61">
        <v>10021</v>
      </c>
      <c r="I328" s="61">
        <v>10351</v>
      </c>
      <c r="J328" s="62">
        <f t="shared" si="29"/>
        <v>10186</v>
      </c>
      <c r="K328" s="71">
        <v>2.4</v>
      </c>
      <c r="L328" s="71">
        <v>2.5299999999999998</v>
      </c>
      <c r="M328" s="71"/>
      <c r="N328" s="63">
        <f t="shared" si="30"/>
        <v>2.4649999999999999</v>
      </c>
      <c r="O328" s="63">
        <f t="shared" si="33"/>
        <v>9.1923881554251102E-2</v>
      </c>
      <c r="Q328" s="64">
        <f t="shared" si="32"/>
        <v>80.893572795805753</v>
      </c>
      <c r="R328" s="52"/>
      <c r="S328" s="103"/>
    </row>
    <row r="329" spans="1:29" x14ac:dyDescent="0.25">
      <c r="A329" s="4">
        <v>1466</v>
      </c>
      <c r="B329" s="4" t="s">
        <v>61</v>
      </c>
      <c r="C329" s="21" t="s">
        <v>13</v>
      </c>
      <c r="D329" s="51">
        <v>16</v>
      </c>
      <c r="E329" s="4" t="s">
        <v>309</v>
      </c>
      <c r="F329" s="6">
        <v>42187</v>
      </c>
      <c r="G329" s="6" t="s">
        <v>30</v>
      </c>
      <c r="H329" s="26">
        <v>10021</v>
      </c>
      <c r="I329" s="26">
        <v>10351</v>
      </c>
      <c r="J329" s="30">
        <f t="shared" si="29"/>
        <v>10186</v>
      </c>
      <c r="K329" s="68">
        <v>2.46</v>
      </c>
      <c r="L329" s="68"/>
      <c r="M329" s="68">
        <v>2.4900000000000002</v>
      </c>
      <c r="N329" s="27">
        <f t="shared" si="30"/>
        <v>2.4750000000000001</v>
      </c>
      <c r="O329" s="27">
        <f t="shared" si="33"/>
        <v>2.12132034355966E-2</v>
      </c>
      <c r="P329" s="74">
        <v>2.39</v>
      </c>
      <c r="Q329" s="64">
        <f t="shared" si="32"/>
        <v>81.984909730128834</v>
      </c>
      <c r="R329" s="38"/>
      <c r="S329" s="101"/>
    </row>
    <row r="330" spans="1:29" x14ac:dyDescent="0.25">
      <c r="A330" s="4">
        <v>1467</v>
      </c>
      <c r="B330" s="4" t="s">
        <v>2</v>
      </c>
      <c r="C330" s="21" t="s">
        <v>13</v>
      </c>
      <c r="D330" s="51">
        <v>16</v>
      </c>
      <c r="E330" s="51" t="s">
        <v>684</v>
      </c>
      <c r="F330" s="6">
        <v>42187</v>
      </c>
      <c r="G330" s="6" t="s">
        <v>30</v>
      </c>
      <c r="H330" s="26">
        <v>10021</v>
      </c>
      <c r="I330" s="26">
        <v>10351</v>
      </c>
      <c r="J330" s="30">
        <f t="shared" si="29"/>
        <v>10186</v>
      </c>
      <c r="K330" s="68"/>
      <c r="L330" s="68">
        <v>2.5299999999999998</v>
      </c>
      <c r="M330" s="68">
        <v>2.5099999999999998</v>
      </c>
      <c r="N330" s="27">
        <f t="shared" si="30"/>
        <v>2.5199999999999996</v>
      </c>
      <c r="O330" s="27">
        <f t="shared" si="33"/>
        <v>1.4142135623730963E-2</v>
      </c>
      <c r="P330" s="74">
        <v>2.59</v>
      </c>
      <c r="Q330" s="64">
        <f t="shared" si="32"/>
        <v>87.023348469501087</v>
      </c>
      <c r="S330" s="101"/>
      <c r="T330" s="51"/>
      <c r="U330" s="51"/>
      <c r="V330" s="51"/>
      <c r="W330" s="51"/>
      <c r="X330" s="51"/>
      <c r="Y330" s="51"/>
      <c r="Z330" s="51"/>
      <c r="AA330" s="51"/>
      <c r="AB330" s="51"/>
      <c r="AC330" s="51"/>
    </row>
    <row r="331" spans="1:29" x14ac:dyDescent="0.25">
      <c r="A331" s="51">
        <v>1468</v>
      </c>
      <c r="B331" s="51" t="s">
        <v>4</v>
      </c>
      <c r="C331" s="59" t="s">
        <v>13</v>
      </c>
      <c r="D331" s="51">
        <v>16</v>
      </c>
      <c r="E331" s="4" t="s">
        <v>684</v>
      </c>
      <c r="F331" s="60">
        <v>42187</v>
      </c>
      <c r="G331" s="60" t="s">
        <v>30</v>
      </c>
      <c r="H331" s="61">
        <v>10021</v>
      </c>
      <c r="I331" s="61">
        <v>10351</v>
      </c>
      <c r="J331" s="62">
        <f t="shared" si="29"/>
        <v>10186</v>
      </c>
      <c r="K331" s="71">
        <v>2.4500000000000002</v>
      </c>
      <c r="L331" s="71"/>
      <c r="M331" s="71">
        <v>2.4300000000000002</v>
      </c>
      <c r="N331" s="63">
        <f t="shared" si="30"/>
        <v>2.4400000000000004</v>
      </c>
      <c r="O331" s="63">
        <f t="shared" si="33"/>
        <v>1.4142135623730963E-2</v>
      </c>
      <c r="P331" s="74">
        <v>2.59</v>
      </c>
      <c r="Q331" s="64">
        <f t="shared" si="32"/>
        <v>78.209646906560451</v>
      </c>
      <c r="R331" s="52"/>
      <c r="S331" s="103"/>
    </row>
    <row r="332" spans="1:29" x14ac:dyDescent="0.25">
      <c r="A332" s="4">
        <v>1469</v>
      </c>
      <c r="B332" s="4" t="s">
        <v>1</v>
      </c>
      <c r="C332" s="21" t="s">
        <v>13</v>
      </c>
      <c r="D332" s="51">
        <v>16</v>
      </c>
      <c r="E332" s="4" t="s">
        <v>684</v>
      </c>
      <c r="F332" s="6">
        <v>41883</v>
      </c>
      <c r="G332" s="6" t="s">
        <v>30</v>
      </c>
      <c r="H332" s="26">
        <v>10021</v>
      </c>
      <c r="I332" s="26">
        <v>10351</v>
      </c>
      <c r="J332" s="30">
        <f t="shared" si="29"/>
        <v>10186</v>
      </c>
      <c r="K332" s="68">
        <v>2.57</v>
      </c>
      <c r="L332" s="68">
        <v>2.58</v>
      </c>
      <c r="M332" s="68"/>
      <c r="N332" s="27">
        <f t="shared" si="30"/>
        <v>2.5750000000000002</v>
      </c>
      <c r="O332" s="27">
        <f t="shared" si="33"/>
        <v>7.0710678118656384E-3</v>
      </c>
      <c r="P332" s="74">
        <v>2.61</v>
      </c>
      <c r="Q332" s="64">
        <f t="shared" si="32"/>
        <v>93.470086043645793</v>
      </c>
      <c r="S332" s="101"/>
    </row>
    <row r="333" spans="1:29" x14ac:dyDescent="0.25">
      <c r="A333" s="4">
        <v>1470</v>
      </c>
      <c r="B333" s="4" t="s">
        <v>51</v>
      </c>
      <c r="C333" s="21" t="s">
        <v>13</v>
      </c>
      <c r="D333" s="51">
        <v>16</v>
      </c>
      <c r="E333" s="51" t="s">
        <v>684</v>
      </c>
      <c r="F333" s="6">
        <v>42186</v>
      </c>
      <c r="G333" s="6" t="s">
        <v>30</v>
      </c>
      <c r="H333" s="26">
        <v>10021</v>
      </c>
      <c r="I333" s="26">
        <v>10351</v>
      </c>
      <c r="J333" s="30">
        <f t="shared" ref="J333:J396" si="34">AVERAGE(H333:I333)</f>
        <v>10186</v>
      </c>
      <c r="K333" s="68">
        <v>2.5499999999999998</v>
      </c>
      <c r="L333" s="68"/>
      <c r="M333" s="68"/>
      <c r="N333" s="27">
        <f t="shared" ref="N333:N396" si="35">AVERAGE(K333:M333)</f>
        <v>2.5499999999999998</v>
      </c>
      <c r="O333" s="27"/>
      <c r="Q333" s="64">
        <f t="shared" ref="Q333:Q368" si="36">10^((3.31*(LOG(N333)))+0.611)</f>
        <v>90.499878727120972</v>
      </c>
      <c r="S333" s="101"/>
    </row>
    <row r="334" spans="1:29" x14ac:dyDescent="0.25">
      <c r="A334" s="4">
        <v>1471</v>
      </c>
      <c r="B334" s="4" t="s">
        <v>55</v>
      </c>
      <c r="C334" s="21" t="s">
        <v>13</v>
      </c>
      <c r="D334" s="51">
        <v>16</v>
      </c>
      <c r="E334" s="4" t="s">
        <v>684</v>
      </c>
      <c r="F334" s="6">
        <v>42186</v>
      </c>
      <c r="G334" s="6" t="s">
        <v>30</v>
      </c>
      <c r="H334" s="26">
        <v>10021</v>
      </c>
      <c r="I334" s="26">
        <v>10351</v>
      </c>
      <c r="J334" s="30">
        <f t="shared" si="34"/>
        <v>10186</v>
      </c>
      <c r="K334" s="68">
        <v>2.63</v>
      </c>
      <c r="L334" s="68"/>
      <c r="M334" s="68"/>
      <c r="N334" s="27">
        <f t="shared" si="35"/>
        <v>2.63</v>
      </c>
      <c r="O334" s="27"/>
      <c r="Q334" s="64">
        <f t="shared" si="36"/>
        <v>100.242878144164</v>
      </c>
      <c r="S334" s="101"/>
    </row>
    <row r="335" spans="1:29" x14ac:dyDescent="0.25">
      <c r="A335" s="4">
        <v>1472</v>
      </c>
      <c r="B335" s="4" t="s">
        <v>6</v>
      </c>
      <c r="C335" s="21" t="s">
        <v>13</v>
      </c>
      <c r="D335" s="51">
        <v>16</v>
      </c>
      <c r="E335" s="4" t="s">
        <v>684</v>
      </c>
      <c r="F335" s="6">
        <v>41883</v>
      </c>
      <c r="G335" s="6" t="s">
        <v>30</v>
      </c>
      <c r="H335" s="26">
        <v>10021</v>
      </c>
      <c r="I335" s="26">
        <v>10351</v>
      </c>
      <c r="J335" s="30">
        <f t="shared" si="34"/>
        <v>10186</v>
      </c>
      <c r="K335" s="68">
        <v>2.63</v>
      </c>
      <c r="L335" s="68">
        <v>2.65</v>
      </c>
      <c r="M335" s="68"/>
      <c r="N335" s="27">
        <f t="shared" si="35"/>
        <v>2.6399999999999997</v>
      </c>
      <c r="O335" s="27">
        <f t="shared" ref="O335:O368" si="37">STDEV(K335:M335)</f>
        <v>1.4142135623730963E-2</v>
      </c>
      <c r="Q335" s="64">
        <f t="shared" si="36"/>
        <v>101.51003977332563</v>
      </c>
      <c r="S335" s="101" t="s">
        <v>261</v>
      </c>
    </row>
    <row r="336" spans="1:29" x14ac:dyDescent="0.25">
      <c r="A336" s="4">
        <v>1473</v>
      </c>
      <c r="B336" s="4" t="s">
        <v>7</v>
      </c>
      <c r="C336" s="21" t="s">
        <v>13</v>
      </c>
      <c r="D336" s="51">
        <v>16</v>
      </c>
      <c r="E336" s="4" t="s">
        <v>684</v>
      </c>
      <c r="F336" s="6">
        <v>42187</v>
      </c>
      <c r="G336" s="6" t="s">
        <v>30</v>
      </c>
      <c r="H336" s="26">
        <v>10021</v>
      </c>
      <c r="I336" s="26">
        <v>10351</v>
      </c>
      <c r="J336" s="30">
        <f t="shared" si="34"/>
        <v>10186</v>
      </c>
      <c r="K336" s="68">
        <v>2.5</v>
      </c>
      <c r="L336" s="68">
        <v>2.5099999999999998</v>
      </c>
      <c r="M336" s="68"/>
      <c r="N336" s="27">
        <f t="shared" si="35"/>
        <v>2.5049999999999999</v>
      </c>
      <c r="O336" s="27">
        <f t="shared" si="37"/>
        <v>7.0710678118653244E-3</v>
      </c>
      <c r="P336" s="74">
        <v>2.58</v>
      </c>
      <c r="Q336" s="64">
        <f t="shared" si="36"/>
        <v>85.32053833106356</v>
      </c>
      <c r="S336" s="101"/>
      <c r="T336" s="40"/>
      <c r="U336" s="40"/>
      <c r="V336" s="40"/>
      <c r="W336" s="40"/>
      <c r="X336" s="40"/>
      <c r="Y336" s="40"/>
      <c r="Z336" s="40"/>
      <c r="AA336" s="40"/>
      <c r="AB336" s="40"/>
      <c r="AC336" s="40"/>
    </row>
    <row r="337" spans="1:29" x14ac:dyDescent="0.25">
      <c r="A337" s="4">
        <v>1474</v>
      </c>
      <c r="B337" s="4" t="s">
        <v>62</v>
      </c>
      <c r="C337" s="21" t="s">
        <v>13</v>
      </c>
      <c r="D337" s="51">
        <v>16</v>
      </c>
      <c r="E337" s="4" t="s">
        <v>684</v>
      </c>
      <c r="F337" s="6">
        <v>42187</v>
      </c>
      <c r="G337" s="6" t="s">
        <v>30</v>
      </c>
      <c r="H337" s="26">
        <v>10021</v>
      </c>
      <c r="I337" s="26">
        <v>10351</v>
      </c>
      <c r="J337" s="30">
        <f t="shared" si="34"/>
        <v>10186</v>
      </c>
      <c r="K337" s="68"/>
      <c r="L337" s="68">
        <v>2.2599999999999998</v>
      </c>
      <c r="M337" s="68">
        <v>2.25</v>
      </c>
      <c r="N337" s="27">
        <f t="shared" si="35"/>
        <v>2.2549999999999999</v>
      </c>
      <c r="O337" s="27">
        <f t="shared" si="37"/>
        <v>7.0710678118653244E-3</v>
      </c>
      <c r="P337" s="74">
        <v>2.2999999999999998</v>
      </c>
      <c r="Q337" s="64">
        <f t="shared" si="36"/>
        <v>60.244175909701966</v>
      </c>
      <c r="S337" s="101" t="s">
        <v>63</v>
      </c>
    </row>
    <row r="338" spans="1:29" x14ac:dyDescent="0.25">
      <c r="A338" s="4">
        <v>1475</v>
      </c>
      <c r="B338" s="4" t="s">
        <v>64</v>
      </c>
      <c r="C338" s="21" t="s">
        <v>13</v>
      </c>
      <c r="D338" s="51">
        <v>16</v>
      </c>
      <c r="E338" s="4" t="s">
        <v>308</v>
      </c>
      <c r="F338" s="6">
        <v>42187</v>
      </c>
      <c r="G338" s="6" t="s">
        <v>30</v>
      </c>
      <c r="H338" s="26">
        <v>10021</v>
      </c>
      <c r="I338" s="26">
        <v>10351</v>
      </c>
      <c r="J338" s="30">
        <f t="shared" si="34"/>
        <v>10186</v>
      </c>
      <c r="K338" s="68">
        <v>2.44</v>
      </c>
      <c r="L338" s="68"/>
      <c r="M338" s="68">
        <v>2.42</v>
      </c>
      <c r="N338" s="27">
        <f t="shared" si="35"/>
        <v>2.4299999999999997</v>
      </c>
      <c r="O338" s="27">
        <f t="shared" si="37"/>
        <v>1.4142135623730963E-2</v>
      </c>
      <c r="P338" s="74">
        <v>2.4900000000000002</v>
      </c>
      <c r="Q338" s="64">
        <f t="shared" si="36"/>
        <v>77.153701348217609</v>
      </c>
      <c r="S338" s="101"/>
    </row>
    <row r="339" spans="1:29" x14ac:dyDescent="0.25">
      <c r="A339" s="51">
        <v>1476</v>
      </c>
      <c r="B339" s="51" t="s">
        <v>707</v>
      </c>
      <c r="C339" s="59" t="s">
        <v>13</v>
      </c>
      <c r="D339" s="51">
        <v>16</v>
      </c>
      <c r="E339" s="4" t="s">
        <v>308</v>
      </c>
      <c r="F339" s="60">
        <v>42187</v>
      </c>
      <c r="G339" s="60" t="s">
        <v>30</v>
      </c>
      <c r="H339" s="61">
        <v>10021</v>
      </c>
      <c r="I339" s="61">
        <v>10351</v>
      </c>
      <c r="J339" s="62">
        <f t="shared" si="34"/>
        <v>10186</v>
      </c>
      <c r="K339" s="71"/>
      <c r="L339" s="71">
        <v>2.44</v>
      </c>
      <c r="M339" s="71">
        <v>2.5</v>
      </c>
      <c r="N339" s="63">
        <f t="shared" si="35"/>
        <v>2.4699999999999998</v>
      </c>
      <c r="O339" s="63">
        <f t="shared" si="37"/>
        <v>4.2426406871192889E-2</v>
      </c>
      <c r="P339" s="74">
        <v>2.62</v>
      </c>
      <c r="Q339" s="64">
        <f t="shared" si="36"/>
        <v>81.437965461622241</v>
      </c>
      <c r="R339" s="52"/>
      <c r="S339" s="103"/>
    </row>
    <row r="340" spans="1:29" x14ac:dyDescent="0.25">
      <c r="A340" s="4">
        <v>2626</v>
      </c>
      <c r="B340" s="4" t="s">
        <v>88</v>
      </c>
      <c r="C340" s="21" t="s">
        <v>13</v>
      </c>
      <c r="D340" s="51">
        <v>16</v>
      </c>
      <c r="E340" s="4" t="s">
        <v>309</v>
      </c>
      <c r="F340" s="6">
        <v>42187</v>
      </c>
      <c r="G340" s="4" t="s">
        <v>30</v>
      </c>
      <c r="H340" s="26">
        <v>10021</v>
      </c>
      <c r="I340" s="26">
        <v>10351</v>
      </c>
      <c r="J340" s="30">
        <f t="shared" si="34"/>
        <v>10186</v>
      </c>
      <c r="K340" s="68">
        <v>2.67</v>
      </c>
      <c r="L340" s="68"/>
      <c r="M340" s="68">
        <v>2.61</v>
      </c>
      <c r="N340" s="27">
        <f t="shared" si="35"/>
        <v>2.6399999999999997</v>
      </c>
      <c r="O340" s="27">
        <f t="shared" si="37"/>
        <v>4.2426406871192889E-2</v>
      </c>
      <c r="Q340" s="64">
        <f t="shared" si="36"/>
        <v>101.51003977332563</v>
      </c>
      <c r="S340" s="101" t="s">
        <v>270</v>
      </c>
    </row>
    <row r="341" spans="1:29" x14ac:dyDescent="0.25">
      <c r="A341" s="4">
        <v>2627</v>
      </c>
      <c r="B341" s="4" t="s">
        <v>89</v>
      </c>
      <c r="C341" s="21" t="s">
        <v>13</v>
      </c>
      <c r="D341" s="51">
        <v>16</v>
      </c>
      <c r="E341" s="4" t="s">
        <v>309</v>
      </c>
      <c r="F341" s="6">
        <v>42187</v>
      </c>
      <c r="G341" s="4" t="s">
        <v>30</v>
      </c>
      <c r="H341" s="26">
        <v>10021</v>
      </c>
      <c r="I341" s="26">
        <v>10351</v>
      </c>
      <c r="J341" s="30">
        <f t="shared" si="34"/>
        <v>10186</v>
      </c>
      <c r="K341" s="68"/>
      <c r="L341" s="68">
        <v>2.31</v>
      </c>
      <c r="M341" s="68">
        <v>2.2999999999999998</v>
      </c>
      <c r="N341" s="27">
        <f t="shared" si="35"/>
        <v>2.3049999999999997</v>
      </c>
      <c r="O341" s="27">
        <f t="shared" si="37"/>
        <v>7.0710678118656384E-3</v>
      </c>
      <c r="P341" s="74">
        <v>2.21</v>
      </c>
      <c r="Q341" s="64">
        <f t="shared" si="36"/>
        <v>64.779975197108556</v>
      </c>
      <c r="R341" s="38"/>
      <c r="S341" s="101"/>
    </row>
    <row r="342" spans="1:29" x14ac:dyDescent="0.25">
      <c r="A342" s="51">
        <v>2628</v>
      </c>
      <c r="B342" s="51" t="s">
        <v>94</v>
      </c>
      <c r="C342" s="59" t="s">
        <v>13</v>
      </c>
      <c r="D342" s="51">
        <v>16</v>
      </c>
      <c r="E342" s="4" t="s">
        <v>684</v>
      </c>
      <c r="F342" s="60">
        <v>42187</v>
      </c>
      <c r="G342" s="51" t="s">
        <v>30</v>
      </c>
      <c r="H342" s="61">
        <v>10021</v>
      </c>
      <c r="I342" s="61">
        <v>10351</v>
      </c>
      <c r="J342" s="62">
        <f t="shared" si="34"/>
        <v>10186</v>
      </c>
      <c r="K342" s="71">
        <v>2.5099999999999998</v>
      </c>
      <c r="L342" s="71">
        <v>2.56</v>
      </c>
      <c r="M342" s="71"/>
      <c r="N342" s="63">
        <f t="shared" si="35"/>
        <v>2.5350000000000001</v>
      </c>
      <c r="O342" s="63">
        <f t="shared" si="37"/>
        <v>3.5355339059327563E-2</v>
      </c>
      <c r="P342" s="74">
        <v>2.41</v>
      </c>
      <c r="Q342" s="64">
        <f t="shared" si="36"/>
        <v>88.749733934701709</v>
      </c>
      <c r="R342" s="52"/>
      <c r="S342" s="103"/>
    </row>
    <row r="343" spans="1:29" x14ac:dyDescent="0.25">
      <c r="A343" s="4">
        <v>2629</v>
      </c>
      <c r="B343" s="4" t="s">
        <v>92</v>
      </c>
      <c r="C343" s="21" t="s">
        <v>13</v>
      </c>
      <c r="D343" s="51">
        <v>16</v>
      </c>
      <c r="E343" s="4" t="s">
        <v>684</v>
      </c>
      <c r="F343" s="6">
        <v>42187</v>
      </c>
      <c r="G343" s="4" t="s">
        <v>30</v>
      </c>
      <c r="H343" s="26">
        <v>10021</v>
      </c>
      <c r="I343" s="26">
        <v>10351</v>
      </c>
      <c r="J343" s="30">
        <f t="shared" si="34"/>
        <v>10186</v>
      </c>
      <c r="K343" s="68"/>
      <c r="L343" s="68">
        <v>2.3199999999999998</v>
      </c>
      <c r="M343" s="68">
        <v>2.36</v>
      </c>
      <c r="N343" s="27">
        <f t="shared" si="35"/>
        <v>2.34</v>
      </c>
      <c r="O343" s="27">
        <f t="shared" si="37"/>
        <v>2.8284271247461926E-2</v>
      </c>
      <c r="P343" s="74">
        <v>2.4</v>
      </c>
      <c r="Q343" s="64">
        <f t="shared" si="36"/>
        <v>68.09331664511916</v>
      </c>
      <c r="S343" s="101"/>
    </row>
    <row r="344" spans="1:29" x14ac:dyDescent="0.25">
      <c r="A344" s="51">
        <v>2630</v>
      </c>
      <c r="B344" s="51" t="s">
        <v>102</v>
      </c>
      <c r="C344" s="59" t="s">
        <v>13</v>
      </c>
      <c r="D344" s="51">
        <v>16</v>
      </c>
      <c r="E344" s="51" t="s">
        <v>684</v>
      </c>
      <c r="F344" s="60">
        <v>42187</v>
      </c>
      <c r="G344" s="51" t="s">
        <v>30</v>
      </c>
      <c r="H344" s="61">
        <v>10021</v>
      </c>
      <c r="I344" s="61">
        <v>10351</v>
      </c>
      <c r="J344" s="62">
        <f t="shared" si="34"/>
        <v>10186</v>
      </c>
      <c r="K344" s="71"/>
      <c r="L344" s="71">
        <v>2.5</v>
      </c>
      <c r="M344" s="71">
        <v>2.5</v>
      </c>
      <c r="N344" s="63">
        <f t="shared" si="35"/>
        <v>2.5</v>
      </c>
      <c r="O344" s="63">
        <f t="shared" si="37"/>
        <v>0</v>
      </c>
      <c r="P344" s="74">
        <v>2.64</v>
      </c>
      <c r="Q344" s="64">
        <f t="shared" si="36"/>
        <v>84.758142159370664</v>
      </c>
      <c r="R344" s="52"/>
      <c r="S344" s="103"/>
    </row>
    <row r="345" spans="1:29" x14ac:dyDescent="0.25">
      <c r="A345" s="4">
        <v>2631</v>
      </c>
      <c r="B345" s="4" t="s">
        <v>90</v>
      </c>
      <c r="C345" s="21" t="s">
        <v>13</v>
      </c>
      <c r="D345" s="51">
        <v>16</v>
      </c>
      <c r="E345" s="4" t="s">
        <v>313</v>
      </c>
      <c r="F345" s="6">
        <v>42187</v>
      </c>
      <c r="G345" s="4" t="s">
        <v>30</v>
      </c>
      <c r="H345" s="26">
        <v>10021</v>
      </c>
      <c r="I345" s="26">
        <v>10351</v>
      </c>
      <c r="J345" s="30">
        <f t="shared" si="34"/>
        <v>10186</v>
      </c>
      <c r="K345" s="68">
        <v>2.79</v>
      </c>
      <c r="L345" s="68">
        <v>2.84</v>
      </c>
      <c r="M345" s="68">
        <v>2.73</v>
      </c>
      <c r="N345" s="27">
        <f t="shared" si="35"/>
        <v>2.7866666666666666</v>
      </c>
      <c r="O345" s="27">
        <f t="shared" si="37"/>
        <v>5.5075705472860961E-2</v>
      </c>
      <c r="Q345" s="64">
        <f t="shared" si="36"/>
        <v>121.40356088324799</v>
      </c>
      <c r="S345" s="101"/>
    </row>
    <row r="346" spans="1:29" x14ac:dyDescent="0.25">
      <c r="A346" s="4">
        <v>2632</v>
      </c>
      <c r="B346" s="4" t="s">
        <v>95</v>
      </c>
      <c r="C346" s="21" t="s">
        <v>13</v>
      </c>
      <c r="D346" s="51">
        <v>16</v>
      </c>
      <c r="E346" s="51" t="s">
        <v>313</v>
      </c>
      <c r="F346" s="6">
        <v>42187</v>
      </c>
      <c r="G346" s="4" t="s">
        <v>30</v>
      </c>
      <c r="H346" s="26">
        <v>10021</v>
      </c>
      <c r="I346" s="26">
        <v>10351</v>
      </c>
      <c r="J346" s="30">
        <f t="shared" si="34"/>
        <v>10186</v>
      </c>
      <c r="K346" s="68">
        <v>2.59</v>
      </c>
      <c r="L346" s="68">
        <v>2.64</v>
      </c>
      <c r="M346" s="68"/>
      <c r="N346" s="27">
        <f t="shared" si="35"/>
        <v>2.6150000000000002</v>
      </c>
      <c r="O346" s="27">
        <f t="shared" si="37"/>
        <v>3.5355339059327563E-2</v>
      </c>
      <c r="P346" s="74">
        <v>2.5099999999999998</v>
      </c>
      <c r="Q346" s="64">
        <f t="shared" si="36"/>
        <v>98.362895490750162</v>
      </c>
      <c r="S346" s="101"/>
      <c r="T346" s="51"/>
      <c r="U346" s="51"/>
      <c r="V346" s="51"/>
      <c r="W346" s="51"/>
      <c r="X346" s="51"/>
      <c r="Y346" s="51"/>
      <c r="Z346" s="51"/>
      <c r="AA346" s="51"/>
      <c r="AB346" s="51"/>
      <c r="AC346" s="51"/>
    </row>
    <row r="347" spans="1:29" x14ac:dyDescent="0.25">
      <c r="A347" s="4">
        <v>2633</v>
      </c>
      <c r="B347" s="4" t="s">
        <v>97</v>
      </c>
      <c r="C347" s="21" t="s">
        <v>13</v>
      </c>
      <c r="D347" s="51">
        <v>16</v>
      </c>
      <c r="E347" s="4" t="s">
        <v>313</v>
      </c>
      <c r="F347" s="6">
        <v>42187</v>
      </c>
      <c r="G347" s="4" t="s">
        <v>30</v>
      </c>
      <c r="H347" s="26">
        <v>10021</v>
      </c>
      <c r="I347" s="26">
        <v>10351</v>
      </c>
      <c r="J347" s="30">
        <f t="shared" si="34"/>
        <v>10186</v>
      </c>
      <c r="K347" s="68">
        <v>2.7</v>
      </c>
      <c r="L347" s="68">
        <v>2.66</v>
      </c>
      <c r="M347" s="68"/>
      <c r="N347" s="27">
        <f t="shared" si="35"/>
        <v>2.68</v>
      </c>
      <c r="O347" s="27">
        <f t="shared" si="37"/>
        <v>2.8284271247461926E-2</v>
      </c>
      <c r="P347" s="74">
        <v>2.58</v>
      </c>
      <c r="Q347" s="64">
        <f t="shared" si="36"/>
        <v>106.69060263871015</v>
      </c>
      <c r="S347" s="101"/>
      <c r="T347" s="17" t="s">
        <v>13</v>
      </c>
    </row>
    <row r="348" spans="1:29" x14ac:dyDescent="0.25">
      <c r="A348" s="4">
        <v>2634</v>
      </c>
      <c r="B348" s="4" t="s">
        <v>93</v>
      </c>
      <c r="C348" s="21" t="s">
        <v>13</v>
      </c>
      <c r="D348" s="51">
        <v>16</v>
      </c>
      <c r="E348" s="4" t="s">
        <v>313</v>
      </c>
      <c r="F348" s="6">
        <v>42187</v>
      </c>
      <c r="G348" s="4" t="s">
        <v>30</v>
      </c>
      <c r="H348" s="26">
        <v>10021</v>
      </c>
      <c r="I348" s="26">
        <v>10351</v>
      </c>
      <c r="J348" s="30">
        <f t="shared" si="34"/>
        <v>10186</v>
      </c>
      <c r="K348" s="68">
        <v>2.75</v>
      </c>
      <c r="L348" s="68">
        <v>2.72</v>
      </c>
      <c r="M348" s="68"/>
      <c r="N348" s="27">
        <f t="shared" si="35"/>
        <v>2.7350000000000003</v>
      </c>
      <c r="O348" s="27">
        <f t="shared" si="37"/>
        <v>2.1213203435596288E-2</v>
      </c>
      <c r="Q348" s="64">
        <f t="shared" si="36"/>
        <v>114.11132928831576</v>
      </c>
      <c r="S348" s="101"/>
    </row>
    <row r="349" spans="1:29" x14ac:dyDescent="0.25">
      <c r="A349" s="4">
        <v>2635</v>
      </c>
      <c r="B349" s="4" t="s">
        <v>96</v>
      </c>
      <c r="C349" s="21" t="s">
        <v>13</v>
      </c>
      <c r="D349" s="51">
        <v>16</v>
      </c>
      <c r="E349" s="4" t="s">
        <v>313</v>
      </c>
      <c r="F349" s="6">
        <v>42187</v>
      </c>
      <c r="G349" s="4" t="s">
        <v>30</v>
      </c>
      <c r="H349" s="26">
        <v>10021</v>
      </c>
      <c r="I349" s="26">
        <v>10351</v>
      </c>
      <c r="J349" s="30">
        <f t="shared" si="34"/>
        <v>10186</v>
      </c>
      <c r="K349" s="68">
        <v>2.4700000000000002</v>
      </c>
      <c r="L349" s="68">
        <v>2.4</v>
      </c>
      <c r="M349" s="68"/>
      <c r="N349" s="27">
        <f t="shared" si="35"/>
        <v>2.4350000000000001</v>
      </c>
      <c r="O349" s="27">
        <f t="shared" si="37"/>
        <v>4.9497474683058526E-2</v>
      </c>
      <c r="Q349" s="64">
        <f t="shared" si="36"/>
        <v>77.680421956238803</v>
      </c>
      <c r="R349" s="38"/>
      <c r="S349" s="101"/>
    </row>
    <row r="350" spans="1:29" x14ac:dyDescent="0.25">
      <c r="A350" s="4">
        <v>10395</v>
      </c>
      <c r="B350" s="4" t="s">
        <v>175</v>
      </c>
      <c r="C350" s="21" t="s">
        <v>13</v>
      </c>
      <c r="D350" s="51">
        <v>16</v>
      </c>
      <c r="E350" s="4" t="s">
        <v>308</v>
      </c>
      <c r="F350" s="6">
        <v>42191</v>
      </c>
      <c r="G350" s="4" t="s">
        <v>30</v>
      </c>
      <c r="H350" s="26">
        <v>10021</v>
      </c>
      <c r="I350" s="26">
        <v>10351</v>
      </c>
      <c r="J350" s="30">
        <f t="shared" si="34"/>
        <v>10186</v>
      </c>
      <c r="K350" s="68">
        <v>2.52</v>
      </c>
      <c r="L350" s="68"/>
      <c r="M350" s="68">
        <v>2.54</v>
      </c>
      <c r="N350" s="27">
        <f t="shared" si="35"/>
        <v>2.5300000000000002</v>
      </c>
      <c r="O350" s="27">
        <f t="shared" si="37"/>
        <v>1.4142135623730963E-2</v>
      </c>
      <c r="P350" s="74">
        <v>2.48</v>
      </c>
      <c r="Q350" s="64">
        <f t="shared" si="36"/>
        <v>88.171641281128387</v>
      </c>
      <c r="S350" s="101"/>
      <c r="T350" s="40"/>
      <c r="U350" s="40"/>
      <c r="V350" s="40"/>
      <c r="W350" s="40"/>
      <c r="X350" s="40"/>
      <c r="Y350" s="40"/>
      <c r="Z350" s="40"/>
      <c r="AA350" s="40"/>
      <c r="AB350" s="40"/>
      <c r="AC350" s="40"/>
    </row>
    <row r="351" spans="1:29" x14ac:dyDescent="0.25">
      <c r="A351" s="4">
        <v>10396</v>
      </c>
      <c r="B351" s="4" t="s">
        <v>172</v>
      </c>
      <c r="C351" s="21" t="s">
        <v>13</v>
      </c>
      <c r="D351" s="51">
        <v>16</v>
      </c>
      <c r="E351" s="4" t="s">
        <v>308</v>
      </c>
      <c r="F351" s="6">
        <v>42191</v>
      </c>
      <c r="G351" s="4" t="s">
        <v>30</v>
      </c>
      <c r="H351" s="26">
        <v>10021</v>
      </c>
      <c r="I351" s="26">
        <v>10351</v>
      </c>
      <c r="J351" s="30">
        <f t="shared" si="34"/>
        <v>10186</v>
      </c>
      <c r="K351" s="68">
        <v>2.1800000000000002</v>
      </c>
      <c r="L351" s="68"/>
      <c r="M351" s="68">
        <v>2.12</v>
      </c>
      <c r="N351" s="27">
        <f t="shared" si="35"/>
        <v>2.1500000000000004</v>
      </c>
      <c r="O351" s="27">
        <f t="shared" si="37"/>
        <v>4.2426406871192889E-2</v>
      </c>
      <c r="P351" s="74">
        <v>2.04</v>
      </c>
      <c r="Q351" s="64">
        <f t="shared" si="36"/>
        <v>51.448332379271569</v>
      </c>
      <c r="S351" s="101"/>
    </row>
    <row r="352" spans="1:29" x14ac:dyDescent="0.25">
      <c r="A352" s="51">
        <v>10397</v>
      </c>
      <c r="B352" s="51" t="s">
        <v>176</v>
      </c>
      <c r="C352" s="59" t="s">
        <v>13</v>
      </c>
      <c r="D352" s="51">
        <v>16</v>
      </c>
      <c r="E352" s="51" t="s">
        <v>309</v>
      </c>
      <c r="F352" s="60">
        <v>42191</v>
      </c>
      <c r="G352" s="51" t="s">
        <v>30</v>
      </c>
      <c r="H352" s="61">
        <v>10021</v>
      </c>
      <c r="I352" s="61">
        <v>10351</v>
      </c>
      <c r="J352" s="62">
        <f t="shared" si="34"/>
        <v>10186</v>
      </c>
      <c r="K352" s="71"/>
      <c r="L352" s="71">
        <v>2.1</v>
      </c>
      <c r="M352" s="71">
        <v>2.23</v>
      </c>
      <c r="N352" s="63">
        <f t="shared" si="35"/>
        <v>2.165</v>
      </c>
      <c r="O352" s="63">
        <f t="shared" si="37"/>
        <v>9.1923881554251102E-2</v>
      </c>
      <c r="Q352" s="64">
        <f t="shared" si="36"/>
        <v>52.646032953724003</v>
      </c>
      <c r="R352" s="52"/>
      <c r="S352" s="103"/>
    </row>
    <row r="353" spans="1:29" x14ac:dyDescent="0.25">
      <c r="A353" s="4">
        <v>10398</v>
      </c>
      <c r="B353" s="4" t="s">
        <v>295</v>
      </c>
      <c r="C353" s="21" t="s">
        <v>13</v>
      </c>
      <c r="D353" s="51">
        <v>16</v>
      </c>
      <c r="E353" s="4" t="s">
        <v>309</v>
      </c>
      <c r="F353" s="6">
        <v>42199</v>
      </c>
      <c r="G353" s="4" t="s">
        <v>30</v>
      </c>
      <c r="H353" s="26">
        <v>10021</v>
      </c>
      <c r="I353" s="26">
        <v>10351</v>
      </c>
      <c r="J353" s="30">
        <f t="shared" si="34"/>
        <v>10186</v>
      </c>
      <c r="K353" s="68">
        <v>2.29</v>
      </c>
      <c r="L353" s="68">
        <v>2.2799999999999998</v>
      </c>
      <c r="M353" s="68"/>
      <c r="N353" s="27">
        <f t="shared" si="35"/>
        <v>2.2850000000000001</v>
      </c>
      <c r="O353" s="27">
        <f t="shared" si="37"/>
        <v>7.0710678118656384E-3</v>
      </c>
      <c r="P353" s="74">
        <v>2.23</v>
      </c>
      <c r="Q353" s="64">
        <f t="shared" si="36"/>
        <v>62.938057749963988</v>
      </c>
      <c r="S353" s="106"/>
    </row>
    <row r="354" spans="1:29" x14ac:dyDescent="0.25">
      <c r="A354" s="4">
        <v>10399</v>
      </c>
      <c r="B354" s="4" t="s">
        <v>294</v>
      </c>
      <c r="C354" s="21" t="s">
        <v>13</v>
      </c>
      <c r="D354" s="51">
        <v>16</v>
      </c>
      <c r="E354" s="4" t="s">
        <v>309</v>
      </c>
      <c r="F354" s="6">
        <v>42199</v>
      </c>
      <c r="G354" s="4" t="s">
        <v>30</v>
      </c>
      <c r="H354" s="26">
        <v>10021</v>
      </c>
      <c r="I354" s="26">
        <v>10351</v>
      </c>
      <c r="J354" s="30">
        <f t="shared" si="34"/>
        <v>10186</v>
      </c>
      <c r="K354" s="68"/>
      <c r="L354" s="68">
        <v>2.2000000000000002</v>
      </c>
      <c r="M354" s="68">
        <v>2.16</v>
      </c>
      <c r="N354" s="27">
        <f t="shared" si="35"/>
        <v>2.1800000000000002</v>
      </c>
      <c r="O354" s="27">
        <f t="shared" si="37"/>
        <v>2.8284271247461926E-2</v>
      </c>
      <c r="Q354" s="64">
        <f t="shared" si="36"/>
        <v>53.863056461139969</v>
      </c>
      <c r="S354" s="106" t="s">
        <v>67</v>
      </c>
    </row>
    <row r="355" spans="1:29" x14ac:dyDescent="0.25">
      <c r="A355" s="4">
        <v>10400</v>
      </c>
      <c r="B355" s="4" t="s">
        <v>173</v>
      </c>
      <c r="C355" s="21" t="s">
        <v>13</v>
      </c>
      <c r="D355" s="51">
        <v>16</v>
      </c>
      <c r="E355" s="4" t="s">
        <v>309</v>
      </c>
      <c r="F355" s="6">
        <v>42191</v>
      </c>
      <c r="G355" s="4" t="s">
        <v>30</v>
      </c>
      <c r="H355" s="26">
        <v>10021</v>
      </c>
      <c r="I355" s="26">
        <v>10351</v>
      </c>
      <c r="J355" s="30">
        <f t="shared" si="34"/>
        <v>10186</v>
      </c>
      <c r="K355" s="68">
        <v>2.2400000000000002</v>
      </c>
      <c r="L355" s="68"/>
      <c r="M355" s="68">
        <v>2.29</v>
      </c>
      <c r="N355" s="27">
        <f t="shared" si="35"/>
        <v>2.2650000000000001</v>
      </c>
      <c r="O355" s="27">
        <f t="shared" si="37"/>
        <v>3.5355339059327251E-2</v>
      </c>
      <c r="Q355" s="64">
        <f t="shared" si="36"/>
        <v>61.133007661036373</v>
      </c>
      <c r="S355" s="101" t="s">
        <v>269</v>
      </c>
    </row>
    <row r="356" spans="1:29" x14ac:dyDescent="0.25">
      <c r="A356" s="4">
        <v>10404</v>
      </c>
      <c r="B356" s="4" t="s">
        <v>174</v>
      </c>
      <c r="C356" s="21" t="s">
        <v>13</v>
      </c>
      <c r="D356" s="51">
        <v>16</v>
      </c>
      <c r="E356" s="51" t="s">
        <v>313</v>
      </c>
      <c r="F356" s="6">
        <v>42191</v>
      </c>
      <c r="G356" s="4" t="s">
        <v>30</v>
      </c>
      <c r="H356" s="26">
        <v>10021</v>
      </c>
      <c r="I356" s="26">
        <v>10351</v>
      </c>
      <c r="J356" s="30">
        <f t="shared" si="34"/>
        <v>10186</v>
      </c>
      <c r="K356" s="68">
        <v>2.5099999999999998</v>
      </c>
      <c r="L356" s="68">
        <v>2.5</v>
      </c>
      <c r="M356" s="68"/>
      <c r="N356" s="27">
        <f t="shared" si="35"/>
        <v>2.5049999999999999</v>
      </c>
      <c r="O356" s="27">
        <f t="shared" si="37"/>
        <v>7.0710678118653244E-3</v>
      </c>
      <c r="P356" s="74">
        <v>2.39</v>
      </c>
      <c r="Q356" s="64">
        <f t="shared" si="36"/>
        <v>85.32053833106356</v>
      </c>
      <c r="S356" s="101"/>
    </row>
    <row r="357" spans="1:29" x14ac:dyDescent="0.25">
      <c r="A357" s="4">
        <v>10406</v>
      </c>
      <c r="B357" s="4" t="s">
        <v>169</v>
      </c>
      <c r="C357" s="21" t="s">
        <v>13</v>
      </c>
      <c r="D357" s="51">
        <v>16</v>
      </c>
      <c r="E357" s="4" t="s">
        <v>313</v>
      </c>
      <c r="F357" s="6">
        <v>42191</v>
      </c>
      <c r="G357" s="4" t="s">
        <v>30</v>
      </c>
      <c r="H357" s="26">
        <v>10021</v>
      </c>
      <c r="I357" s="26">
        <v>10351</v>
      </c>
      <c r="J357" s="30">
        <f t="shared" si="34"/>
        <v>10186</v>
      </c>
      <c r="K357" s="68">
        <v>2.31</v>
      </c>
      <c r="L357" s="68">
        <v>2.34</v>
      </c>
      <c r="M357" s="68"/>
      <c r="N357" s="27">
        <f t="shared" si="35"/>
        <v>2.3250000000000002</v>
      </c>
      <c r="O357" s="27">
        <f t="shared" si="37"/>
        <v>2.1213203435596288E-2</v>
      </c>
      <c r="Q357" s="64">
        <f t="shared" si="36"/>
        <v>66.659183297343105</v>
      </c>
      <c r="S357" s="101" t="s">
        <v>170</v>
      </c>
    </row>
    <row r="358" spans="1:29" x14ac:dyDescent="0.25">
      <c r="A358" s="51">
        <v>10407</v>
      </c>
      <c r="B358" s="51" t="s">
        <v>177</v>
      </c>
      <c r="C358" s="59" t="s">
        <v>13</v>
      </c>
      <c r="D358" s="51">
        <v>16</v>
      </c>
      <c r="E358" s="4" t="s">
        <v>684</v>
      </c>
      <c r="F358" s="60">
        <v>42191</v>
      </c>
      <c r="G358" s="51" t="s">
        <v>30</v>
      </c>
      <c r="H358" s="61">
        <v>10021</v>
      </c>
      <c r="I358" s="61">
        <v>10351</v>
      </c>
      <c r="J358" s="62">
        <f t="shared" si="34"/>
        <v>10186</v>
      </c>
      <c r="K358" s="71">
        <v>2.63</v>
      </c>
      <c r="L358" s="71"/>
      <c r="M358" s="71">
        <v>2.71</v>
      </c>
      <c r="N358" s="63">
        <f t="shared" si="35"/>
        <v>2.67</v>
      </c>
      <c r="O358" s="63">
        <f t="shared" si="37"/>
        <v>5.6568542494923851E-2</v>
      </c>
      <c r="P358" s="74">
        <v>2.5499999999999998</v>
      </c>
      <c r="Q358" s="64">
        <f t="shared" si="36"/>
        <v>105.37856375652099</v>
      </c>
      <c r="R358" s="52"/>
      <c r="S358" s="103"/>
    </row>
    <row r="359" spans="1:29" ht="25.5" x14ac:dyDescent="0.25">
      <c r="A359" s="4">
        <v>14700</v>
      </c>
      <c r="B359" s="4" t="s">
        <v>245</v>
      </c>
      <c r="C359" s="21" t="s">
        <v>13</v>
      </c>
      <c r="D359" s="51">
        <v>16</v>
      </c>
      <c r="E359" s="4" t="s">
        <v>309</v>
      </c>
      <c r="F359" s="6">
        <v>42196</v>
      </c>
      <c r="G359" s="4" t="s">
        <v>30</v>
      </c>
      <c r="H359" s="26">
        <v>10021</v>
      </c>
      <c r="I359" s="26">
        <v>10351</v>
      </c>
      <c r="J359" s="30">
        <f t="shared" si="34"/>
        <v>10186</v>
      </c>
      <c r="K359" s="68">
        <v>2.4700000000000002</v>
      </c>
      <c r="L359" s="68">
        <v>2.4500000000000002</v>
      </c>
      <c r="M359" s="68"/>
      <c r="N359" s="27">
        <f t="shared" si="35"/>
        <v>2.46</v>
      </c>
      <c r="O359" s="27">
        <f t="shared" si="37"/>
        <v>1.4142135623730963E-2</v>
      </c>
      <c r="P359" s="74">
        <v>2.5499999999999998</v>
      </c>
      <c r="Q359" s="64">
        <f t="shared" si="36"/>
        <v>80.351724968409059</v>
      </c>
      <c r="S359" s="101" t="s">
        <v>246</v>
      </c>
    </row>
    <row r="360" spans="1:29" ht="25.5" x14ac:dyDescent="0.25">
      <c r="A360" s="4">
        <v>14701</v>
      </c>
      <c r="B360" s="4" t="s">
        <v>244</v>
      </c>
      <c r="C360" s="21" t="s">
        <v>13</v>
      </c>
      <c r="D360" s="51">
        <v>16</v>
      </c>
      <c r="E360" s="4" t="s">
        <v>308</v>
      </c>
      <c r="F360" s="6">
        <v>42196</v>
      </c>
      <c r="G360" s="4" t="s">
        <v>30</v>
      </c>
      <c r="H360" s="26">
        <v>10021</v>
      </c>
      <c r="I360" s="26">
        <v>10351</v>
      </c>
      <c r="J360" s="30">
        <f t="shared" si="34"/>
        <v>10186</v>
      </c>
      <c r="K360" s="68">
        <v>2.61</v>
      </c>
      <c r="L360" s="68"/>
      <c r="M360" s="68">
        <v>2.6</v>
      </c>
      <c r="N360" s="27">
        <f t="shared" si="35"/>
        <v>2.605</v>
      </c>
      <c r="O360" s="27">
        <f t="shared" si="37"/>
        <v>7.0710678118653244E-3</v>
      </c>
      <c r="P360" s="74">
        <v>2.56</v>
      </c>
      <c r="Q360" s="64">
        <f t="shared" si="36"/>
        <v>97.123333160996566</v>
      </c>
      <c r="S360" s="101" t="s">
        <v>246</v>
      </c>
    </row>
    <row r="361" spans="1:29" ht="25.5" x14ac:dyDescent="0.25">
      <c r="A361" s="4">
        <v>14702</v>
      </c>
      <c r="B361" s="4" t="s">
        <v>242</v>
      </c>
      <c r="C361" s="21" t="s">
        <v>13</v>
      </c>
      <c r="D361" s="51">
        <v>16</v>
      </c>
      <c r="E361" s="4" t="s">
        <v>684</v>
      </c>
      <c r="F361" s="6">
        <v>42196</v>
      </c>
      <c r="G361" s="4" t="s">
        <v>30</v>
      </c>
      <c r="H361" s="26">
        <v>10021</v>
      </c>
      <c r="I361" s="26">
        <v>10351</v>
      </c>
      <c r="J361" s="30">
        <f t="shared" si="34"/>
        <v>10186</v>
      </c>
      <c r="K361" s="68"/>
      <c r="L361" s="68">
        <v>2.56</v>
      </c>
      <c r="M361" s="68">
        <v>2.5499999999999998</v>
      </c>
      <c r="N361" s="27">
        <f t="shared" si="35"/>
        <v>2.5549999999999997</v>
      </c>
      <c r="O361" s="27">
        <f t="shared" si="37"/>
        <v>7.0710678118656384E-3</v>
      </c>
      <c r="P361" s="74">
        <v>2.52</v>
      </c>
      <c r="Q361" s="64">
        <f t="shared" si="36"/>
        <v>91.088572026319866</v>
      </c>
      <c r="S361" s="101" t="s">
        <v>246</v>
      </c>
    </row>
    <row r="362" spans="1:29" ht="25.5" x14ac:dyDescent="0.25">
      <c r="A362" s="4">
        <v>14703</v>
      </c>
      <c r="B362" s="4" t="s">
        <v>241</v>
      </c>
      <c r="C362" s="21" t="s">
        <v>13</v>
      </c>
      <c r="D362" s="51">
        <v>16</v>
      </c>
      <c r="E362" s="50" t="s">
        <v>684</v>
      </c>
      <c r="F362" s="6">
        <v>42196</v>
      </c>
      <c r="G362" s="4" t="s">
        <v>30</v>
      </c>
      <c r="H362" s="26">
        <v>10021</v>
      </c>
      <c r="I362" s="26">
        <v>10351</v>
      </c>
      <c r="J362" s="30">
        <f t="shared" si="34"/>
        <v>10186</v>
      </c>
      <c r="K362" s="68">
        <v>2.77</v>
      </c>
      <c r="L362" s="68">
        <v>2.76</v>
      </c>
      <c r="M362" s="68"/>
      <c r="N362" s="27">
        <f t="shared" si="35"/>
        <v>2.7649999999999997</v>
      </c>
      <c r="O362" s="27">
        <f t="shared" si="37"/>
        <v>7.0710678118656384E-3</v>
      </c>
      <c r="P362" s="74">
        <v>2.8</v>
      </c>
      <c r="Q362" s="64">
        <f t="shared" si="36"/>
        <v>118.30712454810106</v>
      </c>
      <c r="S362" s="101" t="s">
        <v>246</v>
      </c>
      <c r="T362" s="51"/>
      <c r="U362" s="51"/>
      <c r="V362" s="51"/>
      <c r="W362" s="51"/>
      <c r="X362" s="51"/>
      <c r="Y362" s="51"/>
      <c r="Z362" s="51"/>
      <c r="AA362" s="51"/>
      <c r="AB362" s="51"/>
      <c r="AC362" s="51"/>
    </row>
    <row r="363" spans="1:29" ht="25.5" x14ac:dyDescent="0.25">
      <c r="A363" s="4">
        <v>14704</v>
      </c>
      <c r="B363" s="4" t="s">
        <v>240</v>
      </c>
      <c r="C363" s="21" t="s">
        <v>13</v>
      </c>
      <c r="D363" s="51">
        <v>16</v>
      </c>
      <c r="E363" s="4" t="s">
        <v>684</v>
      </c>
      <c r="F363" s="6">
        <v>42196</v>
      </c>
      <c r="G363" s="4" t="s">
        <v>30</v>
      </c>
      <c r="H363" s="26">
        <v>10021</v>
      </c>
      <c r="I363" s="26">
        <v>10351</v>
      </c>
      <c r="J363" s="30">
        <f t="shared" si="34"/>
        <v>10186</v>
      </c>
      <c r="K363" s="68">
        <v>2.4700000000000002</v>
      </c>
      <c r="L363" s="68">
        <v>2.48</v>
      </c>
      <c r="M363" s="68"/>
      <c r="N363" s="27">
        <f t="shared" si="35"/>
        <v>2.4750000000000001</v>
      </c>
      <c r="O363" s="27">
        <f t="shared" si="37"/>
        <v>7.0710678118653244E-3</v>
      </c>
      <c r="P363" s="74">
        <v>2.44</v>
      </c>
      <c r="Q363" s="64">
        <f t="shared" si="36"/>
        <v>81.984909730128834</v>
      </c>
      <c r="S363" s="101" t="s">
        <v>246</v>
      </c>
    </row>
    <row r="364" spans="1:29" ht="25.5" x14ac:dyDescent="0.25">
      <c r="A364" s="4">
        <v>14705</v>
      </c>
      <c r="B364" s="4" t="s">
        <v>243</v>
      </c>
      <c r="C364" s="21" t="s">
        <v>13</v>
      </c>
      <c r="D364" s="51">
        <v>16</v>
      </c>
      <c r="E364" s="4" t="s">
        <v>313</v>
      </c>
      <c r="F364" s="6">
        <v>42196</v>
      </c>
      <c r="G364" s="4" t="s">
        <v>30</v>
      </c>
      <c r="H364" s="26">
        <v>10021</v>
      </c>
      <c r="I364" s="26">
        <v>10351</v>
      </c>
      <c r="J364" s="30">
        <f t="shared" si="34"/>
        <v>10186</v>
      </c>
      <c r="K364" s="68">
        <v>2.52</v>
      </c>
      <c r="L364" s="68"/>
      <c r="M364" s="68">
        <v>2.52</v>
      </c>
      <c r="N364" s="27">
        <f t="shared" si="35"/>
        <v>2.52</v>
      </c>
      <c r="O364" s="27">
        <f t="shared" si="37"/>
        <v>0</v>
      </c>
      <c r="P364" s="74">
        <v>2.56</v>
      </c>
      <c r="Q364" s="64">
        <f t="shared" si="36"/>
        <v>87.023348469501087</v>
      </c>
      <c r="S364" s="101" t="s">
        <v>246</v>
      </c>
    </row>
    <row r="365" spans="1:29" x14ac:dyDescent="0.25">
      <c r="A365" s="4">
        <v>1552</v>
      </c>
      <c r="B365" s="4" t="s">
        <v>107</v>
      </c>
      <c r="C365" s="21" t="s">
        <v>84</v>
      </c>
      <c r="D365" s="51">
        <v>17</v>
      </c>
      <c r="E365" s="4" t="s">
        <v>684</v>
      </c>
      <c r="F365" s="6">
        <v>42187</v>
      </c>
      <c r="G365" s="4" t="s">
        <v>30</v>
      </c>
      <c r="H365" s="26">
        <v>10351</v>
      </c>
      <c r="I365" s="26">
        <v>10680</v>
      </c>
      <c r="J365" s="30">
        <f t="shared" si="34"/>
        <v>10515.5</v>
      </c>
      <c r="K365" s="68">
        <v>2.2000000000000002</v>
      </c>
      <c r="L365" s="68"/>
      <c r="M365" s="68">
        <v>2.29</v>
      </c>
      <c r="N365" s="27">
        <f t="shared" si="35"/>
        <v>2.2450000000000001</v>
      </c>
      <c r="O365" s="27">
        <f t="shared" si="37"/>
        <v>6.3639610306789177E-2</v>
      </c>
      <c r="Q365" s="64">
        <f t="shared" si="36"/>
        <v>59.36440278246446</v>
      </c>
      <c r="S365" s="101" t="s">
        <v>274</v>
      </c>
      <c r="T365" s="52"/>
      <c r="U365" s="52"/>
      <c r="V365" s="52"/>
      <c r="W365" s="52"/>
      <c r="X365" s="52"/>
      <c r="Y365" s="52"/>
      <c r="Z365" s="52"/>
      <c r="AA365" s="52"/>
      <c r="AB365" s="52"/>
      <c r="AC365" s="52"/>
    </row>
    <row r="366" spans="1:29" x14ac:dyDescent="0.25">
      <c r="A366" s="4">
        <v>1814</v>
      </c>
      <c r="B366" s="4" t="s">
        <v>85</v>
      </c>
      <c r="C366" s="21" t="s">
        <v>84</v>
      </c>
      <c r="D366" s="51">
        <v>17</v>
      </c>
      <c r="E366" s="4" t="s">
        <v>313</v>
      </c>
      <c r="F366" s="6">
        <v>42187</v>
      </c>
      <c r="G366" s="4" t="s">
        <v>30</v>
      </c>
      <c r="H366" s="26">
        <v>10351</v>
      </c>
      <c r="I366" s="26">
        <v>10680</v>
      </c>
      <c r="J366" s="30">
        <f t="shared" si="34"/>
        <v>10515.5</v>
      </c>
      <c r="K366" s="68">
        <v>2.54</v>
      </c>
      <c r="L366" s="68">
        <v>2.5299999999999998</v>
      </c>
      <c r="M366" s="68"/>
      <c r="N366" s="27">
        <f t="shared" si="35"/>
        <v>2.5350000000000001</v>
      </c>
      <c r="O366" s="27">
        <f t="shared" si="37"/>
        <v>7.0710678118656384E-3</v>
      </c>
      <c r="Q366" s="64">
        <f t="shared" si="36"/>
        <v>88.749733934701709</v>
      </c>
      <c r="S366" s="101"/>
    </row>
    <row r="367" spans="1:29" x14ac:dyDescent="0.25">
      <c r="A367" s="4">
        <v>1815</v>
      </c>
      <c r="B367" s="4" t="s">
        <v>86</v>
      </c>
      <c r="C367" s="21" t="s">
        <v>84</v>
      </c>
      <c r="D367" s="51">
        <v>17</v>
      </c>
      <c r="E367" s="4" t="s">
        <v>309</v>
      </c>
      <c r="F367" s="6">
        <v>42187</v>
      </c>
      <c r="G367" s="4" t="s">
        <v>30</v>
      </c>
      <c r="H367" s="26">
        <v>10351</v>
      </c>
      <c r="I367" s="26">
        <v>10680</v>
      </c>
      <c r="J367" s="30">
        <f t="shared" si="34"/>
        <v>10515.5</v>
      </c>
      <c r="K367" s="68">
        <v>2.36</v>
      </c>
      <c r="L367" s="68">
        <v>2.39</v>
      </c>
      <c r="M367" s="68"/>
      <c r="N367" s="27">
        <f t="shared" si="35"/>
        <v>2.375</v>
      </c>
      <c r="O367" s="27">
        <f t="shared" si="37"/>
        <v>2.12132034355966E-2</v>
      </c>
      <c r="Q367" s="64">
        <f t="shared" si="36"/>
        <v>71.523138297418626</v>
      </c>
      <c r="S367" s="101"/>
      <c r="T367" s="52"/>
      <c r="U367" s="52"/>
      <c r="V367" s="52"/>
      <c r="W367" s="52"/>
      <c r="X367" s="52"/>
      <c r="Y367" s="52"/>
      <c r="Z367" s="52"/>
      <c r="AA367" s="52"/>
      <c r="AB367" s="52"/>
      <c r="AC367" s="52"/>
    </row>
    <row r="368" spans="1:29" x14ac:dyDescent="0.25">
      <c r="A368" s="51">
        <v>1816</v>
      </c>
      <c r="B368" s="51" t="s">
        <v>87</v>
      </c>
      <c r="C368" s="59" t="s">
        <v>84</v>
      </c>
      <c r="D368" s="51">
        <v>17</v>
      </c>
      <c r="E368" s="4" t="s">
        <v>309</v>
      </c>
      <c r="F368" s="60">
        <v>42187</v>
      </c>
      <c r="G368" s="51" t="s">
        <v>30</v>
      </c>
      <c r="H368" s="61">
        <v>10351</v>
      </c>
      <c r="I368" s="61">
        <v>10680</v>
      </c>
      <c r="J368" s="62">
        <f t="shared" si="34"/>
        <v>10515.5</v>
      </c>
      <c r="K368" s="71"/>
      <c r="L368" s="71">
        <v>2.6</v>
      </c>
      <c r="M368" s="71">
        <v>2.61</v>
      </c>
      <c r="N368" s="63">
        <f t="shared" si="35"/>
        <v>2.605</v>
      </c>
      <c r="O368" s="63">
        <f t="shared" si="37"/>
        <v>7.0710678118653244E-3</v>
      </c>
      <c r="P368" s="74">
        <v>2.74</v>
      </c>
      <c r="Q368" s="64">
        <f t="shared" si="36"/>
        <v>97.123333160996566</v>
      </c>
      <c r="R368" s="52"/>
      <c r="S368" s="103"/>
      <c r="T368" s="52"/>
      <c r="U368" s="52"/>
      <c r="V368" s="52"/>
      <c r="W368" s="52"/>
      <c r="X368" s="52"/>
      <c r="Y368" s="52"/>
      <c r="Z368" s="52"/>
      <c r="AA368" s="52"/>
      <c r="AB368" s="52"/>
      <c r="AC368" s="52"/>
    </row>
    <row r="369" spans="1:29" x14ac:dyDescent="0.25">
      <c r="A369" s="49">
        <v>14507</v>
      </c>
      <c r="B369" s="49" t="s">
        <v>162</v>
      </c>
      <c r="C369" s="49" t="s">
        <v>84</v>
      </c>
      <c r="D369" s="51">
        <v>17</v>
      </c>
      <c r="E369" s="51" t="s">
        <v>308</v>
      </c>
      <c r="F369" s="49">
        <v>42191</v>
      </c>
      <c r="G369" s="49" t="s">
        <v>30</v>
      </c>
      <c r="H369" s="49">
        <v>10351</v>
      </c>
      <c r="I369" s="49">
        <v>10680</v>
      </c>
      <c r="J369" s="49">
        <v>10515.5</v>
      </c>
      <c r="K369" s="49">
        <v>2.2799999999999998</v>
      </c>
      <c r="L369" s="49">
        <v>2.19</v>
      </c>
      <c r="M369" s="49"/>
      <c r="N369" s="49">
        <v>2.2349999999999999</v>
      </c>
      <c r="O369" s="49">
        <v>6.3639610306789177E-2</v>
      </c>
      <c r="P369" s="49"/>
      <c r="Q369" s="49">
        <v>58.49363569120689</v>
      </c>
      <c r="S369" s="104"/>
      <c r="T369" s="52"/>
      <c r="U369" s="52"/>
      <c r="V369" s="52"/>
      <c r="W369" s="52"/>
      <c r="X369" s="52"/>
      <c r="Y369" s="52"/>
      <c r="Z369" s="52"/>
      <c r="AA369" s="52"/>
      <c r="AB369" s="52"/>
      <c r="AC369" s="52"/>
    </row>
    <row r="370" spans="1:29" x14ac:dyDescent="0.25">
      <c r="A370" s="4">
        <v>14539</v>
      </c>
      <c r="B370" s="4" t="s">
        <v>161</v>
      </c>
      <c r="C370" s="21" t="s">
        <v>84</v>
      </c>
      <c r="D370" s="51">
        <v>17</v>
      </c>
      <c r="E370" s="4" t="s">
        <v>308</v>
      </c>
      <c r="F370" s="6">
        <v>42191</v>
      </c>
      <c r="G370" s="4" t="s">
        <v>30</v>
      </c>
      <c r="H370" s="26">
        <v>10351</v>
      </c>
      <c r="I370" s="26">
        <v>10680</v>
      </c>
      <c r="J370" s="30">
        <f t="shared" ref="J370:J401" si="38">AVERAGE(H370:I370)</f>
        <v>10515.5</v>
      </c>
      <c r="K370" s="68">
        <v>2.52</v>
      </c>
      <c r="L370" s="68"/>
      <c r="M370" s="68"/>
      <c r="N370" s="27">
        <f t="shared" ref="N370:N409" si="39">AVERAGE(K370:M370)</f>
        <v>2.52</v>
      </c>
      <c r="O370" s="27"/>
      <c r="Q370" s="64">
        <f t="shared" ref="Q370:Q409" si="40">10^((3.31*(LOG(N370)))+0.611)</f>
        <v>87.023348469501087</v>
      </c>
      <c r="S370" s="101"/>
      <c r="T370"/>
      <c r="U370"/>
      <c r="V370"/>
      <c r="W370"/>
      <c r="X370"/>
      <c r="Y370"/>
      <c r="Z370"/>
      <c r="AA370"/>
      <c r="AB370"/>
      <c r="AC370"/>
    </row>
    <row r="371" spans="1:29" x14ac:dyDescent="0.25">
      <c r="A371" s="4">
        <v>14578</v>
      </c>
      <c r="B371" s="4" t="s">
        <v>180</v>
      </c>
      <c r="C371" s="21" t="s">
        <v>84</v>
      </c>
      <c r="D371" s="51">
        <v>17</v>
      </c>
      <c r="E371" s="4" t="s">
        <v>684</v>
      </c>
      <c r="F371" s="6">
        <v>42194</v>
      </c>
      <c r="G371" s="4" t="s">
        <v>30</v>
      </c>
      <c r="H371" s="26">
        <v>10351</v>
      </c>
      <c r="I371" s="26">
        <v>10680</v>
      </c>
      <c r="J371" s="30">
        <f t="shared" si="38"/>
        <v>10515.5</v>
      </c>
      <c r="K371" s="68">
        <v>1.91</v>
      </c>
      <c r="L371" s="68"/>
      <c r="M371" s="68">
        <v>1.88</v>
      </c>
      <c r="N371" s="27">
        <f t="shared" si="39"/>
        <v>1.895</v>
      </c>
      <c r="O371" s="27">
        <f t="shared" ref="O371:O409" si="41">STDEV(K371:M371)</f>
        <v>2.1213203435596444E-2</v>
      </c>
      <c r="P371" s="74">
        <v>1.98</v>
      </c>
      <c r="Q371" s="64">
        <f t="shared" si="40"/>
        <v>33.875561251351527</v>
      </c>
      <c r="R371" s="38"/>
      <c r="S371" s="101"/>
      <c r="T371"/>
      <c r="U371"/>
      <c r="V371"/>
      <c r="W371"/>
      <c r="X371"/>
      <c r="Y371"/>
      <c r="Z371"/>
      <c r="AA371"/>
      <c r="AB371"/>
      <c r="AC371"/>
    </row>
    <row r="372" spans="1:29" x14ac:dyDescent="0.25">
      <c r="A372" s="4">
        <v>14579</v>
      </c>
      <c r="B372" s="4" t="s">
        <v>179</v>
      </c>
      <c r="C372" s="21" t="s">
        <v>84</v>
      </c>
      <c r="D372" s="51">
        <v>17</v>
      </c>
      <c r="E372" s="4" t="s">
        <v>308</v>
      </c>
      <c r="F372" s="6">
        <v>42194</v>
      </c>
      <c r="G372" s="4" t="s">
        <v>30</v>
      </c>
      <c r="H372" s="26">
        <v>10351</v>
      </c>
      <c r="I372" s="26">
        <v>10680</v>
      </c>
      <c r="J372" s="30">
        <f t="shared" si="38"/>
        <v>10515.5</v>
      </c>
      <c r="K372" s="68"/>
      <c r="L372" s="68">
        <v>2.39</v>
      </c>
      <c r="M372" s="68">
        <v>2.37</v>
      </c>
      <c r="N372" s="27">
        <f t="shared" si="39"/>
        <v>2.38</v>
      </c>
      <c r="O372" s="27">
        <f t="shared" si="41"/>
        <v>1.4142135623730963E-2</v>
      </c>
      <c r="P372" s="74">
        <v>2.46</v>
      </c>
      <c r="Q372" s="64">
        <f t="shared" si="40"/>
        <v>72.022754661441738</v>
      </c>
      <c r="R372" s="38"/>
      <c r="S372" s="101"/>
      <c r="T372"/>
      <c r="U372"/>
      <c r="V372"/>
      <c r="W372"/>
      <c r="X372"/>
      <c r="Y372"/>
      <c r="Z372"/>
      <c r="AA372"/>
      <c r="AB372"/>
      <c r="AC372"/>
    </row>
    <row r="373" spans="1:29" x14ac:dyDescent="0.25">
      <c r="A373" s="4">
        <v>14976</v>
      </c>
      <c r="B373" s="4" t="s">
        <v>414</v>
      </c>
      <c r="C373" s="21" t="s">
        <v>84</v>
      </c>
      <c r="D373" s="51">
        <v>17</v>
      </c>
      <c r="E373" s="50" t="s">
        <v>684</v>
      </c>
      <c r="F373" s="53">
        <v>42302</v>
      </c>
      <c r="G373" s="4" t="s">
        <v>30</v>
      </c>
      <c r="H373" s="26">
        <v>10351</v>
      </c>
      <c r="I373" s="26">
        <v>10680</v>
      </c>
      <c r="J373" s="30">
        <f t="shared" si="38"/>
        <v>10515.5</v>
      </c>
      <c r="K373" s="68">
        <v>2.5099999999999998</v>
      </c>
      <c r="L373" s="68">
        <v>2.4700000000000002</v>
      </c>
      <c r="M373" s="68">
        <v>2.54</v>
      </c>
      <c r="N373" s="27">
        <f t="shared" si="39"/>
        <v>2.5066666666666668</v>
      </c>
      <c r="O373" s="27">
        <f t="shared" si="41"/>
        <v>3.5118845842842368E-2</v>
      </c>
      <c r="Q373" s="64">
        <f t="shared" si="40"/>
        <v>85.508580957372203</v>
      </c>
      <c r="S373" s="104"/>
    </row>
    <row r="374" spans="1:29" x14ac:dyDescent="0.25">
      <c r="A374" s="51">
        <v>14978</v>
      </c>
      <c r="B374" s="51" t="s">
        <v>413</v>
      </c>
      <c r="C374" s="59" t="s">
        <v>84</v>
      </c>
      <c r="D374" s="51">
        <v>17</v>
      </c>
      <c r="E374" s="50" t="s">
        <v>313</v>
      </c>
      <c r="F374" s="65">
        <v>42302</v>
      </c>
      <c r="G374" s="51" t="s">
        <v>30</v>
      </c>
      <c r="H374" s="61">
        <v>10351</v>
      </c>
      <c r="I374" s="61">
        <v>10680</v>
      </c>
      <c r="J374" s="62">
        <f t="shared" si="38"/>
        <v>10515.5</v>
      </c>
      <c r="K374" s="71">
        <v>2.52</v>
      </c>
      <c r="L374" s="71"/>
      <c r="M374" s="71">
        <v>2.59</v>
      </c>
      <c r="N374" s="63">
        <f t="shared" si="39"/>
        <v>2.5549999999999997</v>
      </c>
      <c r="O374" s="63">
        <f t="shared" si="41"/>
        <v>4.9497474683058214E-2</v>
      </c>
      <c r="P374" s="74">
        <v>2.44</v>
      </c>
      <c r="Q374" s="64">
        <f t="shared" si="40"/>
        <v>91.088572026319866</v>
      </c>
      <c r="R374" s="52"/>
      <c r="S374" s="105"/>
    </row>
    <row r="375" spans="1:29" x14ac:dyDescent="0.25">
      <c r="A375" s="4">
        <v>14979</v>
      </c>
      <c r="B375" s="4" t="s">
        <v>416</v>
      </c>
      <c r="C375" s="21" t="s">
        <v>84</v>
      </c>
      <c r="D375" s="51">
        <v>17</v>
      </c>
      <c r="E375" s="50" t="s">
        <v>308</v>
      </c>
      <c r="F375" s="53">
        <v>42302</v>
      </c>
      <c r="G375" s="4" t="s">
        <v>30</v>
      </c>
      <c r="H375" s="26">
        <v>10351</v>
      </c>
      <c r="I375" s="26">
        <v>10680</v>
      </c>
      <c r="J375" s="30">
        <f t="shared" si="38"/>
        <v>10515.5</v>
      </c>
      <c r="K375" s="68">
        <v>2.41</v>
      </c>
      <c r="L375" s="68"/>
      <c r="M375" s="68">
        <v>2.42</v>
      </c>
      <c r="N375" s="27">
        <f t="shared" si="39"/>
        <v>2.415</v>
      </c>
      <c r="O375" s="27">
        <f t="shared" si="41"/>
        <v>7.0710678118653244E-3</v>
      </c>
      <c r="P375" s="74">
        <v>2.4900000000000002</v>
      </c>
      <c r="Q375" s="64">
        <f t="shared" si="40"/>
        <v>75.588498255635045</v>
      </c>
      <c r="S375" s="104"/>
    </row>
    <row r="376" spans="1:29" x14ac:dyDescent="0.25">
      <c r="A376" s="51">
        <v>14980</v>
      </c>
      <c r="B376" s="51" t="s">
        <v>415</v>
      </c>
      <c r="C376" s="59" t="s">
        <v>84</v>
      </c>
      <c r="D376" s="51">
        <v>17</v>
      </c>
      <c r="E376" s="50" t="s">
        <v>309</v>
      </c>
      <c r="F376" s="65">
        <v>42302</v>
      </c>
      <c r="G376" s="51" t="s">
        <v>30</v>
      </c>
      <c r="H376" s="61">
        <v>10351</v>
      </c>
      <c r="I376" s="61">
        <v>10680</v>
      </c>
      <c r="J376" s="62">
        <f t="shared" si="38"/>
        <v>10515.5</v>
      </c>
      <c r="K376" s="71"/>
      <c r="L376" s="71">
        <v>2.4300000000000002</v>
      </c>
      <c r="M376" s="71">
        <v>2.4500000000000002</v>
      </c>
      <c r="N376" s="63">
        <f t="shared" si="39"/>
        <v>2.4400000000000004</v>
      </c>
      <c r="O376" s="63">
        <f t="shared" si="41"/>
        <v>1.4142135623730963E-2</v>
      </c>
      <c r="P376" s="76">
        <v>2.67</v>
      </c>
      <c r="Q376" s="64">
        <f t="shared" si="40"/>
        <v>78.209646906560451</v>
      </c>
      <c r="R376" s="52"/>
      <c r="S376" s="105"/>
      <c r="T376" s="52"/>
      <c r="U376" s="52"/>
      <c r="V376" s="52"/>
      <c r="W376" s="52"/>
      <c r="X376" s="52"/>
      <c r="Y376" s="52"/>
      <c r="Z376" s="52"/>
      <c r="AA376" s="52"/>
      <c r="AB376" s="52"/>
      <c r="AC376" s="52"/>
    </row>
    <row r="377" spans="1:29" x14ac:dyDescent="0.25">
      <c r="A377" s="51">
        <v>15027</v>
      </c>
      <c r="B377" s="51" t="s">
        <v>615</v>
      </c>
      <c r="C377" s="59" t="s">
        <v>84</v>
      </c>
      <c r="D377" s="51">
        <v>17</v>
      </c>
      <c r="E377" s="4" t="s">
        <v>684</v>
      </c>
      <c r="F377" s="65">
        <v>42302</v>
      </c>
      <c r="G377" s="51" t="s">
        <v>30</v>
      </c>
      <c r="H377" s="61">
        <v>10351</v>
      </c>
      <c r="I377" s="61">
        <v>10680</v>
      </c>
      <c r="J377" s="62">
        <f t="shared" si="38"/>
        <v>10515.5</v>
      </c>
      <c r="K377" s="71"/>
      <c r="L377" s="71">
        <v>2.6</v>
      </c>
      <c r="M377" s="71">
        <v>2.66</v>
      </c>
      <c r="N377" s="63">
        <f t="shared" si="39"/>
        <v>2.63</v>
      </c>
      <c r="O377" s="63">
        <f t="shared" si="41"/>
        <v>4.2426406871192889E-2</v>
      </c>
      <c r="P377" s="74">
        <v>2.4900000000000002</v>
      </c>
      <c r="Q377" s="64">
        <f t="shared" si="40"/>
        <v>100.242878144164</v>
      </c>
      <c r="R377" s="52"/>
      <c r="S377" s="104" t="s">
        <v>611</v>
      </c>
      <c r="T377" s="52"/>
      <c r="U377" s="52"/>
      <c r="V377" s="52"/>
      <c r="W377" s="52"/>
      <c r="X377" s="52"/>
      <c r="Y377" s="52"/>
      <c r="Z377" s="52"/>
      <c r="AA377" s="52"/>
      <c r="AB377" s="52"/>
      <c r="AC377" s="52"/>
    </row>
    <row r="378" spans="1:29" x14ac:dyDescent="0.25">
      <c r="A378" s="51">
        <v>15028</v>
      </c>
      <c r="B378" s="51" t="s">
        <v>619</v>
      </c>
      <c r="C378" s="59" t="s">
        <v>84</v>
      </c>
      <c r="D378" s="51">
        <v>17</v>
      </c>
      <c r="E378" s="4" t="s">
        <v>308</v>
      </c>
      <c r="F378" s="65">
        <v>42302</v>
      </c>
      <c r="G378" s="51" t="s">
        <v>30</v>
      </c>
      <c r="H378" s="61">
        <v>10351</v>
      </c>
      <c r="I378" s="61">
        <v>10680</v>
      </c>
      <c r="J378" s="62">
        <f t="shared" si="38"/>
        <v>10515.5</v>
      </c>
      <c r="K378" s="71"/>
      <c r="L378" s="72">
        <v>2.21</v>
      </c>
      <c r="M378" s="71">
        <v>2.34</v>
      </c>
      <c r="N378" s="63">
        <f t="shared" si="39"/>
        <v>2.2749999999999999</v>
      </c>
      <c r="O378" s="63">
        <f t="shared" si="41"/>
        <v>9.1923881554251102E-2</v>
      </c>
      <c r="P378" s="74">
        <v>2.4900000000000002</v>
      </c>
      <c r="Q378" s="64">
        <f t="shared" si="40"/>
        <v>62.030950696928713</v>
      </c>
      <c r="R378" s="52"/>
      <c r="S378" s="104" t="s">
        <v>609</v>
      </c>
    </row>
    <row r="379" spans="1:29" x14ac:dyDescent="0.25">
      <c r="A379" s="4">
        <v>15029</v>
      </c>
      <c r="B379" s="4" t="s">
        <v>617</v>
      </c>
      <c r="C379" s="21" t="s">
        <v>84</v>
      </c>
      <c r="D379" s="51">
        <v>17</v>
      </c>
      <c r="E379" s="4" t="s">
        <v>684</v>
      </c>
      <c r="F379" s="53">
        <v>42302</v>
      </c>
      <c r="G379" s="4" t="s">
        <v>30</v>
      </c>
      <c r="H379" s="26">
        <v>10351</v>
      </c>
      <c r="I379" s="26">
        <v>10680</v>
      </c>
      <c r="J379" s="30">
        <f t="shared" si="38"/>
        <v>10515.5</v>
      </c>
      <c r="K379" s="68">
        <v>2.61</v>
      </c>
      <c r="L379" s="68">
        <v>2.56</v>
      </c>
      <c r="M379" s="68">
        <v>2.59</v>
      </c>
      <c r="N379" s="27">
        <f t="shared" si="39"/>
        <v>2.5866666666666664</v>
      </c>
      <c r="O379" s="27">
        <f t="shared" si="41"/>
        <v>2.5166114784235735E-2</v>
      </c>
      <c r="Q379" s="64">
        <f t="shared" si="40"/>
        <v>94.879184724746622</v>
      </c>
      <c r="S379" s="104" t="s">
        <v>613</v>
      </c>
      <c r="T379"/>
      <c r="U379"/>
      <c r="V379"/>
      <c r="W379"/>
      <c r="X379"/>
      <c r="Y379"/>
      <c r="Z379"/>
      <c r="AA379"/>
      <c r="AB379"/>
      <c r="AC379"/>
    </row>
    <row r="380" spans="1:29" x14ac:dyDescent="0.25">
      <c r="A380" s="51">
        <v>15030</v>
      </c>
      <c r="B380" s="51" t="s">
        <v>618</v>
      </c>
      <c r="C380" s="59" t="s">
        <v>84</v>
      </c>
      <c r="D380" s="51">
        <v>17</v>
      </c>
      <c r="E380" s="4" t="s">
        <v>309</v>
      </c>
      <c r="F380" s="65">
        <v>42302</v>
      </c>
      <c r="G380" s="51" t="s">
        <v>30</v>
      </c>
      <c r="H380" s="61">
        <v>10351</v>
      </c>
      <c r="I380" s="61">
        <v>10680</v>
      </c>
      <c r="J380" s="62">
        <f t="shared" si="38"/>
        <v>10515.5</v>
      </c>
      <c r="K380" s="71">
        <v>2.67</v>
      </c>
      <c r="L380" s="71"/>
      <c r="M380" s="71">
        <v>2.69</v>
      </c>
      <c r="N380" s="63">
        <f t="shared" si="39"/>
        <v>2.6799999999999997</v>
      </c>
      <c r="O380" s="63">
        <f t="shared" si="41"/>
        <v>1.4142135623730963E-2</v>
      </c>
      <c r="P380" s="74">
        <v>2.81</v>
      </c>
      <c r="Q380" s="64">
        <f t="shared" si="40"/>
        <v>106.69060263871015</v>
      </c>
      <c r="R380" s="52"/>
      <c r="S380" s="104" t="s">
        <v>614</v>
      </c>
      <c r="T380" s="51"/>
      <c r="U380" s="51"/>
      <c r="V380" s="51"/>
      <c r="W380" s="51"/>
      <c r="X380" s="51"/>
      <c r="Y380" s="51"/>
      <c r="Z380" s="51"/>
      <c r="AA380" s="51"/>
      <c r="AB380" s="51"/>
      <c r="AC380" s="51"/>
    </row>
    <row r="381" spans="1:29" x14ac:dyDescent="0.25">
      <c r="A381" s="4">
        <v>15031</v>
      </c>
      <c r="B381" s="4" t="s">
        <v>622</v>
      </c>
      <c r="C381" s="21" t="s">
        <v>84</v>
      </c>
      <c r="D381" s="51">
        <v>17</v>
      </c>
      <c r="E381" s="4" t="s">
        <v>313</v>
      </c>
      <c r="F381" s="53">
        <v>42302</v>
      </c>
      <c r="G381" s="4" t="s">
        <v>30</v>
      </c>
      <c r="H381" s="26">
        <v>10351</v>
      </c>
      <c r="I381" s="26">
        <v>10680</v>
      </c>
      <c r="J381" s="30">
        <f t="shared" si="38"/>
        <v>10515.5</v>
      </c>
      <c r="K381" s="68">
        <v>2.6</v>
      </c>
      <c r="L381" s="68">
        <v>2.61</v>
      </c>
      <c r="M381" s="68">
        <v>2.61</v>
      </c>
      <c r="N381" s="27">
        <f t="shared" si="39"/>
        <v>2.6066666666666669</v>
      </c>
      <c r="O381" s="27">
        <f t="shared" si="41"/>
        <v>5.7735026918961348E-3</v>
      </c>
      <c r="Q381" s="64">
        <f t="shared" si="40"/>
        <v>97.329165444954043</v>
      </c>
      <c r="S381" s="104" t="s">
        <v>621</v>
      </c>
      <c r="T381"/>
      <c r="U381"/>
      <c r="V381"/>
      <c r="W381"/>
      <c r="X381"/>
      <c r="Y381"/>
      <c r="Z381"/>
      <c r="AA381"/>
      <c r="AB381"/>
      <c r="AC381"/>
    </row>
    <row r="382" spans="1:29" x14ac:dyDescent="0.25">
      <c r="A382" s="4">
        <v>15032</v>
      </c>
      <c r="B382" s="4" t="s">
        <v>616</v>
      </c>
      <c r="C382" s="21" t="s">
        <v>84</v>
      </c>
      <c r="D382" s="51">
        <v>17</v>
      </c>
      <c r="E382" s="4" t="s">
        <v>309</v>
      </c>
      <c r="F382" s="53">
        <v>42302</v>
      </c>
      <c r="G382" s="4" t="s">
        <v>30</v>
      </c>
      <c r="H382" s="26">
        <v>10351</v>
      </c>
      <c r="I382" s="26">
        <v>10680</v>
      </c>
      <c r="J382" s="30">
        <f t="shared" si="38"/>
        <v>10515.5</v>
      </c>
      <c r="K382" s="68">
        <v>2.52</v>
      </c>
      <c r="L382" s="68"/>
      <c r="M382" s="68">
        <v>2.57</v>
      </c>
      <c r="N382" s="27">
        <f t="shared" si="39"/>
        <v>2.5449999999999999</v>
      </c>
      <c r="O382" s="27">
        <f t="shared" si="41"/>
        <v>3.5355339059327251E-2</v>
      </c>
      <c r="P382" s="74">
        <v>2.4500000000000002</v>
      </c>
      <c r="Q382" s="64">
        <f t="shared" si="40"/>
        <v>89.913845832431036</v>
      </c>
      <c r="S382" s="104" t="s">
        <v>612</v>
      </c>
    </row>
    <row r="383" spans="1:29" x14ac:dyDescent="0.25">
      <c r="A383" s="51">
        <v>15033</v>
      </c>
      <c r="B383" s="51" t="s">
        <v>620</v>
      </c>
      <c r="C383" s="59" t="s">
        <v>84</v>
      </c>
      <c r="D383" s="51">
        <v>17</v>
      </c>
      <c r="E383" s="51" t="s">
        <v>309</v>
      </c>
      <c r="F383" s="65">
        <v>42302</v>
      </c>
      <c r="G383" s="51" t="s">
        <v>30</v>
      </c>
      <c r="H383" s="61">
        <v>10351</v>
      </c>
      <c r="I383" s="61">
        <v>10680</v>
      </c>
      <c r="J383" s="62">
        <f t="shared" si="38"/>
        <v>10515.5</v>
      </c>
      <c r="K383" s="71"/>
      <c r="L383" s="71">
        <v>2.5</v>
      </c>
      <c r="M383" s="71">
        <v>2.57</v>
      </c>
      <c r="N383" s="63">
        <f t="shared" si="39"/>
        <v>2.5350000000000001</v>
      </c>
      <c r="O383" s="63">
        <f t="shared" si="41"/>
        <v>4.9497474683058214E-2</v>
      </c>
      <c r="P383" s="74">
        <v>2.34</v>
      </c>
      <c r="Q383" s="64">
        <f t="shared" si="40"/>
        <v>88.749733934701709</v>
      </c>
      <c r="R383" s="52"/>
      <c r="S383" s="104" t="s">
        <v>610</v>
      </c>
      <c r="T383" s="51"/>
      <c r="U383" s="51"/>
      <c r="V383" s="51"/>
      <c r="W383" s="51"/>
      <c r="X383" s="51"/>
      <c r="Y383" s="51"/>
      <c r="Z383" s="51"/>
      <c r="AA383" s="51"/>
      <c r="AB383" s="51"/>
      <c r="AC383" s="51"/>
    </row>
    <row r="384" spans="1:29" x14ac:dyDescent="0.25">
      <c r="A384" s="51">
        <v>748</v>
      </c>
      <c r="B384" s="51" t="s">
        <v>159</v>
      </c>
      <c r="C384" s="59" t="s">
        <v>103</v>
      </c>
      <c r="D384" s="51">
        <v>17</v>
      </c>
      <c r="E384" s="51" t="s">
        <v>313</v>
      </c>
      <c r="F384" s="60">
        <v>42191</v>
      </c>
      <c r="G384" s="51" t="s">
        <v>30</v>
      </c>
      <c r="H384" s="61">
        <v>10680</v>
      </c>
      <c r="I384" s="61">
        <v>11010</v>
      </c>
      <c r="J384" s="62">
        <f t="shared" si="38"/>
        <v>10845</v>
      </c>
      <c r="K384" s="71">
        <v>2.64</v>
      </c>
      <c r="L384" s="71"/>
      <c r="M384" s="71">
        <v>2.74</v>
      </c>
      <c r="N384" s="63">
        <f t="shared" si="39"/>
        <v>2.6900000000000004</v>
      </c>
      <c r="O384" s="63">
        <f t="shared" si="41"/>
        <v>7.0710678118654821E-2</v>
      </c>
      <c r="P384" s="74">
        <v>2.82</v>
      </c>
      <c r="Q384" s="64">
        <f t="shared" si="40"/>
        <v>108.01399938736766</v>
      </c>
      <c r="R384" s="52"/>
      <c r="S384" s="103"/>
      <c r="T384" s="51"/>
      <c r="U384" s="51"/>
      <c r="V384" s="51"/>
      <c r="W384" s="51"/>
      <c r="X384" s="51"/>
      <c r="Y384" s="51"/>
      <c r="Z384" s="51"/>
      <c r="AA384" s="51"/>
      <c r="AB384" s="51"/>
      <c r="AC384" s="51"/>
    </row>
    <row r="385" spans="1:29" x14ac:dyDescent="0.25">
      <c r="A385" s="51">
        <v>749</v>
      </c>
      <c r="B385" s="51" t="s">
        <v>160</v>
      </c>
      <c r="C385" s="59" t="s">
        <v>103</v>
      </c>
      <c r="D385" s="51">
        <v>17</v>
      </c>
      <c r="E385" s="51" t="s">
        <v>684</v>
      </c>
      <c r="F385" s="60">
        <v>42191</v>
      </c>
      <c r="G385" s="51" t="s">
        <v>30</v>
      </c>
      <c r="H385" s="61">
        <v>10680</v>
      </c>
      <c r="I385" s="61">
        <v>11010</v>
      </c>
      <c r="J385" s="62">
        <f t="shared" si="38"/>
        <v>10845</v>
      </c>
      <c r="K385" s="71">
        <v>2.61</v>
      </c>
      <c r="L385" s="71">
        <v>2.5099999999999998</v>
      </c>
      <c r="M385" s="71"/>
      <c r="N385" s="63">
        <f t="shared" si="39"/>
        <v>2.5599999999999996</v>
      </c>
      <c r="O385" s="63">
        <f t="shared" si="41"/>
        <v>7.0710678118654821E-2</v>
      </c>
      <c r="P385" s="74">
        <v>2.4</v>
      </c>
      <c r="Q385" s="64">
        <f t="shared" si="40"/>
        <v>91.679932565690223</v>
      </c>
      <c r="R385" s="52"/>
      <c r="S385" s="103"/>
      <c r="T385" s="40"/>
      <c r="U385" s="40"/>
      <c r="V385" s="40"/>
      <c r="W385" s="40"/>
      <c r="X385" s="40"/>
      <c r="Y385" s="40"/>
      <c r="Z385" s="40"/>
      <c r="AA385" s="40"/>
      <c r="AB385" s="40"/>
      <c r="AC385" s="40"/>
    </row>
    <row r="386" spans="1:29" x14ac:dyDescent="0.25">
      <c r="A386" s="4">
        <v>14504</v>
      </c>
      <c r="B386" s="4" t="s">
        <v>105</v>
      </c>
      <c r="C386" s="21" t="s">
        <v>103</v>
      </c>
      <c r="D386" s="51">
        <v>17</v>
      </c>
      <c r="E386" s="4" t="s">
        <v>313</v>
      </c>
      <c r="F386" s="6">
        <v>42187</v>
      </c>
      <c r="G386" s="4" t="s">
        <v>30</v>
      </c>
      <c r="H386" s="26">
        <v>10680</v>
      </c>
      <c r="I386" s="26">
        <v>11010</v>
      </c>
      <c r="J386" s="30">
        <f t="shared" si="38"/>
        <v>10845</v>
      </c>
      <c r="K386" s="68">
        <v>2.69</v>
      </c>
      <c r="L386" s="68"/>
      <c r="M386" s="68">
        <v>2.67</v>
      </c>
      <c r="N386" s="27">
        <f t="shared" si="39"/>
        <v>2.6799999999999997</v>
      </c>
      <c r="O386" s="27">
        <f t="shared" si="41"/>
        <v>1.4142135623730963E-2</v>
      </c>
      <c r="P386" s="74">
        <v>2.56</v>
      </c>
      <c r="Q386" s="64">
        <f t="shared" si="40"/>
        <v>106.69060263871015</v>
      </c>
      <c r="S386" s="101"/>
      <c r="T386" s="51"/>
      <c r="U386" s="51"/>
      <c r="V386" s="51"/>
      <c r="W386" s="51"/>
      <c r="X386" s="51"/>
      <c r="Y386" s="51"/>
      <c r="Z386" s="51"/>
      <c r="AA386" s="51"/>
      <c r="AB386" s="51"/>
      <c r="AC386" s="51"/>
    </row>
    <row r="387" spans="1:29" x14ac:dyDescent="0.25">
      <c r="A387" s="51">
        <v>14505</v>
      </c>
      <c r="B387" s="51" t="s">
        <v>288</v>
      </c>
      <c r="C387" s="59" t="s">
        <v>103</v>
      </c>
      <c r="D387" s="51">
        <v>17</v>
      </c>
      <c r="E387" s="4" t="s">
        <v>313</v>
      </c>
      <c r="F387" s="60">
        <v>42199</v>
      </c>
      <c r="G387" s="51" t="s">
        <v>30</v>
      </c>
      <c r="H387" s="61">
        <v>10680</v>
      </c>
      <c r="I387" s="61">
        <v>11010</v>
      </c>
      <c r="J387" s="62">
        <f t="shared" si="38"/>
        <v>10845</v>
      </c>
      <c r="K387" s="71"/>
      <c r="L387" s="71">
        <v>2.74</v>
      </c>
      <c r="M387" s="71">
        <v>2.78</v>
      </c>
      <c r="N387" s="63">
        <f t="shared" si="39"/>
        <v>2.76</v>
      </c>
      <c r="O387" s="63">
        <f t="shared" si="41"/>
        <v>2.8284271247461613E-2</v>
      </c>
      <c r="P387" s="74">
        <v>2.62</v>
      </c>
      <c r="Q387" s="64">
        <f t="shared" si="40"/>
        <v>117.60047113688682</v>
      </c>
      <c r="R387" s="52"/>
      <c r="S387" s="103" t="s">
        <v>67</v>
      </c>
      <c r="T387" s="40"/>
      <c r="U387" s="40"/>
      <c r="V387" s="40"/>
      <c r="W387" s="40"/>
      <c r="X387" s="40"/>
      <c r="Y387" s="40"/>
      <c r="Z387" s="40"/>
      <c r="AA387" s="40"/>
      <c r="AB387" s="40"/>
      <c r="AC387" s="40"/>
    </row>
    <row r="388" spans="1:29" x14ac:dyDescent="0.25">
      <c r="A388" s="4">
        <v>14506</v>
      </c>
      <c r="B388" s="4" t="s">
        <v>290</v>
      </c>
      <c r="C388" s="21" t="s">
        <v>103</v>
      </c>
      <c r="D388" s="51">
        <v>17</v>
      </c>
      <c r="E388" s="4" t="s">
        <v>684</v>
      </c>
      <c r="F388" s="6">
        <v>42199</v>
      </c>
      <c r="G388" s="4" t="s">
        <v>30</v>
      </c>
      <c r="H388" s="26">
        <v>10680</v>
      </c>
      <c r="I388" s="26">
        <v>11010</v>
      </c>
      <c r="J388" s="30">
        <f t="shared" si="38"/>
        <v>10845</v>
      </c>
      <c r="K388" s="68">
        <v>2.3199999999999998</v>
      </c>
      <c r="L388" s="68">
        <v>2.34</v>
      </c>
      <c r="M388" s="68">
        <v>2.29</v>
      </c>
      <c r="N388" s="27">
        <f t="shared" si="39"/>
        <v>2.3166666666666669</v>
      </c>
      <c r="O388" s="27">
        <f t="shared" si="41"/>
        <v>2.5166114784235735E-2</v>
      </c>
      <c r="Q388" s="64">
        <f t="shared" si="40"/>
        <v>65.871620874745616</v>
      </c>
      <c r="S388" s="106"/>
    </row>
    <row r="389" spans="1:29" x14ac:dyDescent="0.25">
      <c r="A389" s="4">
        <v>14517</v>
      </c>
      <c r="B389" s="4" t="s">
        <v>104</v>
      </c>
      <c r="C389" s="21" t="s">
        <v>103</v>
      </c>
      <c r="D389" s="51">
        <v>17</v>
      </c>
      <c r="E389" s="51" t="s">
        <v>308</v>
      </c>
      <c r="F389" s="6">
        <v>42187</v>
      </c>
      <c r="G389" s="4" t="s">
        <v>30</v>
      </c>
      <c r="H389" s="26">
        <v>10680</v>
      </c>
      <c r="I389" s="26">
        <v>11010</v>
      </c>
      <c r="J389" s="30">
        <f t="shared" si="38"/>
        <v>10845</v>
      </c>
      <c r="K389" s="68"/>
      <c r="L389" s="68">
        <v>2.52</v>
      </c>
      <c r="M389" s="68">
        <v>2.5299999999999998</v>
      </c>
      <c r="N389" s="27">
        <f t="shared" si="39"/>
        <v>2.5249999999999999</v>
      </c>
      <c r="O389" s="27">
        <f t="shared" si="41"/>
        <v>7.0710678118653244E-3</v>
      </c>
      <c r="P389" s="74">
        <v>2.61</v>
      </c>
      <c r="Q389" s="64">
        <f t="shared" si="40"/>
        <v>87.596181731007292</v>
      </c>
      <c r="R389" s="38"/>
      <c r="S389" s="101"/>
    </row>
    <row r="390" spans="1:29" x14ac:dyDescent="0.25">
      <c r="A390" s="4">
        <v>14518</v>
      </c>
      <c r="B390" s="4" t="s">
        <v>289</v>
      </c>
      <c r="C390" s="21" t="s">
        <v>103</v>
      </c>
      <c r="D390" s="51">
        <v>17</v>
      </c>
      <c r="E390" s="4" t="s">
        <v>684</v>
      </c>
      <c r="F390" s="6">
        <v>42199</v>
      </c>
      <c r="G390" s="4" t="s">
        <v>30</v>
      </c>
      <c r="H390" s="26">
        <v>10680</v>
      </c>
      <c r="I390" s="26">
        <v>11010</v>
      </c>
      <c r="J390" s="30">
        <f t="shared" si="38"/>
        <v>10845</v>
      </c>
      <c r="K390" s="68">
        <v>2.2799999999999998</v>
      </c>
      <c r="L390" s="68">
        <v>2.33</v>
      </c>
      <c r="M390" s="68"/>
      <c r="N390" s="27">
        <f t="shared" si="39"/>
        <v>2.3049999999999997</v>
      </c>
      <c r="O390" s="27">
        <f t="shared" si="41"/>
        <v>3.5355339059327563E-2</v>
      </c>
      <c r="P390" s="74">
        <v>2.42</v>
      </c>
      <c r="Q390" s="64">
        <f t="shared" si="40"/>
        <v>64.779975197108556</v>
      </c>
      <c r="S390" s="106"/>
    </row>
    <row r="391" spans="1:29" x14ac:dyDescent="0.25">
      <c r="A391" s="4">
        <v>14617</v>
      </c>
      <c r="B391" s="4" t="s">
        <v>228</v>
      </c>
      <c r="C391" s="21" t="s">
        <v>229</v>
      </c>
      <c r="D391" s="49">
        <v>17</v>
      </c>
      <c r="E391" s="4" t="s">
        <v>684</v>
      </c>
      <c r="F391" s="6">
        <v>42196</v>
      </c>
      <c r="G391" s="4" t="s">
        <v>30</v>
      </c>
      <c r="H391" s="26">
        <v>11010</v>
      </c>
      <c r="I391" s="26">
        <v>11339</v>
      </c>
      <c r="J391" s="30">
        <f t="shared" si="38"/>
        <v>11174.5</v>
      </c>
      <c r="K391" s="68">
        <v>2.54</v>
      </c>
      <c r="L391" s="68">
        <v>2.59</v>
      </c>
      <c r="M391" s="68">
        <v>2.57</v>
      </c>
      <c r="N391" s="27">
        <f t="shared" si="39"/>
        <v>2.5666666666666664</v>
      </c>
      <c r="O391" s="27">
        <f t="shared" si="41"/>
        <v>2.5166114784235735E-2</v>
      </c>
      <c r="Q391" s="64">
        <f t="shared" si="40"/>
        <v>92.472574147609677</v>
      </c>
      <c r="S391" s="101"/>
    </row>
    <row r="392" spans="1:29" x14ac:dyDescent="0.25">
      <c r="A392" s="4">
        <v>14618</v>
      </c>
      <c r="B392" s="4" t="s">
        <v>230</v>
      </c>
      <c r="C392" s="21" t="s">
        <v>229</v>
      </c>
      <c r="D392" s="49">
        <v>17</v>
      </c>
      <c r="E392" s="4" t="s">
        <v>309</v>
      </c>
      <c r="F392" s="6">
        <v>42196</v>
      </c>
      <c r="G392" s="4" t="s">
        <v>30</v>
      </c>
      <c r="H392" s="26">
        <v>11010</v>
      </c>
      <c r="I392" s="26">
        <v>11339</v>
      </c>
      <c r="J392" s="30">
        <f t="shared" si="38"/>
        <v>11174.5</v>
      </c>
      <c r="K392" s="68">
        <v>2.17</v>
      </c>
      <c r="L392" s="68">
        <v>2.0699999999999998</v>
      </c>
      <c r="M392" s="68">
        <v>2.12</v>
      </c>
      <c r="N392" s="27">
        <f t="shared" si="39"/>
        <v>2.12</v>
      </c>
      <c r="O392" s="27">
        <f t="shared" si="41"/>
        <v>5.0000000000000044E-2</v>
      </c>
      <c r="Q392" s="64">
        <f t="shared" si="40"/>
        <v>49.110199647877536</v>
      </c>
      <c r="R392" s="38"/>
      <c r="S392" s="101" t="s">
        <v>231</v>
      </c>
    </row>
    <row r="393" spans="1:29" x14ac:dyDescent="0.25">
      <c r="A393" s="4">
        <v>357</v>
      </c>
      <c r="B393" s="4" t="s">
        <v>17</v>
      </c>
      <c r="C393" s="21" t="s">
        <v>16</v>
      </c>
      <c r="D393" s="49">
        <v>18</v>
      </c>
      <c r="E393" s="4" t="s">
        <v>684</v>
      </c>
      <c r="F393" s="6">
        <v>42187</v>
      </c>
      <c r="G393" s="6" t="s">
        <v>30</v>
      </c>
      <c r="H393" s="26">
        <v>11668</v>
      </c>
      <c r="I393" s="26">
        <v>12656</v>
      </c>
      <c r="J393" s="30">
        <f t="shared" si="38"/>
        <v>12162</v>
      </c>
      <c r="K393" s="68">
        <v>2.48</v>
      </c>
      <c r="L393" s="68"/>
      <c r="M393" s="68">
        <v>2.48</v>
      </c>
      <c r="N393" s="27">
        <f t="shared" si="39"/>
        <v>2.48</v>
      </c>
      <c r="O393" s="27">
        <f t="shared" si="41"/>
        <v>0</v>
      </c>
      <c r="P393" s="74">
        <v>2.5</v>
      </c>
      <c r="Q393" s="64">
        <f t="shared" si="40"/>
        <v>82.53441236984186</v>
      </c>
      <c r="S393" s="101"/>
    </row>
    <row r="394" spans="1:29" x14ac:dyDescent="0.25">
      <c r="A394" s="4">
        <v>358</v>
      </c>
      <c r="B394" s="4" t="s">
        <v>18</v>
      </c>
      <c r="C394" s="21" t="s">
        <v>16</v>
      </c>
      <c r="D394" s="49">
        <v>18</v>
      </c>
      <c r="E394" s="4" t="s">
        <v>684</v>
      </c>
      <c r="F394" s="6">
        <v>42196</v>
      </c>
      <c r="G394" s="6" t="s">
        <v>30</v>
      </c>
      <c r="H394" s="26">
        <v>11668</v>
      </c>
      <c r="I394" s="26">
        <v>12656</v>
      </c>
      <c r="J394" s="30">
        <f t="shared" si="38"/>
        <v>12162</v>
      </c>
      <c r="K394" s="68">
        <v>2.41</v>
      </c>
      <c r="L394" s="68">
        <v>2.39</v>
      </c>
      <c r="M394" s="68"/>
      <c r="N394" s="27">
        <f t="shared" si="39"/>
        <v>2.4000000000000004</v>
      </c>
      <c r="O394" s="27">
        <f t="shared" si="41"/>
        <v>1.4142135623730963E-2</v>
      </c>
      <c r="P394" s="74">
        <v>2.5</v>
      </c>
      <c r="Q394" s="64">
        <f t="shared" si="40"/>
        <v>74.045592064062333</v>
      </c>
      <c r="S394" s="101"/>
    </row>
    <row r="395" spans="1:29" x14ac:dyDescent="0.25">
      <c r="A395" s="4">
        <v>359</v>
      </c>
      <c r="B395" s="4" t="s">
        <v>19</v>
      </c>
      <c r="C395" s="21" t="s">
        <v>16</v>
      </c>
      <c r="D395" s="49">
        <v>18</v>
      </c>
      <c r="E395" s="4" t="s">
        <v>308</v>
      </c>
      <c r="F395" s="6">
        <v>42187</v>
      </c>
      <c r="G395" s="6" t="s">
        <v>30</v>
      </c>
      <c r="H395" s="26">
        <v>11668</v>
      </c>
      <c r="I395" s="26">
        <v>12656</v>
      </c>
      <c r="J395" s="30">
        <f t="shared" si="38"/>
        <v>12162</v>
      </c>
      <c r="K395" s="68">
        <v>2.69</v>
      </c>
      <c r="L395" s="68">
        <v>2.67</v>
      </c>
      <c r="M395" s="68"/>
      <c r="N395" s="27">
        <f t="shared" si="39"/>
        <v>2.6799999999999997</v>
      </c>
      <c r="O395" s="27">
        <f t="shared" si="41"/>
        <v>1.4142135623730963E-2</v>
      </c>
      <c r="P395" s="74">
        <v>2.59</v>
      </c>
      <c r="Q395" s="64">
        <f t="shared" si="40"/>
        <v>106.69060263871015</v>
      </c>
      <c r="S395" s="101"/>
    </row>
    <row r="396" spans="1:29" x14ac:dyDescent="0.25">
      <c r="A396" s="4">
        <v>14535</v>
      </c>
      <c r="B396" s="4" t="s">
        <v>98</v>
      </c>
      <c r="C396" s="21" t="s">
        <v>16</v>
      </c>
      <c r="D396" s="49">
        <v>18</v>
      </c>
      <c r="E396" s="4" t="s">
        <v>309</v>
      </c>
      <c r="F396" s="6">
        <v>42187</v>
      </c>
      <c r="G396" s="6" t="s">
        <v>30</v>
      </c>
      <c r="H396" s="26">
        <v>11668</v>
      </c>
      <c r="I396" s="26">
        <v>12656</v>
      </c>
      <c r="J396" s="30">
        <f t="shared" si="38"/>
        <v>12162</v>
      </c>
      <c r="K396" s="68">
        <v>2.58</v>
      </c>
      <c r="L396" s="68">
        <v>2.57</v>
      </c>
      <c r="M396" s="68"/>
      <c r="N396" s="27">
        <f t="shared" si="39"/>
        <v>2.5750000000000002</v>
      </c>
      <c r="O396" s="27">
        <f t="shared" si="41"/>
        <v>7.0710678118656384E-3</v>
      </c>
      <c r="Q396" s="64">
        <f t="shared" si="40"/>
        <v>93.470086043645793</v>
      </c>
      <c r="S396" s="101" t="s">
        <v>38</v>
      </c>
    </row>
    <row r="397" spans="1:29" x14ac:dyDescent="0.25">
      <c r="A397" s="4">
        <v>14536</v>
      </c>
      <c r="B397" s="4" t="s">
        <v>99</v>
      </c>
      <c r="C397" s="21" t="s">
        <v>16</v>
      </c>
      <c r="D397" s="49">
        <v>18</v>
      </c>
      <c r="E397" s="4" t="s">
        <v>308</v>
      </c>
      <c r="F397" s="6">
        <v>42187</v>
      </c>
      <c r="G397" s="6" t="s">
        <v>30</v>
      </c>
      <c r="H397" s="26">
        <v>11668</v>
      </c>
      <c r="I397" s="26">
        <v>12656</v>
      </c>
      <c r="J397" s="30">
        <f t="shared" si="38"/>
        <v>12162</v>
      </c>
      <c r="K397" s="68">
        <v>2.2400000000000002</v>
      </c>
      <c r="L397" s="68">
        <v>2.2400000000000002</v>
      </c>
      <c r="M397" s="68"/>
      <c r="N397" s="27">
        <f t="shared" si="39"/>
        <v>2.2400000000000002</v>
      </c>
      <c r="O397" s="27">
        <f t="shared" si="41"/>
        <v>0</v>
      </c>
      <c r="P397" s="74">
        <v>2.15</v>
      </c>
      <c r="Q397" s="64">
        <f t="shared" si="40"/>
        <v>58.92789676626353</v>
      </c>
      <c r="R397" s="38"/>
      <c r="S397" s="101" t="s">
        <v>38</v>
      </c>
    </row>
    <row r="398" spans="1:29" x14ac:dyDescent="0.25">
      <c r="A398" s="4">
        <v>14537</v>
      </c>
      <c r="B398" s="4" t="s">
        <v>100</v>
      </c>
      <c r="C398" s="21" t="s">
        <v>16</v>
      </c>
      <c r="D398" s="49">
        <v>18</v>
      </c>
      <c r="E398" s="51" t="s">
        <v>309</v>
      </c>
      <c r="F398" s="6">
        <v>42187</v>
      </c>
      <c r="G398" s="6" t="s">
        <v>30</v>
      </c>
      <c r="H398" s="26">
        <v>11668</v>
      </c>
      <c r="I398" s="26">
        <v>12656</v>
      </c>
      <c r="J398" s="30">
        <f t="shared" si="38"/>
        <v>12162</v>
      </c>
      <c r="K398" s="68">
        <v>2.33</v>
      </c>
      <c r="L398" s="68">
        <v>2.4</v>
      </c>
      <c r="M398" s="68">
        <v>2.37</v>
      </c>
      <c r="N398" s="27">
        <f t="shared" si="39"/>
        <v>2.3666666666666667</v>
      </c>
      <c r="O398" s="27">
        <f t="shared" si="41"/>
        <v>3.5118845842842389E-2</v>
      </c>
      <c r="Q398" s="64">
        <f t="shared" si="40"/>
        <v>70.695827311705287</v>
      </c>
      <c r="S398" s="101" t="s">
        <v>38</v>
      </c>
    </row>
    <row r="399" spans="1:29" x14ac:dyDescent="0.25">
      <c r="A399" s="4">
        <v>14538</v>
      </c>
      <c r="B399" s="4" t="s">
        <v>101</v>
      </c>
      <c r="C399" s="21" t="s">
        <v>16</v>
      </c>
      <c r="D399" s="49">
        <v>18</v>
      </c>
      <c r="E399" s="4" t="s">
        <v>309</v>
      </c>
      <c r="F399" s="6">
        <v>42187</v>
      </c>
      <c r="G399" s="6" t="s">
        <v>30</v>
      </c>
      <c r="H399" s="26">
        <v>11668</v>
      </c>
      <c r="I399" s="26">
        <v>12656</v>
      </c>
      <c r="J399" s="30">
        <f t="shared" si="38"/>
        <v>12162</v>
      </c>
      <c r="K399" s="68">
        <v>2.2200000000000002</v>
      </c>
      <c r="L399" s="68">
        <v>2.1800000000000002</v>
      </c>
      <c r="M399" s="68">
        <v>2.2599999999999998</v>
      </c>
      <c r="N399" s="27">
        <f t="shared" si="39"/>
        <v>2.2200000000000002</v>
      </c>
      <c r="O399" s="27">
        <f t="shared" si="41"/>
        <v>3.9999999999999813E-2</v>
      </c>
      <c r="Q399" s="64">
        <f t="shared" si="40"/>
        <v>57.204256513913116</v>
      </c>
      <c r="S399" s="101" t="s">
        <v>38</v>
      </c>
      <c r="T399" s="52"/>
      <c r="U399" s="52"/>
      <c r="V399" s="52"/>
      <c r="W399" s="52"/>
      <c r="X399" s="52"/>
      <c r="Y399" s="52"/>
      <c r="Z399" s="52"/>
      <c r="AA399" s="52"/>
      <c r="AB399" s="52"/>
      <c r="AC399" s="52"/>
    </row>
    <row r="400" spans="1:29" x14ac:dyDescent="0.25">
      <c r="A400" s="4">
        <v>14877</v>
      </c>
      <c r="B400" s="4" t="s">
        <v>428</v>
      </c>
      <c r="C400" s="21" t="s">
        <v>419</v>
      </c>
      <c r="D400" s="51"/>
      <c r="E400" s="4" t="s">
        <v>309</v>
      </c>
      <c r="F400" s="53">
        <v>42302</v>
      </c>
      <c r="G400" s="4" t="s">
        <v>30</v>
      </c>
      <c r="H400" s="26">
        <v>11668</v>
      </c>
      <c r="I400" s="26">
        <v>15095</v>
      </c>
      <c r="J400" s="30">
        <f t="shared" si="38"/>
        <v>13381.5</v>
      </c>
      <c r="K400" s="68">
        <v>2.64</v>
      </c>
      <c r="L400" s="68"/>
      <c r="M400" s="68">
        <v>2.63</v>
      </c>
      <c r="N400" s="27">
        <f t="shared" si="39"/>
        <v>2.6349999999999998</v>
      </c>
      <c r="O400" s="27">
        <f t="shared" si="41"/>
        <v>7.0710678118656384E-3</v>
      </c>
      <c r="P400" s="74">
        <v>2.54</v>
      </c>
      <c r="Q400" s="64">
        <f t="shared" si="40"/>
        <v>100.87507037316401</v>
      </c>
      <c r="S400" s="104"/>
      <c r="T400"/>
      <c r="U400"/>
      <c r="V400"/>
      <c r="W400"/>
      <c r="X400"/>
      <c r="Y400"/>
      <c r="Z400"/>
      <c r="AA400"/>
      <c r="AB400"/>
      <c r="AC400"/>
    </row>
    <row r="401" spans="1:29" x14ac:dyDescent="0.25">
      <c r="A401" s="4">
        <v>14878</v>
      </c>
      <c r="B401" s="4" t="s">
        <v>420</v>
      </c>
      <c r="C401" s="21" t="s">
        <v>419</v>
      </c>
      <c r="D401" s="51"/>
      <c r="E401" s="4" t="s">
        <v>313</v>
      </c>
      <c r="F401" s="53">
        <v>42302</v>
      </c>
      <c r="G401" s="4" t="s">
        <v>30</v>
      </c>
      <c r="H401" s="26">
        <v>11668</v>
      </c>
      <c r="I401" s="26">
        <v>15095</v>
      </c>
      <c r="J401" s="30">
        <f t="shared" si="38"/>
        <v>13381.5</v>
      </c>
      <c r="K401" s="68">
        <v>2.41</v>
      </c>
      <c r="L401" s="68"/>
      <c r="M401" s="68">
        <v>2.44</v>
      </c>
      <c r="N401" s="27">
        <f t="shared" si="39"/>
        <v>2.4249999999999998</v>
      </c>
      <c r="O401" s="27">
        <f t="shared" si="41"/>
        <v>2.1213203435596288E-2</v>
      </c>
      <c r="P401" s="74">
        <v>2.36</v>
      </c>
      <c r="Q401" s="64">
        <f t="shared" si="40"/>
        <v>76.629478348117118</v>
      </c>
      <c r="S401" s="104"/>
      <c r="T401"/>
      <c r="U401"/>
      <c r="V401"/>
      <c r="W401"/>
      <c r="X401"/>
      <c r="Y401"/>
      <c r="Z401"/>
      <c r="AA401"/>
      <c r="AB401"/>
      <c r="AC401"/>
    </row>
    <row r="402" spans="1:29" x14ac:dyDescent="0.25">
      <c r="A402" s="51">
        <v>14879</v>
      </c>
      <c r="B402" s="51" t="s">
        <v>429</v>
      </c>
      <c r="C402" s="59" t="s">
        <v>419</v>
      </c>
      <c r="D402" s="51"/>
      <c r="E402" s="4" t="s">
        <v>308</v>
      </c>
      <c r="F402" s="65">
        <v>42302</v>
      </c>
      <c r="G402" s="51" t="s">
        <v>30</v>
      </c>
      <c r="H402" s="61">
        <v>11668</v>
      </c>
      <c r="I402" s="61">
        <v>15095</v>
      </c>
      <c r="J402" s="62">
        <f t="shared" ref="J402:J433" si="42">AVERAGE(H402:I402)</f>
        <v>13381.5</v>
      </c>
      <c r="K402" s="71">
        <v>2.4</v>
      </c>
      <c r="L402" s="71">
        <v>2.4700000000000002</v>
      </c>
      <c r="M402" s="71"/>
      <c r="N402" s="63">
        <f t="shared" si="39"/>
        <v>2.4350000000000001</v>
      </c>
      <c r="O402" s="63">
        <f t="shared" si="41"/>
        <v>4.9497474683058526E-2</v>
      </c>
      <c r="P402" s="74">
        <v>2.2999999999999998</v>
      </c>
      <c r="Q402" s="64">
        <f t="shared" si="40"/>
        <v>77.680421956238803</v>
      </c>
      <c r="R402" s="52"/>
      <c r="S402" s="105"/>
      <c r="T402" s="52"/>
      <c r="U402" s="52"/>
      <c r="V402" s="52"/>
      <c r="W402" s="52"/>
      <c r="X402" s="52"/>
      <c r="Y402" s="52"/>
      <c r="Z402" s="52"/>
      <c r="AA402" s="52"/>
      <c r="AB402" s="52"/>
      <c r="AC402" s="52"/>
    </row>
    <row r="403" spans="1:29" x14ac:dyDescent="0.25">
      <c r="A403" s="4">
        <v>14880</v>
      </c>
      <c r="B403" s="4" t="s">
        <v>430</v>
      </c>
      <c r="C403" s="21" t="s">
        <v>419</v>
      </c>
      <c r="D403" s="51"/>
      <c r="E403" s="4" t="s">
        <v>684</v>
      </c>
      <c r="F403" s="53">
        <v>42302</v>
      </c>
      <c r="G403" s="4" t="s">
        <v>30</v>
      </c>
      <c r="H403" s="26">
        <v>11668</v>
      </c>
      <c r="I403" s="26">
        <v>15095</v>
      </c>
      <c r="J403" s="30">
        <f t="shared" si="42"/>
        <v>13381.5</v>
      </c>
      <c r="K403" s="68"/>
      <c r="L403" s="68">
        <v>2.21</v>
      </c>
      <c r="M403" s="68">
        <v>2.23</v>
      </c>
      <c r="N403" s="27">
        <f t="shared" si="39"/>
        <v>2.2199999999999998</v>
      </c>
      <c r="O403" s="27">
        <f t="shared" si="41"/>
        <v>1.4142135623730963E-2</v>
      </c>
      <c r="P403" s="74">
        <v>2.14</v>
      </c>
      <c r="Q403" s="64">
        <f t="shared" si="40"/>
        <v>57.204256513913066</v>
      </c>
      <c r="R403" s="38"/>
      <c r="S403" s="104"/>
      <c r="T403" s="52"/>
      <c r="U403" s="52"/>
      <c r="V403" s="52"/>
      <c r="W403" s="52"/>
      <c r="X403" s="52"/>
      <c r="Y403" s="52"/>
      <c r="Z403" s="52"/>
      <c r="AA403" s="52"/>
      <c r="AB403" s="52"/>
      <c r="AC403" s="52"/>
    </row>
    <row r="404" spans="1:29" x14ac:dyDescent="0.25">
      <c r="A404" s="4">
        <v>14881</v>
      </c>
      <c r="B404" s="4" t="s">
        <v>427</v>
      </c>
      <c r="C404" s="21" t="s">
        <v>419</v>
      </c>
      <c r="D404" s="51"/>
      <c r="E404" s="4" t="s">
        <v>313</v>
      </c>
      <c r="F404" s="53">
        <v>42302</v>
      </c>
      <c r="G404" s="4" t="s">
        <v>30</v>
      </c>
      <c r="H404" s="26">
        <v>11668</v>
      </c>
      <c r="I404" s="26">
        <v>15095</v>
      </c>
      <c r="J404" s="30">
        <f t="shared" si="42"/>
        <v>13381.5</v>
      </c>
      <c r="K404" s="68">
        <v>2.4300000000000002</v>
      </c>
      <c r="L404" s="68">
        <v>2.41</v>
      </c>
      <c r="M404" s="68"/>
      <c r="N404" s="27">
        <f t="shared" si="39"/>
        <v>2.42</v>
      </c>
      <c r="O404" s="27">
        <f t="shared" si="41"/>
        <v>1.4142135623730963E-2</v>
      </c>
      <c r="Q404" s="64">
        <f t="shared" si="40"/>
        <v>76.107746225851386</v>
      </c>
      <c r="S404" s="104"/>
      <c r="T404"/>
      <c r="U404"/>
      <c r="V404"/>
      <c r="W404"/>
      <c r="X404"/>
      <c r="Y404"/>
      <c r="Z404"/>
      <c r="AA404"/>
      <c r="AB404"/>
      <c r="AC404"/>
    </row>
    <row r="405" spans="1:29" x14ac:dyDescent="0.25">
      <c r="A405" s="51">
        <v>14882</v>
      </c>
      <c r="B405" s="51" t="s">
        <v>426</v>
      </c>
      <c r="C405" s="59" t="s">
        <v>419</v>
      </c>
      <c r="D405" s="51"/>
      <c r="E405" s="4" t="s">
        <v>684</v>
      </c>
      <c r="F405" s="65">
        <v>42302</v>
      </c>
      <c r="G405" s="51" t="s">
        <v>30</v>
      </c>
      <c r="H405" s="61">
        <v>11668</v>
      </c>
      <c r="I405" s="61">
        <v>15095</v>
      </c>
      <c r="J405" s="62">
        <f t="shared" si="42"/>
        <v>13381.5</v>
      </c>
      <c r="K405" s="71"/>
      <c r="L405" s="71">
        <v>2.2400000000000002</v>
      </c>
      <c r="M405" s="71">
        <v>2.2200000000000002</v>
      </c>
      <c r="N405" s="63">
        <f t="shared" si="39"/>
        <v>2.2300000000000004</v>
      </c>
      <c r="O405" s="63">
        <f t="shared" si="41"/>
        <v>1.4142135623730963E-2</v>
      </c>
      <c r="P405" s="74">
        <v>2.4</v>
      </c>
      <c r="Q405" s="64">
        <f t="shared" si="40"/>
        <v>58.06161299512025</v>
      </c>
      <c r="R405" s="52"/>
      <c r="S405" s="105"/>
      <c r="T405"/>
      <c r="U405"/>
      <c r="V405"/>
      <c r="W405"/>
      <c r="X405"/>
      <c r="Y405"/>
      <c r="Z405"/>
      <c r="AA405"/>
      <c r="AB405"/>
      <c r="AC405"/>
    </row>
    <row r="406" spans="1:29" x14ac:dyDescent="0.25">
      <c r="A406" s="51">
        <v>14883</v>
      </c>
      <c r="B406" s="51" t="s">
        <v>431</v>
      </c>
      <c r="C406" s="59" t="s">
        <v>419</v>
      </c>
      <c r="D406" s="51"/>
      <c r="E406" s="4" t="s">
        <v>308</v>
      </c>
      <c r="F406" s="65">
        <v>42302</v>
      </c>
      <c r="G406" s="51" t="s">
        <v>30</v>
      </c>
      <c r="H406" s="61">
        <v>11668</v>
      </c>
      <c r="I406" s="61">
        <v>15095</v>
      </c>
      <c r="J406" s="62">
        <f t="shared" si="42"/>
        <v>13381.5</v>
      </c>
      <c r="K406" s="71">
        <v>2.33</v>
      </c>
      <c r="L406" s="71">
        <v>2.35</v>
      </c>
      <c r="M406" s="71"/>
      <c r="N406" s="63">
        <f t="shared" si="39"/>
        <v>2.34</v>
      </c>
      <c r="O406" s="63">
        <f t="shared" si="41"/>
        <v>1.4142135623730963E-2</v>
      </c>
      <c r="P406" s="74">
        <v>2.17</v>
      </c>
      <c r="Q406" s="64">
        <f t="shared" si="40"/>
        <v>68.09331664511916</v>
      </c>
      <c r="R406" s="52"/>
      <c r="S406" s="105"/>
    </row>
    <row r="407" spans="1:29" x14ac:dyDescent="0.25">
      <c r="A407" s="4">
        <v>2570</v>
      </c>
      <c r="B407" s="4" t="s">
        <v>239</v>
      </c>
      <c r="C407" s="21" t="s">
        <v>236</v>
      </c>
      <c r="D407" s="51"/>
      <c r="E407" s="4" t="s">
        <v>309</v>
      </c>
      <c r="F407" s="6">
        <v>42196</v>
      </c>
      <c r="G407" s="4" t="s">
        <v>30</v>
      </c>
      <c r="H407" s="26">
        <v>11998</v>
      </c>
      <c r="I407" s="26">
        <v>15330</v>
      </c>
      <c r="J407" s="30">
        <f t="shared" si="42"/>
        <v>13664</v>
      </c>
      <c r="K407" s="68">
        <v>2.36</v>
      </c>
      <c r="L407" s="68">
        <v>2.33</v>
      </c>
      <c r="M407" s="68"/>
      <c r="N407" s="27">
        <f t="shared" si="39"/>
        <v>2.3449999999999998</v>
      </c>
      <c r="O407" s="27">
        <f t="shared" si="41"/>
        <v>2.1213203435596288E-2</v>
      </c>
      <c r="P407" s="74">
        <v>2.23</v>
      </c>
      <c r="Q407" s="64">
        <f t="shared" si="40"/>
        <v>68.576106485675794</v>
      </c>
      <c r="S407" s="101"/>
    </row>
    <row r="408" spans="1:29" x14ac:dyDescent="0.25">
      <c r="A408" s="4">
        <v>2571</v>
      </c>
      <c r="B408" s="4" t="s">
        <v>237</v>
      </c>
      <c r="C408" s="21" t="s">
        <v>236</v>
      </c>
      <c r="D408" s="51"/>
      <c r="E408" s="4" t="s">
        <v>308</v>
      </c>
      <c r="F408" s="6">
        <v>42196</v>
      </c>
      <c r="G408" s="4" t="s">
        <v>30</v>
      </c>
      <c r="H408" s="26">
        <v>11998</v>
      </c>
      <c r="I408" s="26">
        <v>15330</v>
      </c>
      <c r="J408" s="30">
        <f t="shared" si="42"/>
        <v>13664</v>
      </c>
      <c r="K408" s="68">
        <v>2.5</v>
      </c>
      <c r="L408" s="68">
        <v>2.42</v>
      </c>
      <c r="M408" s="68"/>
      <c r="N408" s="27">
        <f t="shared" si="39"/>
        <v>2.46</v>
      </c>
      <c r="O408" s="27">
        <f t="shared" si="41"/>
        <v>5.6568542494923851E-2</v>
      </c>
      <c r="Q408" s="64">
        <f t="shared" si="40"/>
        <v>80.351724968409059</v>
      </c>
      <c r="S408" s="101" t="s">
        <v>259</v>
      </c>
    </row>
    <row r="409" spans="1:29" x14ac:dyDescent="0.25">
      <c r="A409" s="4">
        <v>2572</v>
      </c>
      <c r="B409" s="4" t="s">
        <v>238</v>
      </c>
      <c r="C409" s="21" t="s">
        <v>236</v>
      </c>
      <c r="D409" s="51"/>
      <c r="E409" s="4" t="s">
        <v>308</v>
      </c>
      <c r="F409" s="6">
        <v>42196</v>
      </c>
      <c r="G409" s="4" t="s">
        <v>30</v>
      </c>
      <c r="H409" s="26">
        <v>11998</v>
      </c>
      <c r="I409" s="26">
        <v>15330</v>
      </c>
      <c r="J409" s="30">
        <f t="shared" si="42"/>
        <v>13664</v>
      </c>
      <c r="K409" s="68"/>
      <c r="L409" s="68">
        <v>2.2999999999999998</v>
      </c>
      <c r="M409" s="68">
        <v>2.25</v>
      </c>
      <c r="N409" s="27">
        <f t="shared" si="39"/>
        <v>2.2749999999999999</v>
      </c>
      <c r="O409" s="27">
        <f t="shared" si="41"/>
        <v>3.5355339059327251E-2</v>
      </c>
      <c r="P409" s="74">
        <v>2.17</v>
      </c>
      <c r="Q409" s="64">
        <f t="shared" si="40"/>
        <v>62.030950696928713</v>
      </c>
      <c r="S409" s="101"/>
    </row>
    <row r="410" spans="1:29" x14ac:dyDescent="0.25">
      <c r="A410" s="4">
        <v>14886</v>
      </c>
      <c r="B410" s="4" t="s">
        <v>373</v>
      </c>
      <c r="C410" s="21" t="s">
        <v>236</v>
      </c>
      <c r="D410" s="51"/>
      <c r="E410" s="4" t="s">
        <v>372</v>
      </c>
      <c r="F410" s="53">
        <v>42302</v>
      </c>
      <c r="G410" s="4" t="s">
        <v>30</v>
      </c>
      <c r="H410" s="26">
        <v>11998</v>
      </c>
      <c r="I410" s="26">
        <v>15330</v>
      </c>
      <c r="J410" s="30">
        <f t="shared" si="42"/>
        <v>13664</v>
      </c>
      <c r="K410" s="68"/>
      <c r="L410" s="68"/>
      <c r="M410" s="68"/>
      <c r="N410" s="27"/>
      <c r="O410" s="27"/>
      <c r="Q410" s="64"/>
      <c r="S410" s="101"/>
      <c r="T410" s="51"/>
      <c r="U410" s="51"/>
      <c r="V410" s="51"/>
      <c r="W410" s="51"/>
      <c r="X410" s="51"/>
      <c r="Y410" s="51"/>
      <c r="Z410" s="51"/>
      <c r="AA410" s="51"/>
      <c r="AB410" s="51"/>
      <c r="AC410" s="51"/>
    </row>
    <row r="411" spans="1:29" x14ac:dyDescent="0.25">
      <c r="A411" s="51">
        <v>14887</v>
      </c>
      <c r="B411" s="51" t="s">
        <v>374</v>
      </c>
      <c r="C411" s="59" t="s">
        <v>236</v>
      </c>
      <c r="D411" s="51"/>
      <c r="E411" s="4" t="s">
        <v>308</v>
      </c>
      <c r="F411" s="65">
        <v>42302</v>
      </c>
      <c r="G411" s="51" t="s">
        <v>30</v>
      </c>
      <c r="H411" s="61">
        <v>11998</v>
      </c>
      <c r="I411" s="61">
        <v>15330</v>
      </c>
      <c r="J411" s="62">
        <f t="shared" si="42"/>
        <v>13664</v>
      </c>
      <c r="K411" s="71"/>
      <c r="L411" s="71">
        <v>2.14</v>
      </c>
      <c r="M411" s="71">
        <v>2.16</v>
      </c>
      <c r="N411" s="63">
        <f t="shared" ref="N411:N420" si="43">AVERAGE(K411:M411)</f>
        <v>2.1500000000000004</v>
      </c>
      <c r="O411" s="63">
        <f t="shared" ref="O411:O420" si="44">STDEV(K411:M411)</f>
        <v>1.4142135623730963E-2</v>
      </c>
      <c r="P411" s="74">
        <v>2.3199999999999998</v>
      </c>
      <c r="Q411" s="64">
        <f t="shared" ref="Q411:Q420" si="45">10^((3.31*(LOG(N411)))+0.611)</f>
        <v>51.448332379271569</v>
      </c>
      <c r="R411" s="52"/>
      <c r="S411" s="103"/>
    </row>
    <row r="412" spans="1:29" x14ac:dyDescent="0.25">
      <c r="A412" s="51">
        <v>3860</v>
      </c>
      <c r="B412" s="51" t="s">
        <v>421</v>
      </c>
      <c r="C412" s="59" t="s">
        <v>412</v>
      </c>
      <c r="D412" s="51"/>
      <c r="E412" s="51" t="s">
        <v>58</v>
      </c>
      <c r="F412" s="65">
        <v>42302</v>
      </c>
      <c r="G412" s="51" t="s">
        <v>30</v>
      </c>
      <c r="H412" s="61">
        <v>12656</v>
      </c>
      <c r="I412" s="61">
        <v>15095</v>
      </c>
      <c r="J412" s="62">
        <f t="shared" si="42"/>
        <v>13875.5</v>
      </c>
      <c r="K412" s="71">
        <v>2.38</v>
      </c>
      <c r="L412" s="71"/>
      <c r="M412" s="71">
        <v>2.4500000000000002</v>
      </c>
      <c r="N412" s="63">
        <f t="shared" si="43"/>
        <v>2.415</v>
      </c>
      <c r="O412" s="63">
        <f t="shared" si="44"/>
        <v>4.9497474683058526E-2</v>
      </c>
      <c r="P412" s="74">
        <v>2.58</v>
      </c>
      <c r="Q412" s="64">
        <f t="shared" si="45"/>
        <v>75.588498255635045</v>
      </c>
      <c r="R412" s="52"/>
      <c r="S412" s="105"/>
      <c r="T412" s="52"/>
      <c r="U412" s="52"/>
      <c r="V412" s="52"/>
      <c r="W412" s="52"/>
      <c r="X412" s="52"/>
      <c r="Y412" s="52"/>
      <c r="Z412" s="52"/>
      <c r="AA412" s="52"/>
      <c r="AB412" s="52"/>
      <c r="AC412" s="52"/>
    </row>
    <row r="413" spans="1:29" x14ac:dyDescent="0.25">
      <c r="A413" s="51">
        <v>14888</v>
      </c>
      <c r="B413" s="51" t="s">
        <v>411</v>
      </c>
      <c r="C413" s="59" t="s">
        <v>412</v>
      </c>
      <c r="D413" s="51"/>
      <c r="E413" s="51" t="s">
        <v>309</v>
      </c>
      <c r="F413" s="65">
        <v>42302</v>
      </c>
      <c r="G413" s="51" t="s">
        <v>30</v>
      </c>
      <c r="H413" s="61">
        <v>12656</v>
      </c>
      <c r="I413" s="61">
        <v>15095</v>
      </c>
      <c r="J413" s="62">
        <f t="shared" si="42"/>
        <v>13875.5</v>
      </c>
      <c r="K413" s="71">
        <v>2.4</v>
      </c>
      <c r="L413" s="71">
        <v>2.4900000000000002</v>
      </c>
      <c r="M413" s="71"/>
      <c r="N413" s="63">
        <f t="shared" si="43"/>
        <v>2.4450000000000003</v>
      </c>
      <c r="O413" s="63">
        <f t="shared" si="44"/>
        <v>6.3639610306789496E-2</v>
      </c>
      <c r="P413" s="74">
        <v>2.6</v>
      </c>
      <c r="Q413" s="64">
        <f t="shared" si="45"/>
        <v>78.741382937850688</v>
      </c>
      <c r="R413" s="52"/>
      <c r="S413" s="105"/>
      <c r="T413" s="52"/>
      <c r="U413" s="52"/>
      <c r="V413" s="52"/>
      <c r="W413" s="52"/>
      <c r="X413" s="52"/>
      <c r="Y413" s="52"/>
      <c r="Z413" s="52"/>
      <c r="AA413" s="52"/>
      <c r="AB413" s="52"/>
      <c r="AC413" s="52"/>
    </row>
    <row r="414" spans="1:29" x14ac:dyDescent="0.25">
      <c r="A414" s="4">
        <v>10575</v>
      </c>
      <c r="B414" s="4" t="s">
        <v>130</v>
      </c>
      <c r="C414" s="21" t="s">
        <v>129</v>
      </c>
      <c r="D414" s="51">
        <v>19</v>
      </c>
      <c r="E414" s="4" t="s">
        <v>309</v>
      </c>
      <c r="F414" s="6">
        <v>42191</v>
      </c>
      <c r="G414" s="4" t="s">
        <v>30</v>
      </c>
      <c r="H414" s="26">
        <v>12986</v>
      </c>
      <c r="I414" s="26">
        <v>13916</v>
      </c>
      <c r="J414" s="30">
        <f t="shared" si="42"/>
        <v>13451</v>
      </c>
      <c r="K414" s="68">
        <v>2.33</v>
      </c>
      <c r="L414" s="68">
        <v>2.29</v>
      </c>
      <c r="M414" s="68"/>
      <c r="N414" s="27">
        <f t="shared" si="43"/>
        <v>2.31</v>
      </c>
      <c r="O414" s="27">
        <f t="shared" si="44"/>
        <v>2.8284271247461926E-2</v>
      </c>
      <c r="Q414" s="64">
        <f t="shared" si="45"/>
        <v>65.246264663379819</v>
      </c>
      <c r="S414" s="101" t="s">
        <v>131</v>
      </c>
      <c r="T414" s="40"/>
      <c r="U414" s="40"/>
      <c r="V414" s="40"/>
      <c r="W414" s="40"/>
      <c r="X414" s="40"/>
      <c r="Y414" s="40"/>
      <c r="Z414" s="40"/>
      <c r="AA414" s="40"/>
      <c r="AB414" s="40"/>
      <c r="AC414" s="40"/>
    </row>
    <row r="415" spans="1:29" x14ac:dyDescent="0.25">
      <c r="A415" s="4">
        <v>5849</v>
      </c>
      <c r="B415" s="4" t="s">
        <v>291</v>
      </c>
      <c r="C415" s="21" t="s">
        <v>292</v>
      </c>
      <c r="D415" s="51">
        <v>19</v>
      </c>
      <c r="E415" s="4" t="s">
        <v>309</v>
      </c>
      <c r="F415" s="6">
        <v>42199</v>
      </c>
      <c r="G415" s="4" t="s">
        <v>30</v>
      </c>
      <c r="H415" s="26">
        <v>13916</v>
      </c>
      <c r="I415" s="26">
        <v>14152</v>
      </c>
      <c r="J415" s="30">
        <f t="shared" si="42"/>
        <v>14034</v>
      </c>
      <c r="K415" s="68">
        <v>2.17</v>
      </c>
      <c r="L415" s="68">
        <v>2.2200000000000002</v>
      </c>
      <c r="M415" s="68"/>
      <c r="N415" s="27">
        <f t="shared" si="43"/>
        <v>2.1950000000000003</v>
      </c>
      <c r="O415" s="27">
        <f t="shared" si="44"/>
        <v>3.5355339059327563E-2</v>
      </c>
      <c r="Q415" s="64">
        <f t="shared" si="45"/>
        <v>55.099578468171011</v>
      </c>
      <c r="S415" s="106"/>
    </row>
    <row r="416" spans="1:29" x14ac:dyDescent="0.25">
      <c r="A416" s="4">
        <v>14500</v>
      </c>
      <c r="B416" s="4" t="s">
        <v>164</v>
      </c>
      <c r="C416" s="21" t="s">
        <v>163</v>
      </c>
      <c r="D416" s="51">
        <v>19</v>
      </c>
      <c r="E416" s="4" t="s">
        <v>313</v>
      </c>
      <c r="F416" s="6">
        <v>42191</v>
      </c>
      <c r="G416" s="4" t="s">
        <v>30</v>
      </c>
      <c r="H416" s="26">
        <v>13916</v>
      </c>
      <c r="I416" s="26">
        <v>15095</v>
      </c>
      <c r="J416" s="30">
        <f t="shared" si="42"/>
        <v>14505.5</v>
      </c>
      <c r="K416" s="68">
        <v>2.67</v>
      </c>
      <c r="L416" s="68">
        <v>2.65</v>
      </c>
      <c r="M416" s="68"/>
      <c r="N416" s="27">
        <f t="shared" si="43"/>
        <v>2.66</v>
      </c>
      <c r="O416" s="27">
        <f t="shared" si="44"/>
        <v>1.4142135623730963E-2</v>
      </c>
      <c r="P416" s="74">
        <v>2.75</v>
      </c>
      <c r="Q416" s="64">
        <f t="shared" si="45"/>
        <v>104.07782725504735</v>
      </c>
      <c r="S416" s="101"/>
    </row>
    <row r="417" spans="1:29" x14ac:dyDescent="0.25">
      <c r="A417" s="4">
        <v>14501</v>
      </c>
      <c r="B417" s="4" t="s">
        <v>168</v>
      </c>
      <c r="C417" s="21" t="s">
        <v>163</v>
      </c>
      <c r="D417" s="51">
        <v>19</v>
      </c>
      <c r="E417" s="51" t="s">
        <v>309</v>
      </c>
      <c r="F417" s="6">
        <v>42191</v>
      </c>
      <c r="G417" s="4" t="s">
        <v>30</v>
      </c>
      <c r="H417" s="26">
        <v>13916</v>
      </c>
      <c r="I417" s="26">
        <v>15095</v>
      </c>
      <c r="J417" s="30">
        <f t="shared" si="42"/>
        <v>14505.5</v>
      </c>
      <c r="K417" s="68">
        <v>2.36</v>
      </c>
      <c r="L417" s="68">
        <v>2.4</v>
      </c>
      <c r="M417" s="68">
        <v>2.33</v>
      </c>
      <c r="N417" s="27">
        <f t="shared" si="43"/>
        <v>2.3633333333333333</v>
      </c>
      <c r="O417" s="27">
        <f t="shared" si="44"/>
        <v>3.5118845842842389E-2</v>
      </c>
      <c r="Q417" s="64">
        <f t="shared" si="45"/>
        <v>70.366781177428081</v>
      </c>
      <c r="S417" s="101"/>
      <c r="T417" s="40"/>
      <c r="U417" s="40"/>
      <c r="V417" s="40"/>
      <c r="W417" s="40"/>
      <c r="X417" s="40"/>
      <c r="Y417" s="40"/>
      <c r="Z417" s="40"/>
      <c r="AA417" s="40"/>
      <c r="AB417" s="40"/>
      <c r="AC417" s="40"/>
    </row>
    <row r="418" spans="1:29" x14ac:dyDescent="0.25">
      <c r="A418" s="51">
        <v>14503</v>
      </c>
      <c r="B418" s="51" t="s">
        <v>166</v>
      </c>
      <c r="C418" s="59" t="s">
        <v>163</v>
      </c>
      <c r="D418" s="51">
        <v>19</v>
      </c>
      <c r="E418" s="4" t="s">
        <v>308</v>
      </c>
      <c r="F418" s="60">
        <v>42191</v>
      </c>
      <c r="G418" s="51" t="s">
        <v>30</v>
      </c>
      <c r="H418" s="61">
        <v>13916</v>
      </c>
      <c r="I418" s="61">
        <v>15095</v>
      </c>
      <c r="J418" s="62">
        <f t="shared" si="42"/>
        <v>14505.5</v>
      </c>
      <c r="K418" s="71">
        <v>2.41</v>
      </c>
      <c r="L418" s="71"/>
      <c r="M418" s="71">
        <v>2.4500000000000002</v>
      </c>
      <c r="N418" s="63">
        <f t="shared" si="43"/>
        <v>2.4300000000000002</v>
      </c>
      <c r="O418" s="63">
        <f t="shared" si="44"/>
        <v>2.8284271247461926E-2</v>
      </c>
      <c r="P418" s="74">
        <v>2.58</v>
      </c>
      <c r="Q418" s="64">
        <f t="shared" si="45"/>
        <v>77.153701348217751</v>
      </c>
      <c r="R418" s="52"/>
      <c r="S418" s="103"/>
    </row>
    <row r="419" spans="1:29" x14ac:dyDescent="0.25">
      <c r="A419" s="4">
        <v>14514</v>
      </c>
      <c r="B419" s="4" t="s">
        <v>167</v>
      </c>
      <c r="C419" s="21" t="s">
        <v>163</v>
      </c>
      <c r="D419" s="51">
        <v>19</v>
      </c>
      <c r="E419" s="51" t="s">
        <v>309</v>
      </c>
      <c r="F419" s="6">
        <v>42191</v>
      </c>
      <c r="G419" s="4" t="s">
        <v>30</v>
      </c>
      <c r="H419" s="26">
        <v>13916</v>
      </c>
      <c r="I419" s="26">
        <v>15095</v>
      </c>
      <c r="J419" s="30">
        <f t="shared" si="42"/>
        <v>14505.5</v>
      </c>
      <c r="K419" s="68">
        <v>2.2599999999999998</v>
      </c>
      <c r="L419" s="68">
        <v>2.2400000000000002</v>
      </c>
      <c r="M419" s="68"/>
      <c r="N419" s="27">
        <f t="shared" si="43"/>
        <v>2.25</v>
      </c>
      <c r="O419" s="27">
        <f t="shared" si="44"/>
        <v>1.4142135623730649E-2</v>
      </c>
      <c r="P419" s="74">
        <v>2.35</v>
      </c>
      <c r="Q419" s="64">
        <f t="shared" si="45"/>
        <v>59.803160306526593</v>
      </c>
      <c r="S419" s="101"/>
      <c r="T419" s="51"/>
      <c r="U419" s="51"/>
      <c r="V419" s="51"/>
      <c r="W419" s="51"/>
      <c r="X419" s="51"/>
      <c r="Y419" s="51"/>
      <c r="Z419" s="51"/>
      <c r="AA419" s="51"/>
      <c r="AB419" s="51"/>
      <c r="AC419" s="51"/>
    </row>
    <row r="420" spans="1:29" x14ac:dyDescent="0.25">
      <c r="A420" s="51">
        <v>14515</v>
      </c>
      <c r="B420" s="51" t="s">
        <v>165</v>
      </c>
      <c r="C420" s="59" t="s">
        <v>163</v>
      </c>
      <c r="D420" s="51">
        <v>19</v>
      </c>
      <c r="E420" s="4" t="s">
        <v>313</v>
      </c>
      <c r="F420" s="60">
        <v>42191</v>
      </c>
      <c r="G420" s="51" t="s">
        <v>30</v>
      </c>
      <c r="H420" s="61">
        <v>13916</v>
      </c>
      <c r="I420" s="61">
        <v>15095</v>
      </c>
      <c r="J420" s="62">
        <f t="shared" si="42"/>
        <v>14505.5</v>
      </c>
      <c r="K420" s="71"/>
      <c r="L420" s="71">
        <v>2.5299999999999998</v>
      </c>
      <c r="M420" s="71">
        <v>2.59</v>
      </c>
      <c r="N420" s="63">
        <f t="shared" si="43"/>
        <v>2.5599999999999996</v>
      </c>
      <c r="O420" s="63">
        <f t="shared" si="44"/>
        <v>4.2426406871192889E-2</v>
      </c>
      <c r="P420" s="74">
        <v>2.72</v>
      </c>
      <c r="Q420" s="64">
        <f t="shared" si="45"/>
        <v>91.679932565690223</v>
      </c>
      <c r="R420" s="52"/>
      <c r="S420" s="103"/>
      <c r="T420" s="51"/>
      <c r="U420" s="51"/>
      <c r="V420" s="51"/>
      <c r="W420" s="51"/>
      <c r="X420" s="51"/>
      <c r="Y420" s="51"/>
      <c r="Z420" s="51"/>
      <c r="AA420" s="51"/>
      <c r="AB420" s="51"/>
      <c r="AC420" s="51"/>
    </row>
    <row r="421" spans="1:29" x14ac:dyDescent="0.25">
      <c r="A421" s="4">
        <v>14889</v>
      </c>
      <c r="B421" s="4" t="s">
        <v>370</v>
      </c>
      <c r="C421" s="21" t="s">
        <v>163</v>
      </c>
      <c r="D421" s="51">
        <v>19</v>
      </c>
      <c r="E421" s="4" t="s">
        <v>372</v>
      </c>
      <c r="F421" s="53">
        <v>42302</v>
      </c>
      <c r="G421" s="4" t="s">
        <v>30</v>
      </c>
      <c r="H421" s="26">
        <v>13916</v>
      </c>
      <c r="I421" s="26">
        <v>15095</v>
      </c>
      <c r="J421" s="30">
        <f t="shared" si="42"/>
        <v>14505.5</v>
      </c>
      <c r="K421" s="68"/>
      <c r="L421" s="68"/>
      <c r="M421" s="68"/>
      <c r="N421" s="27"/>
      <c r="O421" s="27"/>
      <c r="Q421" s="64"/>
      <c r="S421" s="101"/>
    </row>
    <row r="422" spans="1:29" x14ac:dyDescent="0.25">
      <c r="A422" s="4">
        <v>14890</v>
      </c>
      <c r="B422" s="4" t="s">
        <v>371</v>
      </c>
      <c r="C422" s="21" t="s">
        <v>163</v>
      </c>
      <c r="D422" s="51">
        <v>19</v>
      </c>
      <c r="E422" s="4" t="s">
        <v>313</v>
      </c>
      <c r="F422" s="53">
        <v>42302</v>
      </c>
      <c r="G422" s="4" t="s">
        <v>30</v>
      </c>
      <c r="H422" s="26">
        <v>13916</v>
      </c>
      <c r="I422" s="26">
        <v>15095</v>
      </c>
      <c r="J422" s="30">
        <f t="shared" si="42"/>
        <v>14505.5</v>
      </c>
      <c r="K422" s="68">
        <v>2.7</v>
      </c>
      <c r="L422" s="68">
        <v>2.72</v>
      </c>
      <c r="M422" s="68"/>
      <c r="N422" s="27">
        <f t="shared" ref="N422:N427" si="46">AVERAGE(K422:M422)</f>
        <v>2.71</v>
      </c>
      <c r="O422" s="27">
        <f t="shared" ref="O422:O427" si="47">STDEV(K422:M422)</f>
        <v>1.4142135623730963E-2</v>
      </c>
      <c r="P422" s="74">
        <v>2.62</v>
      </c>
      <c r="Q422" s="64">
        <f t="shared" ref="Q422:Q427" si="48">10^((3.31*(LOG(N422)))+0.611)</f>
        <v>110.69508874802516</v>
      </c>
      <c r="S422" s="101"/>
      <c r="T422" s="51"/>
      <c r="U422" s="51"/>
      <c r="V422" s="51"/>
      <c r="W422" s="51"/>
      <c r="X422" s="51"/>
      <c r="Y422" s="51"/>
      <c r="Z422" s="51"/>
      <c r="AA422" s="51"/>
      <c r="AB422" s="51"/>
      <c r="AC422" s="51"/>
    </row>
    <row r="423" spans="1:29" x14ac:dyDescent="0.25">
      <c r="A423" s="4">
        <v>1768</v>
      </c>
      <c r="B423" s="4" t="s">
        <v>82</v>
      </c>
      <c r="C423" s="21" t="s">
        <v>80</v>
      </c>
      <c r="D423" s="51">
        <v>19</v>
      </c>
      <c r="E423" s="4" t="s">
        <v>313</v>
      </c>
      <c r="F423" s="6">
        <v>42187</v>
      </c>
      <c r="G423" s="4" t="s">
        <v>30</v>
      </c>
      <c r="H423" s="26">
        <v>14152</v>
      </c>
      <c r="I423" s="26">
        <v>14387</v>
      </c>
      <c r="J423" s="30">
        <f t="shared" si="42"/>
        <v>14269.5</v>
      </c>
      <c r="K423" s="68">
        <v>2.71</v>
      </c>
      <c r="L423" s="68">
        <v>2.61</v>
      </c>
      <c r="M423" s="68"/>
      <c r="N423" s="27">
        <f t="shared" si="46"/>
        <v>2.66</v>
      </c>
      <c r="O423" s="27">
        <f t="shared" si="47"/>
        <v>7.0710678118654821E-2</v>
      </c>
      <c r="Q423" s="64">
        <f t="shared" si="48"/>
        <v>104.07782725504735</v>
      </c>
      <c r="S423" s="101"/>
    </row>
    <row r="424" spans="1:29" x14ac:dyDescent="0.25">
      <c r="A424" s="4">
        <v>2836</v>
      </c>
      <c r="B424" s="4" t="s">
        <v>79</v>
      </c>
      <c r="C424" s="21" t="s">
        <v>80</v>
      </c>
      <c r="D424" s="51">
        <v>19</v>
      </c>
      <c r="E424" s="4" t="s">
        <v>313</v>
      </c>
      <c r="F424" s="6">
        <v>42187</v>
      </c>
      <c r="G424" s="4" t="s">
        <v>30</v>
      </c>
      <c r="H424" s="26">
        <v>14152</v>
      </c>
      <c r="I424" s="26">
        <v>14387</v>
      </c>
      <c r="J424" s="30">
        <f t="shared" si="42"/>
        <v>14269.5</v>
      </c>
      <c r="K424" s="68">
        <v>2.59</v>
      </c>
      <c r="L424" s="68">
        <v>2.5099999999999998</v>
      </c>
      <c r="M424" s="68"/>
      <c r="N424" s="27">
        <f t="shared" si="46"/>
        <v>2.5499999999999998</v>
      </c>
      <c r="O424" s="27">
        <f t="shared" si="47"/>
        <v>5.6568542494923851E-2</v>
      </c>
      <c r="Q424" s="64">
        <f t="shared" si="48"/>
        <v>90.499878727120972</v>
      </c>
      <c r="S424" s="101"/>
    </row>
    <row r="425" spans="1:29" x14ac:dyDescent="0.25">
      <c r="A425" s="4">
        <v>5196</v>
      </c>
      <c r="B425" s="4" t="s">
        <v>106</v>
      </c>
      <c r="C425" s="21" t="s">
        <v>80</v>
      </c>
      <c r="D425" s="51">
        <v>19</v>
      </c>
      <c r="E425" s="4" t="s">
        <v>308</v>
      </c>
      <c r="F425" s="6">
        <v>42199</v>
      </c>
      <c r="G425" s="4" t="s">
        <v>30</v>
      </c>
      <c r="H425" s="26">
        <v>14152</v>
      </c>
      <c r="I425" s="26">
        <v>14387</v>
      </c>
      <c r="J425" s="30">
        <f t="shared" si="42"/>
        <v>14269.5</v>
      </c>
      <c r="K425" s="68">
        <v>2.2799999999999998</v>
      </c>
      <c r="L425" s="68">
        <v>2.21</v>
      </c>
      <c r="M425" s="68"/>
      <c r="N425" s="27">
        <f t="shared" si="46"/>
        <v>2.2450000000000001</v>
      </c>
      <c r="O425" s="27">
        <f t="shared" si="47"/>
        <v>4.9497474683058214E-2</v>
      </c>
      <c r="P425" s="74">
        <v>2.15</v>
      </c>
      <c r="Q425" s="64">
        <f t="shared" si="48"/>
        <v>59.36440278246446</v>
      </c>
      <c r="S425" s="106"/>
    </row>
    <row r="426" spans="1:29" x14ac:dyDescent="0.25">
      <c r="A426" s="4">
        <v>11083</v>
      </c>
      <c r="B426" s="4" t="s">
        <v>83</v>
      </c>
      <c r="C426" s="21" t="s">
        <v>80</v>
      </c>
      <c r="D426" s="51">
        <v>19</v>
      </c>
      <c r="E426" s="4" t="s">
        <v>308</v>
      </c>
      <c r="F426" s="6">
        <v>42187</v>
      </c>
      <c r="G426" s="4" t="s">
        <v>30</v>
      </c>
      <c r="H426" s="26">
        <v>14152</v>
      </c>
      <c r="I426" s="26">
        <v>14387</v>
      </c>
      <c r="J426" s="30">
        <f t="shared" si="42"/>
        <v>14269.5</v>
      </c>
      <c r="K426" s="68">
        <v>2.5299999999999998</v>
      </c>
      <c r="L426" s="68"/>
      <c r="M426" s="68">
        <v>2.52</v>
      </c>
      <c r="N426" s="27">
        <f t="shared" si="46"/>
        <v>2.5249999999999999</v>
      </c>
      <c r="O426" s="27">
        <f t="shared" si="47"/>
        <v>7.0710678118653244E-3</v>
      </c>
      <c r="P426" s="74">
        <v>2.65</v>
      </c>
      <c r="Q426" s="64">
        <f t="shared" si="48"/>
        <v>87.596181731007292</v>
      </c>
      <c r="S426" s="101"/>
    </row>
    <row r="427" spans="1:29" x14ac:dyDescent="0.25">
      <c r="A427" s="51">
        <v>4764</v>
      </c>
      <c r="B427" s="51" t="s">
        <v>366</v>
      </c>
      <c r="C427" s="59" t="s">
        <v>367</v>
      </c>
      <c r="D427" s="51">
        <v>19</v>
      </c>
      <c r="E427" s="51" t="s">
        <v>684</v>
      </c>
      <c r="F427" s="65">
        <v>42302</v>
      </c>
      <c r="G427" s="51" t="s">
        <v>30</v>
      </c>
      <c r="H427" s="61">
        <v>14387</v>
      </c>
      <c r="I427" s="61">
        <v>14623</v>
      </c>
      <c r="J427" s="62">
        <f t="shared" si="42"/>
        <v>14505</v>
      </c>
      <c r="K427" s="71">
        <v>2.5</v>
      </c>
      <c r="L427" s="71"/>
      <c r="M427" s="71">
        <v>2.54</v>
      </c>
      <c r="N427" s="63">
        <f t="shared" si="46"/>
        <v>2.52</v>
      </c>
      <c r="O427" s="63">
        <f t="shared" si="47"/>
        <v>2.8284271247461926E-2</v>
      </c>
      <c r="P427" s="74">
        <v>2.36</v>
      </c>
      <c r="Q427" s="64">
        <f t="shared" si="48"/>
        <v>87.023348469501087</v>
      </c>
      <c r="R427" s="52"/>
      <c r="S427" s="103"/>
      <c r="T427"/>
      <c r="U427"/>
      <c r="V427"/>
      <c r="W427"/>
      <c r="X427"/>
      <c r="Y427"/>
      <c r="Z427"/>
      <c r="AA427"/>
      <c r="AB427"/>
      <c r="AC427"/>
    </row>
    <row r="428" spans="1:29" x14ac:dyDescent="0.25">
      <c r="A428" s="4">
        <v>1304</v>
      </c>
      <c r="B428" s="184" t="s">
        <v>77</v>
      </c>
      <c r="C428" s="185" t="s">
        <v>700</v>
      </c>
      <c r="D428" s="186">
        <v>1</v>
      </c>
      <c r="E428" s="184" t="s">
        <v>52</v>
      </c>
      <c r="H428" s="186">
        <v>0</v>
      </c>
      <c r="I428" s="186">
        <v>1787</v>
      </c>
      <c r="J428" s="187">
        <f>AVERAGE(H428:I428)</f>
        <v>893.5</v>
      </c>
      <c r="N428" s="188">
        <v>2.5300000000000002</v>
      </c>
      <c r="O428" s="188">
        <v>5.6568542494923539E-2</v>
      </c>
      <c r="P428" s="189">
        <v>88.171641281128387</v>
      </c>
      <c r="Q428" s="190">
        <v>98.355465849098707</v>
      </c>
      <c r="R428" s="191"/>
      <c r="S428" s="191"/>
      <c r="T428" s="192" t="s">
        <v>730</v>
      </c>
    </row>
    <row r="436" spans="2:29" x14ac:dyDescent="0.25">
      <c r="B436"/>
      <c r="C436"/>
      <c r="D436" s="49"/>
      <c r="E436"/>
      <c r="F436"/>
      <c r="G436"/>
      <c r="H436"/>
      <c r="I436"/>
      <c r="J436"/>
      <c r="K436"/>
      <c r="L436"/>
      <c r="M436"/>
      <c r="N436"/>
      <c r="O436"/>
      <c r="P436" s="77"/>
      <c r="Q436"/>
      <c r="S436" s="100"/>
      <c r="T436"/>
      <c r="U436"/>
      <c r="V436"/>
      <c r="W436"/>
      <c r="X436"/>
      <c r="Y436"/>
      <c r="Z436"/>
      <c r="AA436"/>
      <c r="AB436"/>
      <c r="AC436"/>
    </row>
    <row r="437" spans="2:29" x14ac:dyDescent="0.25">
      <c r="B437"/>
      <c r="C437"/>
      <c r="D437" s="49"/>
      <c r="E437"/>
      <c r="F437"/>
      <c r="G437"/>
      <c r="H437"/>
      <c r="I437"/>
      <c r="J437"/>
      <c r="K437"/>
      <c r="L437"/>
      <c r="M437"/>
      <c r="N437"/>
      <c r="O437"/>
      <c r="P437" s="77"/>
      <c r="Q437"/>
      <c r="S437" s="100"/>
      <c r="T437"/>
      <c r="U437"/>
      <c r="V437"/>
      <c r="W437"/>
      <c r="X437"/>
      <c r="Y437"/>
      <c r="Z437"/>
      <c r="AA437"/>
      <c r="AB437"/>
      <c r="AC437"/>
    </row>
    <row r="438" spans="2:29" x14ac:dyDescent="0.25">
      <c r="B438"/>
      <c r="C438"/>
      <c r="D438" s="49"/>
      <c r="E438"/>
      <c r="F438"/>
      <c r="G438"/>
      <c r="H438"/>
      <c r="I438"/>
      <c r="J438"/>
      <c r="K438"/>
      <c r="L438"/>
      <c r="M438"/>
      <c r="N438"/>
      <c r="O438"/>
      <c r="P438" s="77"/>
      <c r="Q438"/>
      <c r="S438" s="100"/>
      <c r="T438"/>
      <c r="U438"/>
      <c r="V438"/>
      <c r="W438"/>
      <c r="X438"/>
      <c r="Y438"/>
      <c r="Z438"/>
      <c r="AA438"/>
      <c r="AB438"/>
      <c r="AC438"/>
    </row>
    <row r="439" spans="2:29" x14ac:dyDescent="0.25">
      <c r="B439"/>
      <c r="C439"/>
      <c r="D439" s="49"/>
      <c r="E439"/>
      <c r="F439"/>
      <c r="G439"/>
      <c r="H439"/>
      <c r="I439"/>
      <c r="J439"/>
      <c r="K439"/>
      <c r="L439"/>
      <c r="M439"/>
      <c r="N439"/>
      <c r="O439"/>
      <c r="P439" s="77"/>
      <c r="Q439"/>
      <c r="S439" s="100"/>
      <c r="T439"/>
      <c r="U439"/>
      <c r="V439"/>
      <c r="W439"/>
      <c r="X439"/>
      <c r="Y439"/>
      <c r="Z439"/>
      <c r="AA439"/>
      <c r="AB439"/>
      <c r="AC439"/>
    </row>
    <row r="440" spans="2:29" x14ac:dyDescent="0.25">
      <c r="B440"/>
      <c r="C440"/>
      <c r="D440" s="49"/>
      <c r="E440"/>
      <c r="F440"/>
      <c r="G440"/>
      <c r="H440"/>
      <c r="I440" s="96"/>
      <c r="J440" s="96"/>
      <c r="K440" s="96"/>
      <c r="L440" s="96"/>
      <c r="M440" s="96"/>
      <c r="N440" s="96"/>
      <c r="O440" s="96"/>
      <c r="P440" s="77"/>
      <c r="Q440"/>
      <c r="S440" s="100"/>
      <c r="T440"/>
      <c r="U440"/>
      <c r="V440"/>
      <c r="W440"/>
      <c r="X440"/>
      <c r="Y440"/>
      <c r="Z440"/>
      <c r="AA440"/>
      <c r="AB440"/>
      <c r="AC440"/>
    </row>
    <row r="441" spans="2:29" x14ac:dyDescent="0.25">
      <c r="B441"/>
      <c r="C441"/>
      <c r="D441" s="49"/>
      <c r="E441"/>
      <c r="F441"/>
      <c r="G441"/>
      <c r="H441"/>
      <c r="I441" s="96"/>
      <c r="J441" s="96"/>
      <c r="K441" s="96"/>
      <c r="L441" s="96"/>
      <c r="M441" s="96"/>
      <c r="N441" s="96"/>
      <c r="O441" s="96"/>
      <c r="P441" s="77"/>
      <c r="Q441"/>
      <c r="S441" s="100"/>
      <c r="T441"/>
      <c r="U441"/>
      <c r="V441"/>
      <c r="W441"/>
      <c r="X441"/>
      <c r="Y441"/>
      <c r="Z441"/>
      <c r="AA441"/>
      <c r="AB441"/>
      <c r="AC441"/>
    </row>
    <row r="442" spans="2:29" x14ac:dyDescent="0.25">
      <c r="B442"/>
      <c r="C442"/>
      <c r="D442" s="49"/>
      <c r="E442"/>
      <c r="F442"/>
      <c r="G442"/>
      <c r="H442"/>
      <c r="I442" s="96"/>
      <c r="J442" s="96"/>
      <c r="K442" s="96"/>
      <c r="L442" s="96"/>
      <c r="M442" s="96"/>
      <c r="N442" s="96"/>
      <c r="O442" s="96"/>
      <c r="P442" s="77"/>
      <c r="Q442"/>
      <c r="S442" s="100"/>
      <c r="T442"/>
      <c r="U442"/>
      <c r="V442"/>
      <c r="W442"/>
      <c r="X442"/>
      <c r="Y442"/>
      <c r="Z442"/>
      <c r="AA442"/>
      <c r="AB442"/>
      <c r="AC442"/>
    </row>
    <row r="443" spans="2:29" x14ac:dyDescent="0.25">
      <c r="B443"/>
      <c r="C443"/>
      <c r="D443" s="49"/>
      <c r="E443"/>
      <c r="F443"/>
      <c r="G443"/>
      <c r="H443"/>
      <c r="I443" s="96"/>
      <c r="J443" s="96"/>
      <c r="K443" s="96"/>
      <c r="L443" s="96"/>
      <c r="M443" s="96"/>
      <c r="N443" s="96"/>
      <c r="O443" s="96"/>
      <c r="P443" s="77"/>
      <c r="Q443"/>
      <c r="S443" s="100"/>
      <c r="T443"/>
      <c r="U443"/>
      <c r="V443"/>
      <c r="W443"/>
      <c r="X443"/>
      <c r="Y443"/>
      <c r="Z443"/>
      <c r="AA443"/>
      <c r="AB443"/>
      <c r="AC443"/>
    </row>
    <row r="444" spans="2:29" x14ac:dyDescent="0.25">
      <c r="B444"/>
      <c r="C444"/>
      <c r="D444" s="49"/>
      <c r="E444"/>
      <c r="F444"/>
      <c r="G444"/>
      <c r="H444"/>
      <c r="I444" s="96"/>
      <c r="J444" s="96"/>
      <c r="K444" s="96"/>
      <c r="L444" s="96"/>
      <c r="M444" s="96"/>
      <c r="N444" s="96"/>
      <c r="O444" s="96"/>
      <c r="P444" s="77"/>
      <c r="Q444"/>
      <c r="S444" s="100"/>
      <c r="T444"/>
      <c r="U444"/>
      <c r="V444"/>
      <c r="W444"/>
      <c r="X444"/>
      <c r="Y444"/>
      <c r="Z444"/>
      <c r="AA444"/>
      <c r="AB444"/>
      <c r="AC444"/>
    </row>
  </sheetData>
  <sortState ref="A10:S427">
    <sortCondition ref="C10:C427"/>
  </sortState>
  <phoneticPr fontId="4" type="noConversion"/>
  <conditionalFormatting sqref="B436:B1048576 B1:B5 B10:B426">
    <cfRule type="duplicateValues" dxfId="16" priority="9"/>
  </conditionalFormatting>
  <conditionalFormatting sqref="B9">
    <cfRule type="duplicateValues" dxfId="15" priority="4"/>
  </conditionalFormatting>
  <conditionalFormatting sqref="A10:A426 A428">
    <cfRule type="duplicateValues" dxfId="14" priority="3"/>
  </conditionalFormatting>
  <conditionalFormatting sqref="A9">
    <cfRule type="duplicateValues" dxfId="13" priority="2"/>
  </conditionalFormatting>
  <conditionalFormatting sqref="B428">
    <cfRule type="duplicateValues" dxfId="12" priority="1"/>
  </conditionalFormatting>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9"/>
  <sheetViews>
    <sheetView tabSelected="1" topLeftCell="D26" zoomScale="90" zoomScaleNormal="90" workbookViewId="0">
      <selection activeCell="D31" sqref="D31:R31"/>
    </sheetView>
  </sheetViews>
  <sheetFormatPr defaultColWidth="10.625" defaultRowHeight="15.75" x14ac:dyDescent="0.25"/>
  <cols>
    <col min="1" max="2" width="10.625" style="4"/>
    <col min="3" max="3" width="148.5" style="5" customWidth="1"/>
    <col min="21" max="21" width="39.375" customWidth="1"/>
  </cols>
  <sheetData>
    <row r="1" spans="1:21" s="14" customFormat="1" ht="32.1" customHeight="1" thickBot="1" x14ac:dyDescent="0.35">
      <c r="A1" s="12" t="s">
        <v>23</v>
      </c>
      <c r="B1" s="12" t="s">
        <v>24</v>
      </c>
      <c r="C1" s="13" t="s">
        <v>25</v>
      </c>
    </row>
    <row r="2" spans="1:21" ht="78.75" x14ac:dyDescent="0.25">
      <c r="A2" s="6">
        <v>41917</v>
      </c>
      <c r="B2" s="4" t="s">
        <v>26</v>
      </c>
      <c r="C2" s="5" t="s">
        <v>27</v>
      </c>
    </row>
    <row r="3" spans="1:21" x14ac:dyDescent="0.25">
      <c r="C3" s="3" t="s">
        <v>39</v>
      </c>
    </row>
    <row r="4" spans="1:21" ht="47.25" x14ac:dyDescent="0.25">
      <c r="A4" s="28">
        <v>42186</v>
      </c>
      <c r="B4" s="4" t="s">
        <v>26</v>
      </c>
      <c r="C4" s="5" t="s">
        <v>275</v>
      </c>
    </row>
    <row r="6" spans="1:21" ht="31.5" x14ac:dyDescent="0.25">
      <c r="A6" s="6">
        <v>42298</v>
      </c>
      <c r="B6" s="4" t="s">
        <v>26</v>
      </c>
      <c r="C6" s="5" t="s">
        <v>306</v>
      </c>
    </row>
    <row r="7" spans="1:21" ht="47.25" x14ac:dyDescent="0.25">
      <c r="A7" s="6">
        <v>42302</v>
      </c>
      <c r="B7" s="4" t="s">
        <v>30</v>
      </c>
      <c r="C7" s="5" t="s">
        <v>445</v>
      </c>
    </row>
    <row r="8" spans="1:21" ht="31.5" x14ac:dyDescent="0.25">
      <c r="A8" s="6">
        <v>42303</v>
      </c>
      <c r="B8" s="4" t="s">
        <v>26</v>
      </c>
      <c r="C8" s="5" t="s">
        <v>446</v>
      </c>
    </row>
    <row r="10" spans="1:21" ht="31.5" x14ac:dyDescent="0.25">
      <c r="A10" s="6">
        <v>42308</v>
      </c>
      <c r="B10" s="4" t="s">
        <v>26</v>
      </c>
      <c r="C10" s="5" t="s">
        <v>477</v>
      </c>
    </row>
    <row r="11" spans="1:21" x14ac:dyDescent="0.25">
      <c r="C11" s="5" t="s">
        <v>479</v>
      </c>
    </row>
    <row r="12" spans="1:21" x14ac:dyDescent="0.25">
      <c r="A12" s="6">
        <v>42564</v>
      </c>
      <c r="B12" s="4" t="s">
        <v>26</v>
      </c>
      <c r="C12" s="5" t="s">
        <v>491</v>
      </c>
    </row>
    <row r="13" spans="1:21" ht="63" x14ac:dyDescent="0.25">
      <c r="C13" s="5" t="s">
        <v>498</v>
      </c>
    </row>
    <row r="14" spans="1:21" ht="31.5" x14ac:dyDescent="0.25">
      <c r="A14" s="6">
        <v>42566</v>
      </c>
      <c r="B14" s="4" t="s">
        <v>30</v>
      </c>
      <c r="C14" s="5" t="s">
        <v>510</v>
      </c>
    </row>
    <row r="15" spans="1:21" ht="47.25" x14ac:dyDescent="0.25">
      <c r="A15" s="6">
        <v>42569</v>
      </c>
      <c r="B15" s="4" t="s">
        <v>625</v>
      </c>
      <c r="C15" s="5" t="s">
        <v>678</v>
      </c>
    </row>
    <row r="16" spans="1:21" ht="34.5" thickBot="1" x14ac:dyDescent="0.3">
      <c r="A16" s="6">
        <v>42570</v>
      </c>
      <c r="B16" s="4" t="s">
        <v>625</v>
      </c>
      <c r="C16" s="5" t="s">
        <v>679</v>
      </c>
      <c r="D16" s="110" t="s">
        <v>0</v>
      </c>
      <c r="E16" s="111" t="s">
        <v>12</v>
      </c>
      <c r="F16" s="111" t="s">
        <v>304</v>
      </c>
      <c r="G16" s="110" t="s">
        <v>15</v>
      </c>
      <c r="H16" s="110" t="s">
        <v>29</v>
      </c>
      <c r="I16" s="110" t="s">
        <v>28</v>
      </c>
      <c r="J16" s="112" t="s">
        <v>276</v>
      </c>
      <c r="K16" s="112" t="s">
        <v>277</v>
      </c>
      <c r="L16" s="113" t="s">
        <v>37</v>
      </c>
      <c r="M16" s="114" t="s">
        <v>31</v>
      </c>
      <c r="N16" s="114" t="s">
        <v>32</v>
      </c>
      <c r="O16" s="114" t="s">
        <v>33</v>
      </c>
      <c r="P16" s="115" t="s">
        <v>34</v>
      </c>
      <c r="Q16" s="115" t="s">
        <v>35</v>
      </c>
      <c r="R16" s="118" t="s">
        <v>362</v>
      </c>
      <c r="S16" s="110" t="s">
        <v>293</v>
      </c>
      <c r="T16" s="116"/>
      <c r="U16" s="117" t="s">
        <v>25</v>
      </c>
    </row>
    <row r="17" spans="1:28" s="52" customFormat="1" x14ac:dyDescent="0.25">
      <c r="D17" s="4" t="s">
        <v>171</v>
      </c>
      <c r="E17" s="21" t="s">
        <v>13</v>
      </c>
      <c r="F17" s="51">
        <v>15</v>
      </c>
      <c r="G17" s="4" t="s">
        <v>21</v>
      </c>
      <c r="H17" s="6">
        <v>42191</v>
      </c>
      <c r="I17" s="4" t="s">
        <v>30</v>
      </c>
      <c r="J17" s="26">
        <v>10021</v>
      </c>
      <c r="K17" s="26">
        <v>10351</v>
      </c>
      <c r="L17" s="30">
        <f t="shared" ref="L17:L28" si="0">AVERAGE(J17:K17)</f>
        <v>10186</v>
      </c>
      <c r="M17" s="68">
        <v>2.38</v>
      </c>
      <c r="N17" s="68">
        <v>2.42</v>
      </c>
      <c r="O17" s="68"/>
      <c r="P17" s="27">
        <f t="shared" ref="P17:P28" si="1">AVERAGE(M17:O17)</f>
        <v>2.4</v>
      </c>
      <c r="Q17" s="27">
        <f t="shared" ref="Q17:Q28" si="2">STDEV(M17:O17)</f>
        <v>2.8284271247461926E-2</v>
      </c>
      <c r="R17" s="74">
        <v>2.2999999999999998</v>
      </c>
      <c r="S17" s="64">
        <f t="shared" ref="S17:S28" si="3">10^((3.31*(LOG(P17)))+0.611)</f>
        <v>74.045592064062333</v>
      </c>
      <c r="T17"/>
      <c r="U17" s="101"/>
      <c r="V17" s="17"/>
      <c r="W17" s="17"/>
      <c r="X17" s="17"/>
      <c r="Y17" s="17"/>
      <c r="Z17" s="17"/>
      <c r="AA17" s="17"/>
      <c r="AB17" s="17"/>
    </row>
    <row r="18" spans="1:28" s="52" customFormat="1" x14ac:dyDescent="0.25">
      <c r="D18" s="4" t="s">
        <v>171</v>
      </c>
      <c r="E18" s="21" t="s">
        <v>13</v>
      </c>
      <c r="F18" s="51">
        <v>15</v>
      </c>
      <c r="G18" s="4" t="s">
        <v>22</v>
      </c>
      <c r="H18" s="6">
        <v>42199</v>
      </c>
      <c r="I18" s="4" t="s">
        <v>30</v>
      </c>
      <c r="J18" s="26">
        <v>10021</v>
      </c>
      <c r="K18" s="26">
        <v>10351</v>
      </c>
      <c r="L18" s="30">
        <f t="shared" si="0"/>
        <v>10186</v>
      </c>
      <c r="M18" s="68"/>
      <c r="N18" s="68">
        <v>2.59</v>
      </c>
      <c r="O18" s="68">
        <v>2.62</v>
      </c>
      <c r="P18" s="27">
        <f t="shared" si="1"/>
        <v>2.605</v>
      </c>
      <c r="Q18" s="27">
        <f t="shared" si="2"/>
        <v>2.12132034355966E-2</v>
      </c>
      <c r="R18" s="74"/>
      <c r="S18" s="64">
        <f t="shared" si="3"/>
        <v>97.123333160996566</v>
      </c>
      <c r="T18"/>
      <c r="U18" s="106" t="s">
        <v>67</v>
      </c>
      <c r="V18" s="17"/>
      <c r="W18" s="17"/>
      <c r="X18" s="17"/>
      <c r="Y18" s="17"/>
      <c r="Z18" s="17"/>
      <c r="AA18" s="17"/>
      <c r="AB18" s="17"/>
    </row>
    <row r="19" spans="1:28" s="52" customFormat="1" ht="25.5" x14ac:dyDescent="0.25">
      <c r="D19" s="4" t="s">
        <v>162</v>
      </c>
      <c r="E19" s="21" t="s">
        <v>163</v>
      </c>
      <c r="F19" s="51">
        <v>19</v>
      </c>
      <c r="G19" s="4" t="s">
        <v>21</v>
      </c>
      <c r="H19" s="6">
        <v>42191</v>
      </c>
      <c r="I19" s="4" t="s">
        <v>30</v>
      </c>
      <c r="J19" s="26">
        <v>13916</v>
      </c>
      <c r="K19" s="26">
        <v>15095</v>
      </c>
      <c r="L19" s="30">
        <f t="shared" si="0"/>
        <v>14505.5</v>
      </c>
      <c r="M19" s="68"/>
      <c r="N19" s="68">
        <v>2.4300000000000002</v>
      </c>
      <c r="O19" s="68">
        <v>2.4500000000000002</v>
      </c>
      <c r="P19" s="27">
        <f t="shared" si="1"/>
        <v>2.4400000000000004</v>
      </c>
      <c r="Q19" s="27">
        <f t="shared" si="2"/>
        <v>1.4142135623730963E-2</v>
      </c>
      <c r="R19" s="74">
        <v>2.5099999999999998</v>
      </c>
      <c r="S19" s="64">
        <f t="shared" si="3"/>
        <v>78.209646906560451</v>
      </c>
      <c r="T19"/>
      <c r="U19" s="101" t="s">
        <v>710</v>
      </c>
      <c r="V19" s="51"/>
      <c r="W19" s="51"/>
      <c r="X19" s="51"/>
      <c r="Y19" s="51"/>
      <c r="Z19" s="51"/>
      <c r="AA19" s="51"/>
      <c r="AB19" s="51"/>
    </row>
    <row r="20" spans="1:28" x14ac:dyDescent="0.25">
      <c r="D20" s="4" t="s">
        <v>162</v>
      </c>
      <c r="E20" s="21" t="s">
        <v>84</v>
      </c>
      <c r="F20" s="51">
        <v>16</v>
      </c>
      <c r="G20" s="4" t="s">
        <v>22</v>
      </c>
      <c r="H20" s="6">
        <v>42191</v>
      </c>
      <c r="I20" s="4" t="s">
        <v>30</v>
      </c>
      <c r="J20" s="26">
        <v>10351</v>
      </c>
      <c r="K20" s="26">
        <v>10680</v>
      </c>
      <c r="L20" s="30">
        <f t="shared" si="0"/>
        <v>10515.5</v>
      </c>
      <c r="M20" s="68">
        <v>2.2799999999999998</v>
      </c>
      <c r="N20" s="68">
        <v>2.19</v>
      </c>
      <c r="O20" s="68"/>
      <c r="P20" s="27">
        <f t="shared" si="1"/>
        <v>2.2349999999999999</v>
      </c>
      <c r="Q20" s="27">
        <f t="shared" si="2"/>
        <v>6.3639610306789177E-2</v>
      </c>
      <c r="R20" s="74"/>
      <c r="S20" s="64">
        <f t="shared" si="3"/>
        <v>58.49363569120689</v>
      </c>
      <c r="U20" s="101"/>
      <c r="V20" s="17"/>
      <c r="W20" s="17"/>
      <c r="X20" s="17"/>
      <c r="Y20" s="17"/>
      <c r="Z20" s="17"/>
      <c r="AA20" s="17"/>
      <c r="AB20" s="17"/>
    </row>
    <row r="21" spans="1:28" ht="25.5" x14ac:dyDescent="0.25">
      <c r="D21" s="4" t="s">
        <v>252</v>
      </c>
      <c r="E21" s="21" t="s">
        <v>121</v>
      </c>
      <c r="F21" s="51">
        <v>6</v>
      </c>
      <c r="G21" s="4" t="s">
        <v>91</v>
      </c>
      <c r="H21" s="6">
        <v>42196</v>
      </c>
      <c r="I21" s="4" t="s">
        <v>30</v>
      </c>
      <c r="J21" s="26">
        <v>6069</v>
      </c>
      <c r="K21" s="26">
        <v>6398</v>
      </c>
      <c r="L21" s="30">
        <f t="shared" si="0"/>
        <v>6233.5</v>
      </c>
      <c r="M21" s="68">
        <v>2.78</v>
      </c>
      <c r="N21" s="68">
        <v>2.79</v>
      </c>
      <c r="O21" s="68">
        <v>2.7</v>
      </c>
      <c r="P21" s="27">
        <f t="shared" si="1"/>
        <v>2.7566666666666664</v>
      </c>
      <c r="Q21" s="27">
        <f t="shared" si="2"/>
        <v>4.9328828623162339E-2</v>
      </c>
      <c r="R21" s="74"/>
      <c r="S21" s="64">
        <f t="shared" si="3"/>
        <v>117.13100874593836</v>
      </c>
      <c r="T21" s="38"/>
      <c r="U21" s="101" t="s">
        <v>711</v>
      </c>
      <c r="V21" s="17"/>
      <c r="W21" s="17"/>
      <c r="X21" s="17"/>
      <c r="Y21" s="17"/>
      <c r="Z21" s="17"/>
      <c r="AA21" s="17"/>
      <c r="AB21" s="17"/>
    </row>
    <row r="22" spans="1:28" x14ac:dyDescent="0.25">
      <c r="D22" s="4" t="s">
        <v>252</v>
      </c>
      <c r="E22" s="21" t="s">
        <v>119</v>
      </c>
      <c r="F22" s="51">
        <v>7</v>
      </c>
      <c r="G22" s="4" t="s">
        <v>91</v>
      </c>
      <c r="H22" s="6">
        <v>42199</v>
      </c>
      <c r="I22" s="4" t="s">
        <v>30</v>
      </c>
      <c r="J22" s="26">
        <v>6398</v>
      </c>
      <c r="K22" s="26">
        <v>6728</v>
      </c>
      <c r="L22" s="30">
        <f t="shared" si="0"/>
        <v>6563</v>
      </c>
      <c r="M22" s="68">
        <v>2.64</v>
      </c>
      <c r="N22" s="68">
        <v>2.72</v>
      </c>
      <c r="O22" s="68"/>
      <c r="P22" s="27">
        <f t="shared" si="1"/>
        <v>2.68</v>
      </c>
      <c r="Q22" s="27">
        <f t="shared" si="2"/>
        <v>5.6568542494923851E-2</v>
      </c>
      <c r="R22" s="74"/>
      <c r="S22" s="64">
        <f t="shared" si="3"/>
        <v>106.69060263871015</v>
      </c>
      <c r="U22" s="106"/>
      <c r="V22" s="17"/>
      <c r="W22" s="17"/>
      <c r="X22" s="17"/>
      <c r="Y22" s="17"/>
      <c r="Z22" s="17"/>
      <c r="AA22" s="17"/>
      <c r="AB22" s="17"/>
    </row>
    <row r="23" spans="1:28" ht="25.5" x14ac:dyDescent="0.25">
      <c r="D23" s="51" t="s">
        <v>255</v>
      </c>
      <c r="E23" s="59" t="s">
        <v>121</v>
      </c>
      <c r="F23" s="51">
        <v>6</v>
      </c>
      <c r="G23" s="51" t="s">
        <v>20</v>
      </c>
      <c r="H23" s="60">
        <v>42196</v>
      </c>
      <c r="I23" s="51" t="s">
        <v>30</v>
      </c>
      <c r="J23" s="61">
        <v>6069</v>
      </c>
      <c r="K23" s="61">
        <v>6398</v>
      </c>
      <c r="L23" s="62">
        <f t="shared" si="0"/>
        <v>6233.5</v>
      </c>
      <c r="M23" s="71">
        <v>2.4900000000000002</v>
      </c>
      <c r="N23" s="71">
        <v>2.48</v>
      </c>
      <c r="O23" s="71"/>
      <c r="P23" s="63">
        <f t="shared" si="1"/>
        <v>2.4850000000000003</v>
      </c>
      <c r="Q23" s="63">
        <f t="shared" si="2"/>
        <v>7.0710678118656384E-3</v>
      </c>
      <c r="R23" s="74">
        <v>2.63</v>
      </c>
      <c r="S23" s="64">
        <f t="shared" si="3"/>
        <v>83.086480153518039</v>
      </c>
      <c r="T23" s="52"/>
      <c r="U23" s="101" t="s">
        <v>712</v>
      </c>
      <c r="V23" s="40"/>
      <c r="W23" s="40"/>
      <c r="X23" s="40"/>
      <c r="Y23" s="40"/>
      <c r="Z23" s="40"/>
      <c r="AA23" s="40"/>
      <c r="AB23" s="40"/>
    </row>
    <row r="24" spans="1:28" s="38" customFormat="1" x14ac:dyDescent="0.25">
      <c r="D24" s="4" t="s">
        <v>255</v>
      </c>
      <c r="E24" s="21" t="s">
        <v>119</v>
      </c>
      <c r="F24" s="51">
        <v>7</v>
      </c>
      <c r="G24" s="4" t="s">
        <v>20</v>
      </c>
      <c r="H24" s="6">
        <v>42199</v>
      </c>
      <c r="I24" s="4" t="s">
        <v>30</v>
      </c>
      <c r="J24" s="26">
        <v>6398</v>
      </c>
      <c r="K24" s="26">
        <v>6728</v>
      </c>
      <c r="L24" s="30">
        <f t="shared" si="0"/>
        <v>6563</v>
      </c>
      <c r="M24" s="68">
        <v>2.38</v>
      </c>
      <c r="N24" s="68">
        <v>2.39</v>
      </c>
      <c r="O24" s="68"/>
      <c r="P24" s="27">
        <f t="shared" si="1"/>
        <v>2.3849999999999998</v>
      </c>
      <c r="Q24" s="27">
        <f t="shared" si="2"/>
        <v>7.0710678118656384E-3</v>
      </c>
      <c r="R24" s="74">
        <v>2.4300000000000002</v>
      </c>
      <c r="S24" s="64">
        <f t="shared" si="3"/>
        <v>72.524801526782966</v>
      </c>
      <c r="T24"/>
      <c r="U24" s="106"/>
      <c r="V24" s="17"/>
      <c r="W24" s="17"/>
      <c r="X24" s="17"/>
      <c r="Y24" s="17"/>
      <c r="Z24" s="17"/>
      <c r="AA24" s="17"/>
      <c r="AB24" s="17"/>
    </row>
    <row r="25" spans="1:28" ht="25.5" x14ac:dyDescent="0.25">
      <c r="D25" s="4" t="s">
        <v>253</v>
      </c>
      <c r="E25" s="21" t="s">
        <v>121</v>
      </c>
      <c r="F25" s="51">
        <v>6</v>
      </c>
      <c r="G25" s="4" t="s">
        <v>91</v>
      </c>
      <c r="H25" s="6">
        <v>42196</v>
      </c>
      <c r="I25" s="4" t="s">
        <v>30</v>
      </c>
      <c r="J25" s="26">
        <v>6069</v>
      </c>
      <c r="K25" s="26">
        <v>6398</v>
      </c>
      <c r="L25" s="30">
        <f t="shared" si="0"/>
        <v>6233.5</v>
      </c>
      <c r="M25" s="68">
        <v>2.4700000000000002</v>
      </c>
      <c r="N25" s="68">
        <v>2.46</v>
      </c>
      <c r="O25" s="68"/>
      <c r="P25" s="27">
        <f t="shared" si="1"/>
        <v>2.4649999999999999</v>
      </c>
      <c r="Q25" s="27">
        <f t="shared" si="2"/>
        <v>7.0710678118656384E-3</v>
      </c>
      <c r="R25" s="74">
        <v>2.59</v>
      </c>
      <c r="S25" s="64">
        <f t="shared" si="3"/>
        <v>80.893572795805753</v>
      </c>
      <c r="U25" s="101" t="s">
        <v>713</v>
      </c>
      <c r="V25" s="17"/>
      <c r="W25" s="17"/>
      <c r="X25" s="17"/>
      <c r="Y25" s="17"/>
      <c r="Z25" s="17"/>
      <c r="AA25" s="17"/>
      <c r="AB25" s="17"/>
    </row>
    <row r="26" spans="1:28" x14ac:dyDescent="0.25">
      <c r="D26" s="4" t="s">
        <v>253</v>
      </c>
      <c r="E26" s="21" t="s">
        <v>119</v>
      </c>
      <c r="F26" s="51">
        <v>7</v>
      </c>
      <c r="G26" s="4" t="s">
        <v>91</v>
      </c>
      <c r="H26" s="6">
        <v>42199</v>
      </c>
      <c r="I26" s="4" t="s">
        <v>30</v>
      </c>
      <c r="J26" s="26">
        <v>6398</v>
      </c>
      <c r="K26" s="26">
        <v>6728</v>
      </c>
      <c r="L26" s="30">
        <f t="shared" si="0"/>
        <v>6563</v>
      </c>
      <c r="M26" s="68">
        <v>2.59</v>
      </c>
      <c r="N26" s="68">
        <v>2.6</v>
      </c>
      <c r="O26" s="68">
        <v>2.58</v>
      </c>
      <c r="P26" s="27">
        <f t="shared" si="1"/>
        <v>2.59</v>
      </c>
      <c r="Q26" s="27">
        <f t="shared" si="2"/>
        <v>1.0000000000000009E-2</v>
      </c>
      <c r="R26" s="74"/>
      <c r="S26" s="64">
        <f t="shared" si="3"/>
        <v>95.28449116458566</v>
      </c>
      <c r="U26" s="106"/>
      <c r="V26" s="40"/>
      <c r="W26" s="40"/>
      <c r="X26" s="40"/>
      <c r="Y26" s="40"/>
      <c r="Z26" s="40"/>
      <c r="AA26" s="40"/>
      <c r="AB26" s="40"/>
    </row>
    <row r="27" spans="1:28" x14ac:dyDescent="0.25">
      <c r="D27" s="4" t="s">
        <v>254</v>
      </c>
      <c r="E27" s="21" t="s">
        <v>119</v>
      </c>
      <c r="F27" s="51">
        <v>7</v>
      </c>
      <c r="G27" s="4" t="s">
        <v>91</v>
      </c>
      <c r="H27" s="6">
        <v>42199</v>
      </c>
      <c r="I27" s="4" t="s">
        <v>30</v>
      </c>
      <c r="J27" s="26">
        <v>6398</v>
      </c>
      <c r="K27" s="26">
        <v>6728</v>
      </c>
      <c r="L27" s="30">
        <f t="shared" si="0"/>
        <v>6563</v>
      </c>
      <c r="M27" s="68"/>
      <c r="N27" s="68">
        <v>2.5299999999999998</v>
      </c>
      <c r="O27" s="68">
        <v>2.5099999999999998</v>
      </c>
      <c r="P27" s="27">
        <f t="shared" si="1"/>
        <v>2.5199999999999996</v>
      </c>
      <c r="Q27" s="27">
        <f t="shared" si="2"/>
        <v>1.4142135623730963E-2</v>
      </c>
      <c r="R27" s="74">
        <v>2.4700000000000002</v>
      </c>
      <c r="S27" s="64">
        <f t="shared" si="3"/>
        <v>87.023348469501087</v>
      </c>
      <c r="V27" s="40"/>
      <c r="W27" s="40"/>
      <c r="X27" s="40"/>
      <c r="Y27" s="40"/>
      <c r="Z27" s="40"/>
      <c r="AA27" s="40"/>
      <c r="AB27" s="40"/>
    </row>
    <row r="28" spans="1:28" ht="25.5" x14ac:dyDescent="0.25">
      <c r="D28" s="4" t="s">
        <v>254</v>
      </c>
      <c r="E28" s="21" t="s">
        <v>121</v>
      </c>
      <c r="F28" s="49">
        <v>6</v>
      </c>
      <c r="G28" s="4" t="s">
        <v>91</v>
      </c>
      <c r="H28" s="6">
        <v>42196</v>
      </c>
      <c r="I28" s="4" t="s">
        <v>30</v>
      </c>
      <c r="J28" s="26">
        <v>6069</v>
      </c>
      <c r="K28" s="26">
        <v>6398</v>
      </c>
      <c r="L28" s="30">
        <f t="shared" si="0"/>
        <v>6233.5</v>
      </c>
      <c r="M28" s="68">
        <v>2.66</v>
      </c>
      <c r="N28" s="68"/>
      <c r="O28" s="68">
        <v>2.66</v>
      </c>
      <c r="P28" s="27">
        <f t="shared" si="1"/>
        <v>2.66</v>
      </c>
      <c r="Q28" s="27">
        <f t="shared" si="2"/>
        <v>0</v>
      </c>
      <c r="R28" s="74">
        <v>2.64</v>
      </c>
      <c r="S28" s="64">
        <f t="shared" si="3"/>
        <v>104.07782725504735</v>
      </c>
      <c r="U28" s="101" t="s">
        <v>714</v>
      </c>
      <c r="V28" s="40"/>
      <c r="W28" s="40"/>
      <c r="X28" s="40"/>
      <c r="Y28" s="40"/>
      <c r="Z28" s="40"/>
      <c r="AA28" s="40"/>
      <c r="AB28" s="40"/>
    </row>
    <row r="29" spans="1:28" ht="47.25" x14ac:dyDescent="0.25">
      <c r="A29" s="6">
        <v>42570</v>
      </c>
      <c r="B29" s="4" t="s">
        <v>625</v>
      </c>
      <c r="C29" s="5" t="s">
        <v>682</v>
      </c>
    </row>
    <row r="30" spans="1:28" x14ac:dyDescent="0.25">
      <c r="A30" s="6">
        <v>42577</v>
      </c>
      <c r="B30" s="4" t="s">
        <v>625</v>
      </c>
      <c r="C30" s="5" t="s">
        <v>705</v>
      </c>
    </row>
    <row r="31" spans="1:28" x14ac:dyDescent="0.25">
      <c r="A31" s="6">
        <v>42578</v>
      </c>
      <c r="B31" s="4" t="s">
        <v>625</v>
      </c>
      <c r="C31" s="5" t="s">
        <v>709</v>
      </c>
    </row>
    <row r="32" spans="1:28" x14ac:dyDescent="0.25">
      <c r="D32" s="120" t="s">
        <v>422</v>
      </c>
      <c r="E32" s="129" t="s">
        <v>696</v>
      </c>
      <c r="F32" s="130">
        <v>3</v>
      </c>
      <c r="G32" s="120" t="s">
        <v>58</v>
      </c>
      <c r="H32" s="122">
        <v>2775</v>
      </c>
      <c r="I32" s="122">
        <v>3104</v>
      </c>
      <c r="J32" s="123">
        <f>AVERAGE(H32:I32)</f>
        <v>2939.5</v>
      </c>
      <c r="K32" s="124">
        <v>2.5350000000000001</v>
      </c>
      <c r="L32" s="124">
        <v>7.0710678118656384E-3</v>
      </c>
      <c r="M32" s="125">
        <v>88.749733934701709</v>
      </c>
      <c r="N32" s="125">
        <v>88.749733934701709</v>
      </c>
      <c r="O32" s="126"/>
      <c r="P32" s="126"/>
      <c r="Q32" s="127" t="s">
        <v>708</v>
      </c>
      <c r="R32" s="128">
        <v>5254</v>
      </c>
    </row>
    <row r="33" spans="3:19" x14ac:dyDescent="0.25">
      <c r="D33" s="120" t="s">
        <v>421</v>
      </c>
      <c r="E33" s="121" t="s">
        <v>412</v>
      </c>
      <c r="F33" s="122">
        <v>19</v>
      </c>
      <c r="G33" s="120" t="s">
        <v>58</v>
      </c>
      <c r="H33" s="122">
        <v>12656</v>
      </c>
      <c r="I33" s="122">
        <v>15095</v>
      </c>
      <c r="J33" s="123">
        <f>AVERAGE(H33:I33)</f>
        <v>13875.5</v>
      </c>
      <c r="K33" s="124">
        <v>2.415</v>
      </c>
      <c r="L33" s="124">
        <v>4.9497474683058526E-2</v>
      </c>
      <c r="M33" s="125">
        <v>75.588498255635045</v>
      </c>
      <c r="N33" s="125">
        <v>75.588498255635045</v>
      </c>
      <c r="O33" s="126"/>
      <c r="P33" s="126"/>
      <c r="Q33" s="127" t="s">
        <v>708</v>
      </c>
      <c r="R33" s="128">
        <v>3860</v>
      </c>
    </row>
    <row r="34" spans="3:19" x14ac:dyDescent="0.25">
      <c r="C34" s="5" t="s">
        <v>715</v>
      </c>
      <c r="D34" s="49" t="s">
        <v>162</v>
      </c>
      <c r="E34" s="49" t="s">
        <v>84</v>
      </c>
      <c r="F34" s="49">
        <v>16</v>
      </c>
      <c r="G34" s="49" t="s">
        <v>22</v>
      </c>
      <c r="H34" s="49">
        <v>42191</v>
      </c>
      <c r="I34" s="49" t="s">
        <v>30</v>
      </c>
      <c r="J34" s="49">
        <v>10351</v>
      </c>
      <c r="K34" s="49">
        <v>10680</v>
      </c>
      <c r="L34" s="49">
        <v>10515.5</v>
      </c>
      <c r="M34" s="49">
        <v>2.2799999999999998</v>
      </c>
      <c r="N34" s="49">
        <v>2.19</v>
      </c>
      <c r="O34" s="49"/>
      <c r="P34" s="49">
        <v>2.2349999999999999</v>
      </c>
      <c r="Q34" s="49">
        <v>6.3639610306789177E-2</v>
      </c>
      <c r="R34" s="49"/>
      <c r="S34" s="49">
        <v>58.49363569120689</v>
      </c>
    </row>
    <row r="35" spans="3:19" x14ac:dyDescent="0.25">
      <c r="D35" s="49" t="s">
        <v>252</v>
      </c>
      <c r="E35" s="49" t="s">
        <v>119</v>
      </c>
      <c r="F35" s="49">
        <v>7</v>
      </c>
      <c r="G35" s="49" t="s">
        <v>91</v>
      </c>
      <c r="H35" s="49">
        <v>42199</v>
      </c>
      <c r="I35" s="49" t="s">
        <v>30</v>
      </c>
      <c r="J35" s="49">
        <v>6398</v>
      </c>
      <c r="K35" s="49">
        <v>6728</v>
      </c>
      <c r="L35" s="49">
        <v>6563</v>
      </c>
      <c r="M35" s="49">
        <v>2.64</v>
      </c>
      <c r="N35" s="49">
        <v>2.72</v>
      </c>
      <c r="O35" s="49"/>
      <c r="P35" s="49">
        <v>2.68</v>
      </c>
      <c r="Q35" s="49">
        <v>5.6568542494923851E-2</v>
      </c>
      <c r="R35" s="49"/>
      <c r="S35" s="49">
        <v>106.69060263871015</v>
      </c>
    </row>
    <row r="36" spans="3:19" x14ac:dyDescent="0.25">
      <c r="D36" s="49" t="s">
        <v>255</v>
      </c>
      <c r="E36" s="49" t="s">
        <v>119</v>
      </c>
      <c r="F36" s="49">
        <v>7</v>
      </c>
      <c r="G36" s="49" t="s">
        <v>20</v>
      </c>
      <c r="H36" s="49">
        <v>42199</v>
      </c>
      <c r="I36" s="49" t="s">
        <v>30</v>
      </c>
      <c r="J36" s="49">
        <v>6398</v>
      </c>
      <c r="K36" s="49">
        <v>6728</v>
      </c>
      <c r="L36" s="49">
        <v>6563</v>
      </c>
      <c r="M36" s="49">
        <v>2.38</v>
      </c>
      <c r="N36" s="49">
        <v>2.39</v>
      </c>
      <c r="O36" s="49"/>
      <c r="P36" s="49">
        <v>2.3849999999999998</v>
      </c>
      <c r="Q36" s="49">
        <v>7.0710678118656384E-3</v>
      </c>
      <c r="R36" s="49">
        <v>2.4300000000000002</v>
      </c>
      <c r="S36" s="49">
        <v>72.524801526782966</v>
      </c>
    </row>
    <row r="37" spans="3:19" x14ac:dyDescent="0.25">
      <c r="D37" s="49" t="s">
        <v>253</v>
      </c>
      <c r="E37" s="49" t="s">
        <v>119</v>
      </c>
      <c r="F37" s="49">
        <v>7</v>
      </c>
      <c r="G37" s="49" t="s">
        <v>91</v>
      </c>
      <c r="H37" s="49">
        <v>42199</v>
      </c>
      <c r="I37" s="49" t="s">
        <v>30</v>
      </c>
      <c r="J37" s="49">
        <v>6398</v>
      </c>
      <c r="K37" s="49">
        <v>6728</v>
      </c>
      <c r="L37" s="49">
        <v>6563</v>
      </c>
      <c r="M37" s="49">
        <v>2.59</v>
      </c>
      <c r="N37" s="49">
        <v>2.6</v>
      </c>
      <c r="O37" s="49">
        <v>2.58</v>
      </c>
      <c r="P37" s="49">
        <v>2.59</v>
      </c>
      <c r="Q37" s="49">
        <v>1.0000000000000009E-2</v>
      </c>
      <c r="R37" s="49"/>
      <c r="S37" s="49">
        <v>95.28449116458566</v>
      </c>
    </row>
    <row r="38" spans="3:19" x14ac:dyDescent="0.25">
      <c r="D38" s="4" t="s">
        <v>254</v>
      </c>
      <c r="E38" s="21" t="s">
        <v>119</v>
      </c>
      <c r="F38" s="51">
        <v>7</v>
      </c>
      <c r="G38" s="4" t="s">
        <v>91</v>
      </c>
      <c r="H38" s="6">
        <v>42199</v>
      </c>
      <c r="I38" s="4" t="s">
        <v>30</v>
      </c>
      <c r="J38" s="26">
        <v>6398</v>
      </c>
      <c r="K38" s="26">
        <v>6728</v>
      </c>
      <c r="L38" s="30">
        <f t="shared" ref="L38" si="4">AVERAGE(J38:K38)</f>
        <v>6563</v>
      </c>
      <c r="M38" s="68"/>
      <c r="N38" s="68">
        <v>2.5299999999999998</v>
      </c>
      <c r="O38" s="68">
        <v>2.5099999999999998</v>
      </c>
      <c r="P38" s="27">
        <f t="shared" ref="P38" si="5">AVERAGE(M38:O38)</f>
        <v>2.5199999999999996</v>
      </c>
      <c r="Q38" s="27">
        <f t="shared" ref="Q38" si="6">STDEV(M38:O38)</f>
        <v>1.4142135623730963E-2</v>
      </c>
      <c r="R38" s="74">
        <v>2.4700000000000002</v>
      </c>
      <c r="S38" s="64">
        <f t="shared" ref="S38" si="7">10^((3.31*(LOG(P38)))+0.611)</f>
        <v>87.023348469501087</v>
      </c>
    </row>
    <row r="39" spans="3:19" x14ac:dyDescent="0.25">
      <c r="C39" s="5" t="s">
        <v>718</v>
      </c>
    </row>
  </sheetData>
  <phoneticPr fontId="4" type="noConversion"/>
  <conditionalFormatting sqref="D17:D28">
    <cfRule type="duplicateValues" dxfId="11" priority="6"/>
  </conditionalFormatting>
  <conditionalFormatting sqref="D16">
    <cfRule type="duplicateValues" dxfId="10" priority="5"/>
  </conditionalFormatting>
  <conditionalFormatting sqref="D32">
    <cfRule type="duplicateValues" dxfId="9" priority="3"/>
  </conditionalFormatting>
  <conditionalFormatting sqref="D33">
    <cfRule type="duplicateValues" dxfId="8" priority="2"/>
  </conditionalFormatting>
  <conditionalFormatting sqref="D38">
    <cfRule type="duplicateValues" dxfId="7" priority="1"/>
  </conditionalFormatting>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412"/>
  <sheetViews>
    <sheetView workbookViewId="0">
      <selection activeCell="G2" sqref="G2"/>
    </sheetView>
  </sheetViews>
  <sheetFormatPr defaultColWidth="10.625" defaultRowHeight="15.75" x14ac:dyDescent="0.25"/>
  <cols>
    <col min="23" max="23" width="8.875" style="39" customWidth="1"/>
    <col min="24" max="25" width="10.625" style="39"/>
    <col min="29" max="29" width="10.625" style="2"/>
  </cols>
  <sheetData>
    <row r="1" spans="1:44" s="170" customFormat="1" x14ac:dyDescent="0.25">
      <c r="A1" s="170" t="s">
        <v>724</v>
      </c>
      <c r="X1" s="170" t="s">
        <v>723</v>
      </c>
      <c r="Y1" s="171"/>
      <c r="Z1" s="171"/>
      <c r="AA1" s="171"/>
      <c r="AE1" s="172"/>
    </row>
    <row r="2" spans="1:44" x14ac:dyDescent="0.25">
      <c r="A2" t="s">
        <v>458</v>
      </c>
      <c r="B2" t="s">
        <v>459</v>
      </c>
      <c r="C2" t="s">
        <v>460</v>
      </c>
      <c r="D2" t="s">
        <v>461</v>
      </c>
      <c r="E2" t="s">
        <v>462</v>
      </c>
      <c r="F2" t="s">
        <v>463</v>
      </c>
      <c r="G2" t="s">
        <v>464</v>
      </c>
      <c r="H2" t="s">
        <v>465</v>
      </c>
      <c r="I2" t="s">
        <v>466</v>
      </c>
      <c r="J2" t="s">
        <v>467</v>
      </c>
      <c r="K2" t="s">
        <v>468</v>
      </c>
      <c r="L2" t="s">
        <v>469</v>
      </c>
      <c r="M2" t="s">
        <v>470</v>
      </c>
      <c r="N2" t="s">
        <v>471</v>
      </c>
      <c r="O2" t="s">
        <v>472</v>
      </c>
      <c r="P2" t="s">
        <v>473</v>
      </c>
      <c r="Q2" t="s">
        <v>474</v>
      </c>
      <c r="R2" t="s">
        <v>475</v>
      </c>
      <c r="S2" t="s">
        <v>476</v>
      </c>
      <c r="U2" t="s">
        <v>717</v>
      </c>
      <c r="W2"/>
      <c r="X2" t="s">
        <v>458</v>
      </c>
      <c r="Y2" t="s">
        <v>459</v>
      </c>
      <c r="Z2" t="s">
        <v>460</v>
      </c>
      <c r="AA2" t="s">
        <v>461</v>
      </c>
      <c r="AB2" t="s">
        <v>462</v>
      </c>
      <c r="AC2" t="s">
        <v>463</v>
      </c>
      <c r="AD2" t="s">
        <v>464</v>
      </c>
      <c r="AE2" t="s">
        <v>465</v>
      </c>
      <c r="AF2" t="s">
        <v>466</v>
      </c>
      <c r="AG2" t="s">
        <v>467</v>
      </c>
      <c r="AH2" t="s">
        <v>468</v>
      </c>
      <c r="AI2" t="s">
        <v>469</v>
      </c>
      <c r="AJ2" t="s">
        <v>470</v>
      </c>
      <c r="AK2" t="s">
        <v>471</v>
      </c>
      <c r="AL2" t="s">
        <v>472</v>
      </c>
      <c r="AM2" t="s">
        <v>473</v>
      </c>
      <c r="AN2" t="s">
        <v>474</v>
      </c>
      <c r="AO2" t="s">
        <v>475</v>
      </c>
      <c r="AP2" t="s">
        <v>476</v>
      </c>
      <c r="AR2" t="s">
        <v>717</v>
      </c>
    </row>
    <row r="3" spans="1:44" x14ac:dyDescent="0.25">
      <c r="A3">
        <v>729</v>
      </c>
      <c r="B3">
        <v>2116.5</v>
      </c>
      <c r="C3">
        <v>3763</v>
      </c>
      <c r="D3">
        <v>5080.5</v>
      </c>
      <c r="E3">
        <v>5739.5</v>
      </c>
      <c r="F3">
        <v>6233.5</v>
      </c>
      <c r="G3">
        <v>6563</v>
      </c>
      <c r="H3">
        <v>7222</v>
      </c>
      <c r="I3">
        <v>7880.5</v>
      </c>
      <c r="J3">
        <v>8210</v>
      </c>
      <c r="K3" s="2"/>
      <c r="L3">
        <v>8868.5</v>
      </c>
      <c r="M3">
        <v>9198</v>
      </c>
      <c r="N3">
        <v>9527.5</v>
      </c>
      <c r="O3">
        <v>9856.5</v>
      </c>
      <c r="P3">
        <v>10186</v>
      </c>
      <c r="Q3">
        <v>10680.5</v>
      </c>
      <c r="R3">
        <v>12359</v>
      </c>
      <c r="S3">
        <v>14505</v>
      </c>
      <c r="U3">
        <v>13381.5</v>
      </c>
      <c r="W3"/>
      <c r="X3">
        <v>729</v>
      </c>
      <c r="Y3">
        <v>2116.5</v>
      </c>
      <c r="Z3">
        <v>3763</v>
      </c>
      <c r="AA3">
        <v>5080.5</v>
      </c>
      <c r="AB3">
        <v>5739.5</v>
      </c>
      <c r="AC3">
        <v>6233.5</v>
      </c>
      <c r="AD3">
        <v>6563</v>
      </c>
      <c r="AE3">
        <v>7222</v>
      </c>
      <c r="AF3">
        <v>7880.5</v>
      </c>
      <c r="AG3">
        <v>8210</v>
      </c>
      <c r="AH3" s="2"/>
      <c r="AI3">
        <v>8868.5</v>
      </c>
      <c r="AJ3">
        <v>9198</v>
      </c>
      <c r="AK3">
        <v>9527.5</v>
      </c>
      <c r="AL3">
        <v>9856.5</v>
      </c>
      <c r="AM3">
        <v>10186</v>
      </c>
      <c r="AN3">
        <v>10680.5</v>
      </c>
      <c r="AO3">
        <v>12359</v>
      </c>
      <c r="AP3">
        <v>14505</v>
      </c>
      <c r="AR3">
        <v>13381.5</v>
      </c>
    </row>
    <row r="4" spans="1:44" s="87" customFormat="1" x14ac:dyDescent="0.25">
      <c r="A4" s="79" t="s">
        <v>449</v>
      </c>
      <c r="B4" s="79" t="s">
        <v>448</v>
      </c>
      <c r="C4" s="81" t="s">
        <v>450</v>
      </c>
      <c r="D4" s="79" t="s">
        <v>451</v>
      </c>
      <c r="E4" s="79" t="s">
        <v>452</v>
      </c>
      <c r="F4" s="79" t="s">
        <v>453</v>
      </c>
      <c r="G4" s="79" t="s">
        <v>454</v>
      </c>
      <c r="H4" s="79" t="s">
        <v>455</v>
      </c>
      <c r="I4" s="79" t="s">
        <v>386</v>
      </c>
      <c r="J4" s="79" t="s">
        <v>375</v>
      </c>
      <c r="K4" s="94" t="s">
        <v>447</v>
      </c>
      <c r="L4" s="79" t="s">
        <v>132</v>
      </c>
      <c r="M4" s="79" t="s">
        <v>195</v>
      </c>
      <c r="N4" s="79" t="s">
        <v>141</v>
      </c>
      <c r="O4" s="79" t="s">
        <v>408</v>
      </c>
      <c r="P4" s="79" t="s">
        <v>13</v>
      </c>
      <c r="Q4" s="79" t="s">
        <v>456</v>
      </c>
      <c r="R4" s="81" t="s">
        <v>16</v>
      </c>
      <c r="S4" s="79" t="s">
        <v>163</v>
      </c>
      <c r="U4" s="79" t="s">
        <v>419</v>
      </c>
      <c r="V4" s="79"/>
      <c r="X4" s="79" t="s">
        <v>449</v>
      </c>
      <c r="Y4" s="79" t="s">
        <v>448</v>
      </c>
      <c r="Z4" s="81" t="s">
        <v>450</v>
      </c>
      <c r="AA4" s="79" t="s">
        <v>451</v>
      </c>
      <c r="AB4" s="79" t="s">
        <v>452</v>
      </c>
      <c r="AC4" s="79" t="s">
        <v>453</v>
      </c>
      <c r="AD4" s="79" t="s">
        <v>454</v>
      </c>
      <c r="AE4" s="79" t="s">
        <v>455</v>
      </c>
      <c r="AF4" s="79" t="s">
        <v>386</v>
      </c>
      <c r="AG4" s="79" t="s">
        <v>375</v>
      </c>
      <c r="AH4" s="94" t="s">
        <v>447</v>
      </c>
      <c r="AI4" s="79" t="s">
        <v>132</v>
      </c>
      <c r="AJ4" s="79" t="s">
        <v>195</v>
      </c>
      <c r="AK4" s="79" t="s">
        <v>141</v>
      </c>
      <c r="AL4" s="79" t="s">
        <v>408</v>
      </c>
      <c r="AM4" s="79" t="s">
        <v>13</v>
      </c>
      <c r="AN4" s="79" t="s">
        <v>456</v>
      </c>
      <c r="AO4" s="81" t="s">
        <v>16</v>
      </c>
      <c r="AP4" s="79" t="s">
        <v>163</v>
      </c>
      <c r="AR4" s="79" t="s">
        <v>419</v>
      </c>
    </row>
    <row r="5" spans="1:44" s="87" customFormat="1" x14ac:dyDescent="0.25">
      <c r="X5" s="79"/>
      <c r="Y5" s="79"/>
      <c r="Z5" s="81"/>
      <c r="AA5" s="79"/>
      <c r="AB5" s="79"/>
      <c r="AC5" s="79"/>
      <c r="AD5" s="79"/>
      <c r="AE5" s="79"/>
      <c r="AF5" s="79"/>
      <c r="AG5" s="79"/>
      <c r="AH5" s="94"/>
      <c r="AI5" s="79"/>
      <c r="AJ5" s="79"/>
      <c r="AK5" s="79"/>
      <c r="AL5" s="79"/>
      <c r="AM5" s="79"/>
      <c r="AN5" s="79"/>
      <c r="AO5" s="81"/>
      <c r="AP5" s="79"/>
      <c r="AQ5" s="79"/>
    </row>
    <row r="6" spans="1:44" x14ac:dyDescent="0.25">
      <c r="A6" s="137">
        <v>85.885533573899892</v>
      </c>
      <c r="B6" s="137">
        <v>75.071727715989212</v>
      </c>
      <c r="C6" s="137">
        <v>92.870682728331374</v>
      </c>
      <c r="D6" s="137">
        <v>117.60047113688682</v>
      </c>
      <c r="E6" s="137">
        <v>108.01399938736766</v>
      </c>
      <c r="F6" s="137">
        <v>79.275636793059704</v>
      </c>
      <c r="G6" s="137">
        <v>106.69060263871015</v>
      </c>
      <c r="H6" s="137">
        <v>80.893572795805753</v>
      </c>
      <c r="I6" s="137">
        <v>82.53441236984186</v>
      </c>
      <c r="J6" s="137">
        <v>111.37254662908687</v>
      </c>
      <c r="K6" s="143">
        <v>65.558422390302923</v>
      </c>
      <c r="L6" s="137">
        <v>55.516115869313488</v>
      </c>
      <c r="M6" s="137">
        <v>113.42227700592768</v>
      </c>
      <c r="N6" s="137">
        <v>87.023348469501087</v>
      </c>
      <c r="O6" s="137">
        <v>92.472574147609677</v>
      </c>
      <c r="P6" s="137">
        <v>74.557427889747444</v>
      </c>
      <c r="Q6" s="137">
        <v>59.36440278246446</v>
      </c>
      <c r="R6" s="137">
        <v>82.53441236984186</v>
      </c>
      <c r="S6" s="137">
        <v>78.741382937850688</v>
      </c>
      <c r="U6" s="137">
        <v>100.87507037316401</v>
      </c>
      <c r="V6" s="137"/>
      <c r="W6"/>
      <c r="X6" s="166">
        <v>85.885533573899892</v>
      </c>
      <c r="Y6" s="166">
        <v>75.071727715989212</v>
      </c>
      <c r="Z6" s="167">
        <v>103.59724658345364</v>
      </c>
      <c r="AA6" s="166">
        <v>117.60047113688682</v>
      </c>
      <c r="AB6" s="166">
        <v>108.01399938736766</v>
      </c>
      <c r="AC6" s="166">
        <v>79.275636793059704</v>
      </c>
      <c r="AD6" s="166">
        <v>106.69060263871015</v>
      </c>
      <c r="AE6" s="166">
        <v>80.893572795805753</v>
      </c>
      <c r="AF6" s="166">
        <v>82.53441236984186</v>
      </c>
      <c r="AG6" s="167">
        <v>124.2360757647464</v>
      </c>
      <c r="AH6" s="167">
        <v>73.130420176382913</v>
      </c>
      <c r="AI6" s="167">
        <v>61.928227252219195</v>
      </c>
      <c r="AJ6" s="166">
        <v>113.42227700592768</v>
      </c>
      <c r="AK6" s="166">
        <v>87.023348469501087</v>
      </c>
      <c r="AL6" s="167">
        <v>103.15315646165858</v>
      </c>
      <c r="AM6" s="166">
        <v>74.557427889747444</v>
      </c>
      <c r="AN6" s="166">
        <v>59.36440278246446</v>
      </c>
      <c r="AO6" s="166">
        <v>82.53441236984186</v>
      </c>
      <c r="AP6" s="167">
        <v>87.83601266717244</v>
      </c>
      <c r="AQ6" s="168"/>
      <c r="AR6" s="167">
        <v>112.52614100126445</v>
      </c>
    </row>
    <row r="7" spans="1:44" x14ac:dyDescent="0.25">
      <c r="A7" s="137">
        <v>121.16338847405083</v>
      </c>
      <c r="B7" s="137">
        <v>65.246264663379819</v>
      </c>
      <c r="C7" s="143">
        <v>95.28449116458566</v>
      </c>
      <c r="D7" s="137">
        <v>33.580609294372231</v>
      </c>
      <c r="E7" s="137">
        <v>105.37856375652099</v>
      </c>
      <c r="F7" s="137">
        <v>87.023348469501087</v>
      </c>
      <c r="G7" s="137">
        <v>110.69508874802516</v>
      </c>
      <c r="H7" s="137">
        <v>110.69508874802516</v>
      </c>
      <c r="I7" s="137">
        <v>104.72678617354116</v>
      </c>
      <c r="J7" s="137">
        <v>68.576106485675794</v>
      </c>
      <c r="K7" s="143">
        <v>61.282030682377027</v>
      </c>
      <c r="L7" s="137">
        <v>92.870682728331374</v>
      </c>
      <c r="M7" s="137">
        <v>71.025945747909674</v>
      </c>
      <c r="N7" s="137">
        <v>53.455224136399785</v>
      </c>
      <c r="O7" s="137">
        <v>100.242878144164</v>
      </c>
      <c r="P7" s="137">
        <v>97.123333160996566</v>
      </c>
      <c r="Q7" s="137">
        <v>88.749733934701709</v>
      </c>
      <c r="R7" s="137">
        <v>74.045592064062333</v>
      </c>
      <c r="S7" s="137">
        <v>55.099578468171011</v>
      </c>
      <c r="U7" s="137">
        <v>76.629478348117118</v>
      </c>
      <c r="V7" s="137"/>
      <c r="W7"/>
      <c r="X7" s="166">
        <v>121.16338847405083</v>
      </c>
      <c r="Y7" s="166">
        <v>65.246264663379819</v>
      </c>
      <c r="Z7" s="167">
        <v>106.2898498940953</v>
      </c>
      <c r="AA7" s="166">
        <v>33.580609294372231</v>
      </c>
      <c r="AB7" s="167">
        <v>117.54978787039916</v>
      </c>
      <c r="AC7" s="166">
        <v>87.023348469501087</v>
      </c>
      <c r="AD7" s="166">
        <v>110.69508874802516</v>
      </c>
      <c r="AE7" s="166">
        <v>110.69508874802516</v>
      </c>
      <c r="AF7" s="166">
        <v>104.72678617354116</v>
      </c>
      <c r="AG7" s="167">
        <v>76.496646784771343</v>
      </c>
      <c r="AH7" s="167">
        <v>68.360105226191564</v>
      </c>
      <c r="AI7" s="167">
        <v>103.59724658345364</v>
      </c>
      <c r="AJ7" s="166">
        <v>71.025945747909674</v>
      </c>
      <c r="AK7" s="167">
        <v>59.629302524153957</v>
      </c>
      <c r="AL7" s="167">
        <v>111.82093056981493</v>
      </c>
      <c r="AM7" s="166">
        <v>97.123333160996566</v>
      </c>
      <c r="AN7" s="166">
        <v>88.749733934701709</v>
      </c>
      <c r="AO7" s="166">
        <v>74.045592064062333</v>
      </c>
      <c r="AP7" s="167">
        <v>61.463579781244761</v>
      </c>
      <c r="AQ7" s="168"/>
      <c r="AR7" s="166">
        <v>76.629478348117118</v>
      </c>
    </row>
    <row r="8" spans="1:44" x14ac:dyDescent="0.25">
      <c r="A8" s="137">
        <v>104.72678617354116</v>
      </c>
      <c r="B8" s="137">
        <v>76.629478348117118</v>
      </c>
      <c r="C8" s="137">
        <v>78.20964690656038</v>
      </c>
      <c r="D8" s="137">
        <v>82.53441236984186</v>
      </c>
      <c r="E8" s="137">
        <v>103.43168007538166</v>
      </c>
      <c r="F8" s="137">
        <v>80.351724968409059</v>
      </c>
      <c r="G8" s="137">
        <v>81.984909730128763</v>
      </c>
      <c r="H8" s="137">
        <v>77.680421956238803</v>
      </c>
      <c r="I8" s="137">
        <v>94.676983403365128</v>
      </c>
      <c r="J8" s="137">
        <v>106.03316693367366</v>
      </c>
      <c r="K8" s="143">
        <v>101.51003977332573</v>
      </c>
      <c r="L8" s="137">
        <v>84.758142159370664</v>
      </c>
      <c r="M8" s="137">
        <v>66.659183297343105</v>
      </c>
      <c r="N8" s="137">
        <v>85.885533573899892</v>
      </c>
      <c r="O8" s="137">
        <v>63.395064281510365</v>
      </c>
      <c r="P8" s="137">
        <v>100.87507037316401</v>
      </c>
      <c r="Q8" s="137">
        <v>71.523138297418626</v>
      </c>
      <c r="R8" s="137">
        <v>106.69060263871015</v>
      </c>
      <c r="S8" s="137">
        <v>104.07782725504735</v>
      </c>
      <c r="U8" s="137">
        <v>77.680421956238803</v>
      </c>
      <c r="V8" s="137"/>
      <c r="W8"/>
      <c r="X8" s="166">
        <v>104.72678617354116</v>
      </c>
      <c r="Y8" s="166">
        <v>76.629478348117118</v>
      </c>
      <c r="Z8" s="166">
        <v>78.20964690656038</v>
      </c>
      <c r="AA8" s="166">
        <v>82.53441236984186</v>
      </c>
      <c r="AB8" s="166">
        <v>103.43168007538166</v>
      </c>
      <c r="AC8" s="166">
        <v>80.351724968409059</v>
      </c>
      <c r="AD8" s="166">
        <v>81.984909730128763</v>
      </c>
      <c r="AE8" s="166">
        <v>77.680421956238803</v>
      </c>
      <c r="AF8" s="166">
        <v>94.676983403365128</v>
      </c>
      <c r="AG8" s="167">
        <v>118.27999771451296</v>
      </c>
      <c r="AH8" s="166">
        <v>101.51003977332573</v>
      </c>
      <c r="AI8" s="166">
        <v>84.758142159370664</v>
      </c>
      <c r="AJ8" s="167">
        <v>74.358318968186225</v>
      </c>
      <c r="AK8" s="166">
        <v>85.885533573899892</v>
      </c>
      <c r="AL8" s="167">
        <v>70.717194206024814</v>
      </c>
      <c r="AM8" s="166">
        <v>100.87507037316401</v>
      </c>
      <c r="AN8" s="167">
        <v>79.784060770770466</v>
      </c>
      <c r="AO8" s="167">
        <v>119.01336724348116</v>
      </c>
      <c r="AP8" s="166">
        <v>104.07782725504735</v>
      </c>
      <c r="AQ8" s="168"/>
      <c r="AR8" s="167">
        <v>86.652510692184379</v>
      </c>
    </row>
    <row r="9" spans="1:44" x14ac:dyDescent="0.25">
      <c r="A9" s="137">
        <v>115.49818897189537</v>
      </c>
      <c r="B9" s="137">
        <v>73.029285584602718</v>
      </c>
      <c r="C9" s="137">
        <v>85.885533573899892</v>
      </c>
      <c r="D9" s="137">
        <v>72.022754661441738</v>
      </c>
      <c r="E9" s="137">
        <v>77.680421956238803</v>
      </c>
      <c r="F9" s="137">
        <v>104.72678617354116</v>
      </c>
      <c r="G9" s="137">
        <v>98.986797598227227</v>
      </c>
      <c r="H9" s="137">
        <v>82.534412369841931</v>
      </c>
      <c r="I9" s="137">
        <v>41.396241673270971</v>
      </c>
      <c r="J9" s="137">
        <v>104.51015369119114</v>
      </c>
      <c r="K9" s="143">
        <v>41.623532681709619</v>
      </c>
      <c r="L9" s="137">
        <v>70.038805367037725</v>
      </c>
      <c r="M9" s="137">
        <v>58.0616129951202</v>
      </c>
      <c r="N9" s="137">
        <v>87.596181731007292</v>
      </c>
      <c r="O9" s="137">
        <v>105.37856375652099</v>
      </c>
      <c r="P9" s="137">
        <v>73.536213530411189</v>
      </c>
      <c r="Q9" s="137">
        <v>97.123333160996566</v>
      </c>
      <c r="R9" s="137">
        <v>93.470086043645793</v>
      </c>
      <c r="S9" s="137">
        <v>70.366781177428081</v>
      </c>
      <c r="U9" s="137">
        <v>57.204256513913066</v>
      </c>
      <c r="V9" s="137"/>
      <c r="W9"/>
      <c r="X9" s="166">
        <v>115.49818897189537</v>
      </c>
      <c r="Y9" s="167">
        <v>81.464168069624321</v>
      </c>
      <c r="Z9" s="166">
        <v>85.885533573899892</v>
      </c>
      <c r="AA9" s="166">
        <v>72.022754661441738</v>
      </c>
      <c r="AB9" s="166">
        <v>77.680421956238803</v>
      </c>
      <c r="AC9" s="166">
        <v>104.72678617354116</v>
      </c>
      <c r="AD9" s="167">
        <v>110.41977272082246</v>
      </c>
      <c r="AE9" s="166">
        <v>82.534412369841931</v>
      </c>
      <c r="AF9" s="166">
        <v>41.396241673270971</v>
      </c>
      <c r="AG9" s="166">
        <v>104.51015369119114</v>
      </c>
      <c r="AH9" s="167">
        <v>46.431050706447081</v>
      </c>
      <c r="AI9" s="167">
        <v>78.12828738693058</v>
      </c>
      <c r="AJ9" s="167">
        <v>64.767729296056572</v>
      </c>
      <c r="AK9" s="166">
        <v>87.596181731007292</v>
      </c>
      <c r="AL9" s="166">
        <v>105.37856375652099</v>
      </c>
      <c r="AM9" s="166">
        <v>73.536213530411189</v>
      </c>
      <c r="AN9" s="167">
        <v>108.34107814109166</v>
      </c>
      <c r="AO9" s="167">
        <v>104.26588098168688</v>
      </c>
      <c r="AP9" s="167">
        <v>78.494144403421018</v>
      </c>
      <c r="AQ9" s="168"/>
      <c r="AR9" s="166">
        <v>57.204256513913066</v>
      </c>
    </row>
    <row r="10" spans="1:44" x14ac:dyDescent="0.25">
      <c r="A10" s="137">
        <v>63.395064281510365</v>
      </c>
      <c r="B10" s="137">
        <v>92.870682728331374</v>
      </c>
      <c r="C10" s="137">
        <v>86.453134685954439</v>
      </c>
      <c r="D10" s="137">
        <v>84.758142159370664</v>
      </c>
      <c r="E10" s="137">
        <v>98.362895490750162</v>
      </c>
      <c r="F10" s="137">
        <v>83.086480153518039</v>
      </c>
      <c r="G10" s="137">
        <v>130.77854060206661</v>
      </c>
      <c r="H10" s="137">
        <v>77.153701348217609</v>
      </c>
      <c r="I10" s="137">
        <v>94.676983403365128</v>
      </c>
      <c r="J10" s="137">
        <v>84.758142159370664</v>
      </c>
      <c r="K10" s="143">
        <v>107.57160172496094</v>
      </c>
      <c r="L10" s="137">
        <v>97.123333160996566</v>
      </c>
      <c r="M10" s="137">
        <v>89.913845832431036</v>
      </c>
      <c r="N10" s="137">
        <v>71.025945747909674</v>
      </c>
      <c r="O10" s="137">
        <v>78.741382937850688</v>
      </c>
      <c r="P10" s="137">
        <v>84.758142159370664</v>
      </c>
      <c r="Q10" s="149">
        <v>58.49363569120689</v>
      </c>
      <c r="R10" s="137">
        <v>58.92789676626353</v>
      </c>
      <c r="S10" s="137">
        <v>77.153701348217751</v>
      </c>
      <c r="U10" s="137">
        <v>76.107746225851386</v>
      </c>
      <c r="V10" s="137"/>
      <c r="W10"/>
      <c r="X10" s="167">
        <v>70.717194206024814</v>
      </c>
      <c r="Y10" s="166">
        <v>92.870682728331374</v>
      </c>
      <c r="Z10" s="166">
        <v>86.453134685954439</v>
      </c>
      <c r="AA10" s="166">
        <v>84.758142159370664</v>
      </c>
      <c r="AB10" s="166">
        <v>98.362895490750162</v>
      </c>
      <c r="AC10" s="166">
        <v>83.086480153518039</v>
      </c>
      <c r="AD10" s="166">
        <v>130.77854060206661</v>
      </c>
      <c r="AE10" s="167">
        <v>86.064953853936743</v>
      </c>
      <c r="AF10" s="166">
        <v>94.676983403365128</v>
      </c>
      <c r="AG10" s="166">
        <v>84.758142159370664</v>
      </c>
      <c r="AH10" s="166">
        <v>107.57160172496094</v>
      </c>
      <c r="AI10" s="167">
        <v>108.34107814109166</v>
      </c>
      <c r="AJ10" s="167">
        <v>100.29889502607682</v>
      </c>
      <c r="AK10" s="166">
        <v>71.025945747909674</v>
      </c>
      <c r="AL10" s="167">
        <v>87.83601266717244</v>
      </c>
      <c r="AM10" s="166">
        <v>84.758142159370664</v>
      </c>
      <c r="AN10" s="167">
        <v>65.249650613541277</v>
      </c>
      <c r="AO10" s="167">
        <v>65.734068842766959</v>
      </c>
      <c r="AP10" s="167">
        <v>86.064953853936899</v>
      </c>
      <c r="AQ10" s="168"/>
      <c r="AR10" s="166">
        <v>76.107746225851386</v>
      </c>
    </row>
    <row r="11" spans="1:44" x14ac:dyDescent="0.25">
      <c r="A11" s="137">
        <v>77.680421956238803</v>
      </c>
      <c r="B11" s="137">
        <v>107.35087780936044</v>
      </c>
      <c r="C11" s="137">
        <v>80.351724968409059</v>
      </c>
      <c r="D11" s="137">
        <v>72.524801526782966</v>
      </c>
      <c r="E11" s="137">
        <v>98.986797598227227</v>
      </c>
      <c r="F11" s="137">
        <v>92.273967185043091</v>
      </c>
      <c r="G11" s="137">
        <v>104.07782725504735</v>
      </c>
      <c r="H11" s="137">
        <v>76.629478348117118</v>
      </c>
      <c r="I11" s="137">
        <v>74.045592064062333</v>
      </c>
      <c r="J11" s="137">
        <v>66.185862081688427</v>
      </c>
      <c r="K11" s="143">
        <v>84.012311854785906</v>
      </c>
      <c r="L11" s="137">
        <v>62.938057749963988</v>
      </c>
      <c r="M11" s="137">
        <v>55.099578468171011</v>
      </c>
      <c r="N11" s="137">
        <v>111.37254662908687</v>
      </c>
      <c r="O11" s="137">
        <v>96.507659172657284</v>
      </c>
      <c r="P11" s="137">
        <v>76.107746225851386</v>
      </c>
      <c r="Q11" s="137">
        <v>87.023348469501087</v>
      </c>
      <c r="R11" s="137">
        <v>70.695827311705287</v>
      </c>
      <c r="S11" s="137">
        <v>59.803160306526593</v>
      </c>
      <c r="U11" s="137">
        <v>58.06161299512025</v>
      </c>
      <c r="V11" s="137"/>
      <c r="W11"/>
      <c r="X11" s="166">
        <v>77.680421956238803</v>
      </c>
      <c r="Y11" s="167">
        <v>119.74990419634156</v>
      </c>
      <c r="Z11" s="167">
        <v>89.632349202260301</v>
      </c>
      <c r="AA11" s="167">
        <v>80.901416103126394</v>
      </c>
      <c r="AB11" s="166">
        <v>98.986797598227227</v>
      </c>
      <c r="AC11" s="166">
        <v>92.273967185043091</v>
      </c>
      <c r="AD11" s="166">
        <v>104.07782725504735</v>
      </c>
      <c r="AE11" s="166">
        <v>76.629478348117118</v>
      </c>
      <c r="AF11" s="166">
        <v>74.045592064062333</v>
      </c>
      <c r="AG11" s="166">
        <v>66.185862081688427</v>
      </c>
      <c r="AH11" s="166">
        <v>84.012311854785906</v>
      </c>
      <c r="AI11" s="167">
        <v>70.20740342008483</v>
      </c>
      <c r="AJ11" s="167">
        <v>61.463579781244761</v>
      </c>
      <c r="AK11" s="166">
        <v>111.37254662908687</v>
      </c>
      <c r="AL11" s="166">
        <v>96.507659172657284</v>
      </c>
      <c r="AM11" s="166">
        <v>76.107746225851386</v>
      </c>
      <c r="AN11" s="167">
        <v>97.074545217728456</v>
      </c>
      <c r="AO11" s="167">
        <v>78.861195366207241</v>
      </c>
      <c r="AP11" s="167">
        <v>66.710425321930416</v>
      </c>
      <c r="AQ11" s="168"/>
      <c r="AR11" s="166">
        <v>58.06161299512025</v>
      </c>
    </row>
    <row r="12" spans="1:44" x14ac:dyDescent="0.25">
      <c r="A12" s="137">
        <v>48.727859061985377</v>
      </c>
      <c r="B12" s="137">
        <v>89.330466510741147</v>
      </c>
      <c r="D12" s="137">
        <v>97.741742973365078</v>
      </c>
      <c r="E12" s="137">
        <v>103.43168007538166</v>
      </c>
      <c r="F12" s="137">
        <v>80.351724968409059</v>
      </c>
      <c r="G12" s="137">
        <v>97.123333160996566</v>
      </c>
      <c r="H12" s="137">
        <v>92.273967185043091</v>
      </c>
      <c r="I12" s="137">
        <v>62.030950696928713</v>
      </c>
      <c r="J12" s="137">
        <v>85.132784490402969</v>
      </c>
      <c r="K12" s="143">
        <v>100.66403139648271</v>
      </c>
      <c r="L12" s="137">
        <v>113.42227700592768</v>
      </c>
      <c r="M12" s="137">
        <v>79.633208152719462</v>
      </c>
      <c r="N12" s="137">
        <v>108.6799743184838</v>
      </c>
      <c r="O12" s="137">
        <v>89.330466510741147</v>
      </c>
      <c r="P12" s="137">
        <v>85.885533573899892</v>
      </c>
      <c r="Q12" s="137">
        <v>33.875561251351527</v>
      </c>
      <c r="R12" s="137">
        <v>57.204256513913116</v>
      </c>
      <c r="S12" s="137">
        <v>91.679932565690223</v>
      </c>
      <c r="U12" s="137">
        <v>68.09331664511916</v>
      </c>
      <c r="V12" s="137"/>
      <c r="W12"/>
      <c r="X12" s="166">
        <v>48.727859061985377</v>
      </c>
      <c r="Y12" s="167">
        <v>99.648135392731746</v>
      </c>
      <c r="Z12" s="168"/>
      <c r="AA12" s="167">
        <v>109.03091428678874</v>
      </c>
      <c r="AB12" s="166">
        <v>103.43168007538166</v>
      </c>
      <c r="AC12" s="166">
        <v>80.351724968409059</v>
      </c>
      <c r="AD12" s="166">
        <v>97.123333160996566</v>
      </c>
      <c r="AE12" s="166">
        <v>92.273967185043091</v>
      </c>
      <c r="AF12" s="167">
        <v>69.195525502423976</v>
      </c>
      <c r="AG12" s="166">
        <v>85.132784490402969</v>
      </c>
      <c r="AH12" s="166">
        <v>100.66403139648271</v>
      </c>
      <c r="AI12" s="167">
        <v>126.52255000011232</v>
      </c>
      <c r="AJ12" s="167">
        <v>88.830843694358549</v>
      </c>
      <c r="AK12" s="166">
        <v>108.6799743184838</v>
      </c>
      <c r="AL12" s="166">
        <v>89.330466510741147</v>
      </c>
      <c r="AM12" s="166">
        <v>85.885533573899892</v>
      </c>
      <c r="AN12" s="166">
        <v>33.875561251351527</v>
      </c>
      <c r="AO12" s="167">
        <v>63.811348141270074</v>
      </c>
      <c r="AP12" s="166">
        <v>91.679932565690223</v>
      </c>
      <c r="AQ12" s="168"/>
      <c r="AR12" s="167">
        <v>75.958094717630416</v>
      </c>
    </row>
    <row r="13" spans="1:44" x14ac:dyDescent="0.25">
      <c r="A13" s="137">
        <v>112.05289265196565</v>
      </c>
      <c r="B13" s="137">
        <v>90.499878727120972</v>
      </c>
      <c r="D13" s="137">
        <v>65.558422390302923</v>
      </c>
      <c r="E13" s="137">
        <v>69.548844183905089</v>
      </c>
      <c r="F13" s="137">
        <v>82.53441236984186</v>
      </c>
      <c r="G13" s="137">
        <v>86.453134685954439</v>
      </c>
      <c r="H13" s="137">
        <v>60.687456167771181</v>
      </c>
      <c r="I13" s="137">
        <v>57.204256513913116</v>
      </c>
      <c r="J13" s="137">
        <v>65.246264663379819</v>
      </c>
      <c r="K13" s="143">
        <v>96.917804857453106</v>
      </c>
      <c r="L13" s="137">
        <v>87.023348469501087</v>
      </c>
      <c r="M13" s="137">
        <v>67.61290393395862</v>
      </c>
      <c r="N13" s="137">
        <v>99.613456184953733</v>
      </c>
      <c r="O13" s="137">
        <v>65.246264663379819</v>
      </c>
      <c r="P13" s="137">
        <v>80.893572795805753</v>
      </c>
      <c r="Q13" s="137">
        <v>72.022754661441738</v>
      </c>
      <c r="S13" s="137">
        <v>110.69508874802516</v>
      </c>
      <c r="U13" s="137">
        <v>68.576106485675794</v>
      </c>
      <c r="V13" s="137"/>
      <c r="W13"/>
      <c r="X13" s="167">
        <v>124.99500175326767</v>
      </c>
      <c r="Y13" s="167">
        <v>100.95261472010344</v>
      </c>
      <c r="Z13" s="168"/>
      <c r="AA13" s="167">
        <v>73.130420176382913</v>
      </c>
      <c r="AB13" s="166">
        <v>69.548844183905089</v>
      </c>
      <c r="AC13" s="166">
        <v>82.53441236984186</v>
      </c>
      <c r="AD13" s="166">
        <v>86.453134685954439</v>
      </c>
      <c r="AE13" s="167">
        <v>67.696857355148751</v>
      </c>
      <c r="AF13" s="166">
        <v>57.204256513913116</v>
      </c>
      <c r="AG13" s="166">
        <v>65.246264663379819</v>
      </c>
      <c r="AH13" s="166">
        <v>96.917804857453106</v>
      </c>
      <c r="AI13" s="167">
        <v>97.074545217728456</v>
      </c>
      <c r="AJ13" s="167">
        <v>75.42219433833084</v>
      </c>
      <c r="AK13" s="166">
        <v>99.613456184953733</v>
      </c>
      <c r="AL13" s="166">
        <v>65.246264663379819</v>
      </c>
      <c r="AM13" s="166">
        <v>80.893572795805753</v>
      </c>
      <c r="AN13" s="167">
        <v>80.341382824838249</v>
      </c>
      <c r="AO13" s="168"/>
      <c r="AP13" s="166">
        <v>110.69508874802516</v>
      </c>
      <c r="AQ13" s="168"/>
      <c r="AR13" s="167">
        <v>76.496646784771343</v>
      </c>
    </row>
    <row r="14" spans="1:44" x14ac:dyDescent="0.25">
      <c r="A14" s="137">
        <v>94.072183983207808</v>
      </c>
      <c r="B14" s="137">
        <v>95.28449116458566</v>
      </c>
      <c r="D14" s="137">
        <v>63.395064281510365</v>
      </c>
      <c r="E14" s="137">
        <v>81.437965461622312</v>
      </c>
      <c r="F14" s="137">
        <v>83.271073951278439</v>
      </c>
      <c r="G14" s="137">
        <v>86.45313468595451</v>
      </c>
      <c r="H14" s="137">
        <v>87.596181731007292</v>
      </c>
      <c r="I14" s="137">
        <v>71.523138297418626</v>
      </c>
      <c r="J14" s="137">
        <v>78.741382937850688</v>
      </c>
      <c r="K14" s="143">
        <v>46.6004048586938</v>
      </c>
      <c r="L14" s="137">
        <v>81.437965461622241</v>
      </c>
      <c r="M14" s="137">
        <v>65.246264663379819</v>
      </c>
      <c r="N14" s="137">
        <v>70.038805367037725</v>
      </c>
      <c r="O14" s="137">
        <v>107.35087780936044</v>
      </c>
      <c r="P14" s="137">
        <v>81.984909730128834</v>
      </c>
      <c r="Q14" s="137">
        <v>85.508580957372203</v>
      </c>
      <c r="S14" s="137">
        <v>104.07782725504735</v>
      </c>
      <c r="U14" s="137">
        <v>80.351724968409059</v>
      </c>
      <c r="V14" s="137"/>
      <c r="W14"/>
      <c r="X14" s="166">
        <v>94.072183983207808</v>
      </c>
      <c r="Y14" s="167">
        <v>106.2898498940953</v>
      </c>
      <c r="Z14" s="168"/>
      <c r="AA14" s="167">
        <v>70.717194206024814</v>
      </c>
      <c r="AB14" s="166">
        <v>81.437965461622312</v>
      </c>
      <c r="AC14" s="167">
        <v>92.888882992651091</v>
      </c>
      <c r="AD14" s="167">
        <v>96.438471742182244</v>
      </c>
      <c r="AE14" s="167">
        <v>97.713540720938624</v>
      </c>
      <c r="AF14" s="167">
        <v>79.784060770770466</v>
      </c>
      <c r="AG14" s="166">
        <v>78.741382937850688</v>
      </c>
      <c r="AH14" s="167">
        <v>51.982751619872928</v>
      </c>
      <c r="AI14" s="167">
        <v>90.844050472439605</v>
      </c>
      <c r="AJ14" s="166">
        <v>65.246264663379819</v>
      </c>
      <c r="AK14" s="167">
        <v>78.12828738693058</v>
      </c>
      <c r="AL14" s="166">
        <v>107.35087780936044</v>
      </c>
      <c r="AM14" s="167">
        <v>91.454166803958714</v>
      </c>
      <c r="AN14" s="166">
        <v>85.508580957372203</v>
      </c>
      <c r="AO14" s="168"/>
      <c r="AP14" s="166">
        <v>104.07782725504735</v>
      </c>
      <c r="AQ14" s="168"/>
      <c r="AR14" s="167">
        <v>89.632349202260301</v>
      </c>
    </row>
    <row r="15" spans="1:44" x14ac:dyDescent="0.25">
      <c r="A15" s="137">
        <v>83.641119858148173</v>
      </c>
      <c r="B15" s="137">
        <v>72.022754661441738</v>
      </c>
      <c r="D15" s="137">
        <v>78.741382937850688</v>
      </c>
      <c r="E15" s="137">
        <v>86.453134685954439</v>
      </c>
      <c r="F15" s="137">
        <v>119.01673597626414</v>
      </c>
      <c r="G15" s="137">
        <v>94.072183983207808</v>
      </c>
      <c r="H15" s="137">
        <v>61.58083697431406</v>
      </c>
      <c r="I15" s="137">
        <v>87.596181731007292</v>
      </c>
      <c r="J15" s="137">
        <v>83.086480153518039</v>
      </c>
      <c r="K15" s="143">
        <v>70.695827311705287</v>
      </c>
      <c r="L15" s="137">
        <v>100.87507037316401</v>
      </c>
      <c r="M15" s="137">
        <v>69.548844183905089</v>
      </c>
      <c r="N15" s="137">
        <v>70.531170330473557</v>
      </c>
      <c r="O15" s="137">
        <v>110.69508874802516</v>
      </c>
      <c r="P15" s="137">
        <v>87.023348469501087</v>
      </c>
      <c r="Q15" s="137">
        <v>91.088572026319866</v>
      </c>
      <c r="S15" s="137">
        <v>90.499878727120972</v>
      </c>
      <c r="U15" s="137">
        <v>62.030950696928713</v>
      </c>
      <c r="V15" s="137"/>
      <c r="W15"/>
      <c r="X15" s="167">
        <v>93.301669201764284</v>
      </c>
      <c r="Y15" s="167">
        <v>80.341382824838249</v>
      </c>
      <c r="Z15" s="168"/>
      <c r="AA15" s="167">
        <v>87.83601266717244</v>
      </c>
      <c r="AB15" s="166">
        <v>86.453134685954439</v>
      </c>
      <c r="AC15" s="166">
        <v>119.01673597626414</v>
      </c>
      <c r="AD15" s="166">
        <v>94.072183983207808</v>
      </c>
      <c r="AE15" s="167">
        <v>68.693423644847329</v>
      </c>
      <c r="AF15" s="167">
        <v>97.713540720938624</v>
      </c>
      <c r="AG15" s="166">
        <v>83.086480153518039</v>
      </c>
      <c r="AH15" s="166">
        <v>70.695827311705287</v>
      </c>
      <c r="AI15" s="166">
        <v>100.87507037316401</v>
      </c>
      <c r="AJ15" s="167">
        <v>77.581735687146121</v>
      </c>
      <c r="AK15" s="167">
        <v>78.677520503643251</v>
      </c>
      <c r="AL15" s="167">
        <v>123.48037149842206</v>
      </c>
      <c r="AM15" s="166">
        <v>87.023348469501087</v>
      </c>
      <c r="AN15" s="166">
        <v>91.088572026319866</v>
      </c>
      <c r="AO15" s="168"/>
      <c r="AP15" s="166">
        <v>90.499878727120972</v>
      </c>
      <c r="AQ15" s="168"/>
      <c r="AR15" s="167">
        <v>69.195525502423976</v>
      </c>
    </row>
    <row r="16" spans="1:44" x14ac:dyDescent="0.25">
      <c r="A16" s="137">
        <v>80.351724968409059</v>
      </c>
      <c r="B16" s="137">
        <v>100.87507037316401</v>
      </c>
      <c r="D16" s="137">
        <v>96.507659172657284</v>
      </c>
      <c r="E16" s="137">
        <v>76.629478348117118</v>
      </c>
      <c r="F16" s="137">
        <v>88.171641281128316</v>
      </c>
      <c r="G16" s="137">
        <v>73.536213530411189</v>
      </c>
      <c r="H16" s="137">
        <v>119.01673597626414</v>
      </c>
      <c r="I16" s="137">
        <v>74.557427889747444</v>
      </c>
      <c r="J16" s="137">
        <v>95.894714131452233</v>
      </c>
      <c r="K16" s="143">
        <v>54.410204125724427</v>
      </c>
      <c r="L16" s="137">
        <v>80.351724968409059</v>
      </c>
      <c r="M16" s="137">
        <v>58.06161299512025</v>
      </c>
      <c r="N16" s="137">
        <v>81.437965461622241</v>
      </c>
      <c r="O16" s="137">
        <v>74.045592064062333</v>
      </c>
      <c r="P16" s="137">
        <v>78.209646906560451</v>
      </c>
      <c r="Q16" s="137">
        <v>75.588498255635045</v>
      </c>
      <c r="S16" s="137">
        <v>59.36440278246446</v>
      </c>
      <c r="U16" s="137">
        <v>51.448332379271569</v>
      </c>
      <c r="V16" s="137"/>
      <c r="W16"/>
      <c r="X16" s="167">
        <v>89.632349202260301</v>
      </c>
      <c r="Y16" s="167">
        <v>112.52614100126445</v>
      </c>
      <c r="Z16" s="168"/>
      <c r="AA16" s="166">
        <v>96.507659172657284</v>
      </c>
      <c r="AB16" s="166">
        <v>76.629478348117118</v>
      </c>
      <c r="AC16" s="167">
        <v>98.355465849098636</v>
      </c>
      <c r="AD16" s="166">
        <v>73.536213530411189</v>
      </c>
      <c r="AE16" s="166">
        <v>119.01673597626414</v>
      </c>
      <c r="AF16" s="166">
        <v>74.557427889747444</v>
      </c>
      <c r="AG16" s="166">
        <v>95.894714131452233</v>
      </c>
      <c r="AH16" s="166">
        <v>54.410204125724427</v>
      </c>
      <c r="AI16" s="167">
        <v>89.632349202260301</v>
      </c>
      <c r="AJ16" s="167">
        <v>64.767729296056629</v>
      </c>
      <c r="AK16" s="167">
        <v>90.844050472439605</v>
      </c>
      <c r="AL16" s="167">
        <v>82.597857947461534</v>
      </c>
      <c r="AM16" s="166">
        <v>78.209646906560451</v>
      </c>
      <c r="AN16" s="167">
        <v>84.318969804160886</v>
      </c>
      <c r="AO16" s="168"/>
      <c r="AP16" s="167">
        <v>66.220991303839099</v>
      </c>
      <c r="AQ16" s="168"/>
      <c r="AR16" s="167">
        <v>57.39061476907743</v>
      </c>
    </row>
    <row r="17" spans="1:44" x14ac:dyDescent="0.25">
      <c r="A17" s="137">
        <v>104.72678617354116</v>
      </c>
      <c r="B17" s="137">
        <v>53.04955180141981</v>
      </c>
      <c r="D17" s="137">
        <v>63.395064281510365</v>
      </c>
      <c r="E17" s="137">
        <v>68.576106485675794</v>
      </c>
      <c r="F17" s="137">
        <v>53.04955180141981</v>
      </c>
      <c r="G17" s="137">
        <v>106.03316693367366</v>
      </c>
      <c r="H17" s="137">
        <v>110.02051204306248</v>
      </c>
      <c r="I17" s="137">
        <v>81.437965461622312</v>
      </c>
      <c r="J17" s="137">
        <v>72.022754661441738</v>
      </c>
      <c r="K17" s="143">
        <v>77.153701348217609</v>
      </c>
      <c r="L17" s="137">
        <v>65.246264663379762</v>
      </c>
      <c r="M17" s="137">
        <v>58.0616129951202</v>
      </c>
      <c r="N17" s="137">
        <v>77.680421956238803</v>
      </c>
      <c r="O17" s="137">
        <v>83.086480153518039</v>
      </c>
      <c r="P17" s="137">
        <v>93.470086043645793</v>
      </c>
      <c r="Q17" s="137">
        <v>78.209646906560451</v>
      </c>
      <c r="S17" s="137">
        <v>87.596181731007292</v>
      </c>
      <c r="U17" s="137">
        <v>65.246264663379819</v>
      </c>
      <c r="V17" s="137"/>
      <c r="W17"/>
      <c r="X17" s="166">
        <v>104.72678617354116</v>
      </c>
      <c r="Y17" s="166">
        <v>53.04955180141981</v>
      </c>
      <c r="Z17" s="168"/>
      <c r="AA17" s="167">
        <v>70.717194206024814</v>
      </c>
      <c r="AB17" s="167">
        <v>76.496646784771343</v>
      </c>
      <c r="AC17" s="167">
        <v>59.176775034483796</v>
      </c>
      <c r="AD17" s="166">
        <v>106.03316693367366</v>
      </c>
      <c r="AE17" s="166">
        <v>110.02051204306248</v>
      </c>
      <c r="AF17" s="166">
        <v>81.437965461622312</v>
      </c>
      <c r="AG17" s="167">
        <v>80.341382824838249</v>
      </c>
      <c r="AH17" s="167">
        <v>86.064953853936743</v>
      </c>
      <c r="AI17" s="166">
        <v>65.246264663379762</v>
      </c>
      <c r="AJ17" s="167">
        <v>64.767729296056572</v>
      </c>
      <c r="AK17" s="166">
        <v>77.680421956238803</v>
      </c>
      <c r="AL17" s="166">
        <v>83.086480153518039</v>
      </c>
      <c r="AM17" s="166">
        <v>93.470086043645793</v>
      </c>
      <c r="AN17" s="167">
        <v>87.242861124268174</v>
      </c>
      <c r="AO17" s="168"/>
      <c r="AP17" s="167">
        <v>97.713540720938624</v>
      </c>
      <c r="AQ17" s="168"/>
      <c r="AR17" s="167">
        <v>72.782208232000187</v>
      </c>
    </row>
    <row r="18" spans="1:44" x14ac:dyDescent="0.25">
      <c r="A18" s="137">
        <v>60.687456167771181</v>
      </c>
      <c r="B18" s="137">
        <v>94.072183983207808</v>
      </c>
      <c r="D18" s="137">
        <v>73.536213530411189</v>
      </c>
      <c r="E18" s="137">
        <v>77.680421956238803</v>
      </c>
      <c r="F18" s="137">
        <v>88.171641281128387</v>
      </c>
      <c r="G18" s="137">
        <v>74.045592064062333</v>
      </c>
      <c r="H18" s="137">
        <v>99.613456184953733</v>
      </c>
      <c r="I18" s="137">
        <v>102.14779325008192</v>
      </c>
      <c r="J18" s="137">
        <v>88.749733934701709</v>
      </c>
      <c r="K18" s="143">
        <v>50.399789733525168</v>
      </c>
      <c r="L18" s="137">
        <v>85.32053833106356</v>
      </c>
      <c r="M18" s="137">
        <v>76.629478348117118</v>
      </c>
      <c r="N18" s="137">
        <v>87.596181731007292</v>
      </c>
      <c r="O18" s="137">
        <v>86.453134685954439</v>
      </c>
      <c r="P18" s="137">
        <v>90.499878727120972</v>
      </c>
      <c r="Q18" s="137">
        <v>100.242878144164</v>
      </c>
      <c r="S18" s="137">
        <v>87.023348469501087</v>
      </c>
      <c r="W18"/>
      <c r="X18" s="167">
        <v>67.696857355148751</v>
      </c>
      <c r="Y18" s="166">
        <v>94.072183983207808</v>
      </c>
      <c r="Z18" s="168"/>
      <c r="AA18" s="167">
        <v>82.029646193173676</v>
      </c>
      <c r="AB18" s="167">
        <v>86.652510692184379</v>
      </c>
      <c r="AC18" s="167">
        <v>98.355465849098707</v>
      </c>
      <c r="AD18" s="166">
        <v>74.045592064062333</v>
      </c>
      <c r="AE18" s="166">
        <v>99.613456184953733</v>
      </c>
      <c r="AF18" s="167">
        <v>113.94586337046637</v>
      </c>
      <c r="AG18" s="167">
        <v>99.000328204159757</v>
      </c>
      <c r="AH18" s="167">
        <v>56.220965447747325</v>
      </c>
      <c r="AI18" s="166">
        <v>85.32053833106356</v>
      </c>
      <c r="AJ18" s="167">
        <v>85.480183097324641</v>
      </c>
      <c r="AK18" s="166">
        <v>87.596181731007292</v>
      </c>
      <c r="AL18" s="166">
        <v>86.453134685954439</v>
      </c>
      <c r="AM18" s="166">
        <v>90.499878727120972</v>
      </c>
      <c r="AN18" s="166">
        <v>100.242878144164</v>
      </c>
      <c r="AO18" s="168"/>
      <c r="AP18" s="166">
        <v>87.023348469501087</v>
      </c>
      <c r="AQ18" s="168"/>
      <c r="AR18" s="168"/>
    </row>
    <row r="19" spans="1:44" x14ac:dyDescent="0.25">
      <c r="A19" s="137">
        <v>67.61290393395862</v>
      </c>
      <c r="B19" s="137">
        <v>95.894714131452233</v>
      </c>
      <c r="D19" s="137">
        <v>85.32053833106356</v>
      </c>
      <c r="E19" s="137">
        <v>65.246264663379762</v>
      </c>
      <c r="F19" s="137">
        <v>55.099578468171011</v>
      </c>
      <c r="G19" s="137">
        <v>84.758142159370664</v>
      </c>
      <c r="H19" s="137">
        <v>78.209646906560451</v>
      </c>
      <c r="I19" s="137">
        <v>74.045592064062333</v>
      </c>
      <c r="J19" s="137">
        <v>72.022754661441738</v>
      </c>
      <c r="K19" s="143">
        <v>88.556743395619421</v>
      </c>
      <c r="L19" s="137">
        <v>78.209646906560451</v>
      </c>
      <c r="M19" s="137">
        <v>57.63182212037848</v>
      </c>
      <c r="N19" s="137">
        <v>84.198338264951687</v>
      </c>
      <c r="O19" s="137">
        <v>98.155539481699307</v>
      </c>
      <c r="P19" s="137">
        <v>100.242878144164</v>
      </c>
      <c r="Q19" s="137">
        <v>62.030950696928713</v>
      </c>
      <c r="W19"/>
      <c r="X19" s="166">
        <v>67.61290393395862</v>
      </c>
      <c r="Y19" s="166">
        <v>95.894714131452233</v>
      </c>
      <c r="Z19" s="168"/>
      <c r="AA19" s="166">
        <v>85.32053833106356</v>
      </c>
      <c r="AB19" s="167">
        <v>72.782208232000116</v>
      </c>
      <c r="AC19" s="167">
        <v>61.463579781244761</v>
      </c>
      <c r="AD19" s="167">
        <v>94.547707578777974</v>
      </c>
      <c r="AE19" s="166">
        <v>78.209646906560451</v>
      </c>
      <c r="AF19" s="166">
        <v>74.045592064062333</v>
      </c>
      <c r="AG19" s="167">
        <v>80.341382824838249</v>
      </c>
      <c r="AH19" s="166">
        <v>88.556743395619421</v>
      </c>
      <c r="AI19" s="167">
        <v>87.242861124268174</v>
      </c>
      <c r="AJ19" s="167">
        <v>64.288297575282186</v>
      </c>
      <c r="AK19" s="167">
        <v>93.923246334553596</v>
      </c>
      <c r="AL19" s="166">
        <v>98.155539481699307</v>
      </c>
      <c r="AM19" s="166">
        <v>100.242878144164</v>
      </c>
      <c r="AN19" s="167">
        <v>69.195525502423976</v>
      </c>
      <c r="AO19" s="168"/>
      <c r="AP19" s="168"/>
      <c r="AQ19" s="168"/>
      <c r="AR19" s="168"/>
    </row>
    <row r="20" spans="1:44" x14ac:dyDescent="0.25">
      <c r="A20" s="137">
        <v>75.071727715989212</v>
      </c>
      <c r="B20" s="137">
        <v>121.16338847405083</v>
      </c>
      <c r="E20" s="137">
        <v>86.453134685954439</v>
      </c>
      <c r="F20" s="137">
        <v>80.351724968409059</v>
      </c>
      <c r="G20" s="137">
        <v>90.499878727120972</v>
      </c>
      <c r="H20" s="137">
        <v>70.038805367037725</v>
      </c>
      <c r="I20" s="137">
        <v>81.437965461622312</v>
      </c>
      <c r="J20" s="137">
        <v>96.507659172657284</v>
      </c>
      <c r="K20" s="143">
        <v>82.53441236984186</v>
      </c>
      <c r="L20" s="137">
        <v>51.845429733503607</v>
      </c>
      <c r="M20" s="137">
        <v>57.204256513913066</v>
      </c>
      <c r="N20" s="137">
        <v>91.679932565690223</v>
      </c>
      <c r="O20" s="137">
        <v>92.87068272833146</v>
      </c>
      <c r="P20" s="137">
        <v>101.51003977332563</v>
      </c>
      <c r="Q20" s="137">
        <v>94.879184724746622</v>
      </c>
      <c r="W20"/>
      <c r="X20" s="166">
        <v>75.071727715989212</v>
      </c>
      <c r="Y20" s="167">
        <v>135.1577598428037</v>
      </c>
      <c r="Z20" s="168"/>
      <c r="AA20" s="168"/>
      <c r="AB20" s="166">
        <v>86.453134685954439</v>
      </c>
      <c r="AC20" s="166">
        <v>80.351724968409059</v>
      </c>
      <c r="AD20" s="167">
        <v>100.95261472010344</v>
      </c>
      <c r="AE20" s="166">
        <v>70.038805367037725</v>
      </c>
      <c r="AF20" s="166">
        <v>81.437965461622312</v>
      </c>
      <c r="AG20" s="166">
        <v>96.507659172657284</v>
      </c>
      <c r="AH20" s="166">
        <v>82.53441236984186</v>
      </c>
      <c r="AI20" s="167">
        <v>57.833576867723274</v>
      </c>
      <c r="AJ20" s="167">
        <v>63.811348141270024</v>
      </c>
      <c r="AK20" s="166">
        <v>91.679932565690223</v>
      </c>
      <c r="AL20" s="166">
        <v>92.87068272833146</v>
      </c>
      <c r="AM20" s="166">
        <v>101.51003977332563</v>
      </c>
      <c r="AN20" s="166">
        <v>94.879184724746622</v>
      </c>
      <c r="AO20" s="168"/>
      <c r="AP20" s="168"/>
      <c r="AQ20" s="168"/>
      <c r="AR20" s="168"/>
    </row>
    <row r="21" spans="1:44" x14ac:dyDescent="0.25">
      <c r="A21" s="137">
        <v>75.588498255635045</v>
      </c>
      <c r="B21" s="137">
        <v>73.029285584602718</v>
      </c>
      <c r="E21" s="137">
        <v>74.557427889747444</v>
      </c>
      <c r="F21" s="137">
        <v>78.20964690656038</v>
      </c>
      <c r="G21" s="137">
        <v>67.134861700469955</v>
      </c>
      <c r="H21" s="137">
        <v>83.086480153518039</v>
      </c>
      <c r="I21" s="137">
        <v>117.60047113688682</v>
      </c>
      <c r="J21" s="137">
        <v>89.719091554328699</v>
      </c>
      <c r="K21" s="143">
        <v>84.758142159370664</v>
      </c>
      <c r="L21" s="137">
        <v>119.72931243057542</v>
      </c>
      <c r="M21" s="137">
        <v>87.596181731007292</v>
      </c>
      <c r="N21" s="137">
        <v>67.61290393395862</v>
      </c>
      <c r="O21" s="137">
        <v>97.741742973365078</v>
      </c>
      <c r="P21" s="137">
        <v>85.32053833106356</v>
      </c>
      <c r="Q21" s="137">
        <v>106.69060263871015</v>
      </c>
      <c r="W21"/>
      <c r="X21" s="167">
        <v>84.318969804160886</v>
      </c>
      <c r="Y21" s="167">
        <v>81.464168069624321</v>
      </c>
      <c r="Z21" s="168"/>
      <c r="AA21" s="168"/>
      <c r="AB21" s="167">
        <v>83.168810811013273</v>
      </c>
      <c r="AC21" s="166">
        <v>78.20964690656038</v>
      </c>
      <c r="AD21" s="167">
        <v>74.888938226874231</v>
      </c>
      <c r="AE21" s="166">
        <v>83.086480153518039</v>
      </c>
      <c r="AF21" s="166">
        <v>117.60047113688682</v>
      </c>
      <c r="AG21" s="166">
        <v>89.719091554328699</v>
      </c>
      <c r="AH21" s="167">
        <v>94.547707578777974</v>
      </c>
      <c r="AI21" s="166">
        <v>119.72931243057542</v>
      </c>
      <c r="AJ21" s="167">
        <v>97.713540720938624</v>
      </c>
      <c r="AK21" s="166">
        <v>67.61290393395862</v>
      </c>
      <c r="AL21" s="166">
        <v>97.741742973365078</v>
      </c>
      <c r="AM21" s="166">
        <v>85.32053833106356</v>
      </c>
      <c r="AN21" s="167">
        <v>119.01336724348116</v>
      </c>
      <c r="AO21" s="168"/>
      <c r="AP21" s="168"/>
      <c r="AQ21" s="168"/>
      <c r="AR21" s="168"/>
    </row>
    <row r="22" spans="1:44" x14ac:dyDescent="0.25">
      <c r="A22" s="137">
        <v>51.053362548923786</v>
      </c>
      <c r="B22" s="137">
        <v>91.088572026319866</v>
      </c>
      <c r="E22" s="137">
        <v>84.758142159370664</v>
      </c>
      <c r="F22" s="137">
        <v>72.022754661441738</v>
      </c>
      <c r="G22" s="137">
        <v>91.679932565690308</v>
      </c>
      <c r="H22" s="137">
        <v>71.523138297418626</v>
      </c>
      <c r="I22" s="137">
        <v>85.32053833106356</v>
      </c>
      <c r="K22" s="143">
        <v>112.96452539447812</v>
      </c>
      <c r="M22" s="137">
        <v>72.524801526782966</v>
      </c>
      <c r="N22" s="137">
        <v>97.123333160996566</v>
      </c>
      <c r="O22" s="137">
        <v>68.09331664511916</v>
      </c>
      <c r="P22" s="137">
        <v>60.244175909701966</v>
      </c>
      <c r="Q22" s="137">
        <v>97.329165444954043</v>
      </c>
      <c r="W22"/>
      <c r="X22" s="167">
        <v>56.950025923324482</v>
      </c>
      <c r="Y22" s="166">
        <v>91.088572026319866</v>
      </c>
      <c r="Z22" s="168"/>
      <c r="AA22" s="168"/>
      <c r="AB22" s="167">
        <v>94.547707578777974</v>
      </c>
      <c r="AC22" s="167">
        <v>80.341382824838249</v>
      </c>
      <c r="AD22" s="167">
        <v>102.26896477702753</v>
      </c>
      <c r="AE22" s="166">
        <v>71.523138297418626</v>
      </c>
      <c r="AF22" s="166">
        <v>85.32053833106356</v>
      </c>
      <c r="AG22" s="168"/>
      <c r="AH22" s="166">
        <v>112.96452539447812</v>
      </c>
      <c r="AI22" s="168"/>
      <c r="AJ22" s="167">
        <v>80.901416103126394</v>
      </c>
      <c r="AK22" s="167">
        <v>108.34107814109166</v>
      </c>
      <c r="AL22" s="166">
        <v>68.09331664511916</v>
      </c>
      <c r="AM22" s="166">
        <v>60.244175909701966</v>
      </c>
      <c r="AN22" s="166">
        <v>97.329165444954043</v>
      </c>
      <c r="AO22" s="168"/>
      <c r="AP22" s="168"/>
      <c r="AQ22" s="168"/>
      <c r="AR22" s="168"/>
    </row>
    <row r="23" spans="1:44" x14ac:dyDescent="0.25">
      <c r="B23" s="137">
        <v>62.938057749963988</v>
      </c>
      <c r="E23" s="137">
        <v>76.629478348117118</v>
      </c>
      <c r="F23" s="137">
        <v>108.6799743184838</v>
      </c>
      <c r="G23" s="137">
        <v>91.088572026319866</v>
      </c>
      <c r="H23" s="137">
        <v>78.56385816894722</v>
      </c>
      <c r="I23" s="137">
        <v>101.51003977332563</v>
      </c>
      <c r="K23" s="143">
        <v>61.282030682377027</v>
      </c>
      <c r="M23" s="137">
        <v>56.778909627218873</v>
      </c>
      <c r="N23" s="137">
        <v>88.749733934701709</v>
      </c>
      <c r="O23" s="137">
        <v>64.316016391088468</v>
      </c>
      <c r="P23" s="137">
        <v>77.153701348217609</v>
      </c>
      <c r="Q23" s="137">
        <v>89.913845832431036</v>
      </c>
      <c r="W23"/>
      <c r="X23" s="131"/>
      <c r="Y23" s="166">
        <v>62.938057749963988</v>
      </c>
      <c r="Z23" s="168"/>
      <c r="AA23" s="168"/>
      <c r="AB23" s="166">
        <v>76.629478348117118</v>
      </c>
      <c r="AC23" s="167">
        <v>121.23251135226867</v>
      </c>
      <c r="AD23" s="167">
        <v>101.60930209535981</v>
      </c>
      <c r="AE23" s="166">
        <v>78.56385816894722</v>
      </c>
      <c r="AF23" s="167">
        <v>113.23444936714473</v>
      </c>
      <c r="AG23" s="168"/>
      <c r="AH23" s="166">
        <v>61.282030682377027</v>
      </c>
      <c r="AI23" s="168"/>
      <c r="AJ23" s="167">
        <v>63.336873689162651</v>
      </c>
      <c r="AK23" s="166">
        <v>88.749733934701709</v>
      </c>
      <c r="AL23" s="166">
        <v>64.316016391088468</v>
      </c>
      <c r="AM23" s="167">
        <v>86.064953853936743</v>
      </c>
      <c r="AN23" s="167">
        <v>100.29889502607682</v>
      </c>
      <c r="AO23" s="168"/>
      <c r="AP23" s="168"/>
      <c r="AQ23" s="168"/>
      <c r="AR23" s="168"/>
    </row>
    <row r="24" spans="1:44" x14ac:dyDescent="0.25">
      <c r="B24" s="137">
        <v>69.548844183905089</v>
      </c>
      <c r="E24" s="137">
        <v>73.536213530411189</v>
      </c>
      <c r="F24" s="137">
        <v>92.273967185043091</v>
      </c>
      <c r="G24" s="137">
        <v>60.687456167771181</v>
      </c>
      <c r="H24" s="137">
        <v>79.275636793059704</v>
      </c>
      <c r="I24" s="137">
        <v>78.20964690656038</v>
      </c>
      <c r="K24" s="143">
        <v>64.00800206200006</v>
      </c>
      <c r="M24" s="137">
        <v>118.30712454810106</v>
      </c>
      <c r="N24" s="137">
        <v>96.507659172657199</v>
      </c>
      <c r="O24" s="137">
        <v>91.679932565690308</v>
      </c>
      <c r="P24" s="137">
        <v>81.437965461622241</v>
      </c>
      <c r="Q24" s="137">
        <v>88.749733934701709</v>
      </c>
      <c r="W24"/>
      <c r="X24" s="131"/>
      <c r="Y24" s="167">
        <v>77.581735687146121</v>
      </c>
      <c r="Z24" s="168"/>
      <c r="AA24" s="168"/>
      <c r="AB24" s="167">
        <v>82.029646193173676</v>
      </c>
      <c r="AC24" s="166">
        <v>92.273967185043091</v>
      </c>
      <c r="AD24" s="167">
        <v>67.696857355148751</v>
      </c>
      <c r="AE24" s="166">
        <v>79.275636793059704</v>
      </c>
      <c r="AF24" s="167">
        <v>87.242861124268103</v>
      </c>
      <c r="AG24" s="168"/>
      <c r="AH24" s="166">
        <v>64.00800206200006</v>
      </c>
      <c r="AI24" s="168"/>
      <c r="AJ24" s="166">
        <v>118.30712454810106</v>
      </c>
      <c r="AK24" s="166">
        <v>96.507659172657199</v>
      </c>
      <c r="AL24" s="167">
        <v>102.26896477702753</v>
      </c>
      <c r="AM24" s="167">
        <v>90.844050472439605</v>
      </c>
      <c r="AN24" s="167">
        <v>99.000328204159757</v>
      </c>
      <c r="AO24" s="168"/>
      <c r="AP24" s="168"/>
      <c r="AQ24" s="168"/>
      <c r="AR24" s="168"/>
    </row>
    <row r="25" spans="1:44" x14ac:dyDescent="0.25">
      <c r="B25" s="137">
        <v>75.071727715989212</v>
      </c>
      <c r="E25" s="137">
        <v>85.132784490402969</v>
      </c>
      <c r="F25" s="137">
        <v>67.61290393395862</v>
      </c>
      <c r="G25" s="137">
        <v>84.198338264951687</v>
      </c>
      <c r="H25" s="137">
        <v>71.025945747909745</v>
      </c>
      <c r="K25" s="143">
        <v>82.167792678862526</v>
      </c>
      <c r="M25" s="137">
        <v>94.072183983207808</v>
      </c>
      <c r="N25" s="137">
        <v>84.758142159370664</v>
      </c>
      <c r="O25" s="137">
        <v>55.099578468171011</v>
      </c>
      <c r="P25" s="137">
        <v>101.51003977332563</v>
      </c>
      <c r="Q25" s="137">
        <v>108.01399938736766</v>
      </c>
      <c r="W25"/>
      <c r="X25" s="131"/>
      <c r="Y25" s="167">
        <v>83.742512267185958</v>
      </c>
      <c r="Z25" s="168"/>
      <c r="AA25" s="168"/>
      <c r="AB25" s="167">
        <v>94.965621099044512</v>
      </c>
      <c r="AC25" s="167">
        <v>75.42219433833084</v>
      </c>
      <c r="AD25" s="166">
        <v>84.198338264951687</v>
      </c>
      <c r="AE25" s="166">
        <v>71.025945747909745</v>
      </c>
      <c r="AF25" s="168"/>
      <c r="AG25" s="168"/>
      <c r="AH25" s="166">
        <v>82.167792678862526</v>
      </c>
      <c r="AI25" s="168"/>
      <c r="AJ25" s="166">
        <v>94.072183983207808</v>
      </c>
      <c r="AK25" s="167">
        <v>94.547707578777974</v>
      </c>
      <c r="AL25" s="166">
        <v>55.099578468171011</v>
      </c>
      <c r="AM25" s="167">
        <v>113.23444936714473</v>
      </c>
      <c r="AN25" s="166">
        <v>108.01399938736766</v>
      </c>
      <c r="AO25" s="168"/>
      <c r="AP25" s="168"/>
      <c r="AQ25" s="168"/>
      <c r="AR25" s="168"/>
    </row>
    <row r="26" spans="1:44" x14ac:dyDescent="0.25">
      <c r="B26" s="137">
        <v>63.395064281510365</v>
      </c>
      <c r="F26" s="137">
        <v>67.134861700469955</v>
      </c>
      <c r="G26" s="137">
        <v>83.086480153518039</v>
      </c>
      <c r="H26" s="137">
        <v>56.355774916361376</v>
      </c>
      <c r="K26" s="143">
        <v>94.879184724746622</v>
      </c>
      <c r="M26" s="137">
        <v>95.28449116458566</v>
      </c>
      <c r="N26" s="137">
        <v>102.14779325008192</v>
      </c>
      <c r="O26" s="137">
        <v>58.49363569120689</v>
      </c>
      <c r="P26" s="137">
        <v>64.779975197108556</v>
      </c>
      <c r="Q26" s="137">
        <v>91.679932565690223</v>
      </c>
      <c r="W26"/>
      <c r="X26" s="131"/>
      <c r="Y26" s="166">
        <v>63.395064281510365</v>
      </c>
      <c r="Z26" s="168"/>
      <c r="AA26" s="168"/>
      <c r="AB26" s="131"/>
      <c r="AC26" s="167">
        <v>74.888938226874231</v>
      </c>
      <c r="AD26" s="166">
        <v>83.086480153518039</v>
      </c>
      <c r="AE26" s="166">
        <v>56.355774916361376</v>
      </c>
      <c r="AF26" s="168"/>
      <c r="AG26" s="168"/>
      <c r="AH26" s="166">
        <v>94.879184724746622</v>
      </c>
      <c r="AI26" s="168"/>
      <c r="AJ26" s="167">
        <v>106.2898498940953</v>
      </c>
      <c r="AK26" s="166">
        <v>102.14779325008192</v>
      </c>
      <c r="AL26" s="167">
        <v>65.249650613541277</v>
      </c>
      <c r="AM26" s="167">
        <v>72.262062332374583</v>
      </c>
      <c r="AN26" s="166">
        <v>91.679932565690223</v>
      </c>
      <c r="AO26" s="168"/>
      <c r="AP26" s="168"/>
      <c r="AQ26" s="168"/>
      <c r="AR26" s="168"/>
    </row>
    <row r="27" spans="1:44" x14ac:dyDescent="0.25">
      <c r="B27" s="137">
        <v>89.330466510741147</v>
      </c>
      <c r="G27" s="137">
        <v>85.132784490402969</v>
      </c>
      <c r="K27" s="143">
        <v>75.41596647082379</v>
      </c>
      <c r="M27" s="137">
        <v>85.32053833106356</v>
      </c>
      <c r="N27" s="137">
        <v>61.58083697431406</v>
      </c>
      <c r="O27" s="137">
        <v>77.680421956238803</v>
      </c>
      <c r="P27" s="137">
        <v>88.749733934701709</v>
      </c>
      <c r="Q27" s="137">
        <v>106.69060263871015</v>
      </c>
      <c r="W27"/>
      <c r="X27" s="131"/>
      <c r="Y27" s="167">
        <v>99.648135392731746</v>
      </c>
      <c r="Z27" s="168"/>
      <c r="AA27" s="168"/>
      <c r="AB27" s="131"/>
      <c r="AC27" s="131"/>
      <c r="AD27" s="166">
        <v>85.132784490402969</v>
      </c>
      <c r="AE27" s="168"/>
      <c r="AF27" s="168"/>
      <c r="AG27" s="168"/>
      <c r="AH27" s="166">
        <v>75.41596647082379</v>
      </c>
      <c r="AI27" s="168"/>
      <c r="AJ27" s="167">
        <v>95.175060508301399</v>
      </c>
      <c r="AK27" s="166">
        <v>61.58083697431406</v>
      </c>
      <c r="AL27" s="167">
        <v>86.652510692184379</v>
      </c>
      <c r="AM27" s="166">
        <v>88.749733934701709</v>
      </c>
      <c r="AN27" s="166">
        <v>106.69060263871015</v>
      </c>
      <c r="AO27" s="168"/>
      <c r="AP27" s="168"/>
      <c r="AQ27" s="168"/>
      <c r="AR27" s="168"/>
    </row>
    <row r="28" spans="1:44" x14ac:dyDescent="0.25">
      <c r="G28" s="137">
        <v>76.107746225851386</v>
      </c>
      <c r="K28" s="143">
        <v>108.45766520662914</v>
      </c>
      <c r="P28" s="137">
        <v>68.09331664511916</v>
      </c>
      <c r="Q28" s="137">
        <v>117.60047113688682</v>
      </c>
      <c r="W28"/>
      <c r="X28" s="131"/>
      <c r="Y28" s="168"/>
      <c r="Z28" s="168"/>
      <c r="AA28" s="168"/>
      <c r="AB28" s="131"/>
      <c r="AC28" s="131"/>
      <c r="AD28" s="166">
        <v>76.107746225851386</v>
      </c>
      <c r="AE28" s="168"/>
      <c r="AF28" s="168"/>
      <c r="AG28" s="168"/>
      <c r="AH28" s="166">
        <v>108.45766520662914</v>
      </c>
      <c r="AI28" s="168"/>
      <c r="AJ28" s="168"/>
      <c r="AK28" s="168"/>
      <c r="AL28" s="168"/>
      <c r="AM28" s="166">
        <v>68.09331664511916</v>
      </c>
      <c r="AN28" s="166">
        <v>117.60047113688682</v>
      </c>
      <c r="AO28" s="168"/>
      <c r="AP28" s="168"/>
      <c r="AQ28" s="168"/>
      <c r="AR28" s="168"/>
    </row>
    <row r="29" spans="1:44" x14ac:dyDescent="0.25">
      <c r="G29" s="149">
        <v>106.69060263871015</v>
      </c>
      <c r="K29" s="143">
        <v>74.386542501386899</v>
      </c>
      <c r="P29" s="137">
        <v>84.758142159370664</v>
      </c>
      <c r="Q29" s="137">
        <v>65.871620874745616</v>
      </c>
      <c r="W29"/>
      <c r="X29" s="131"/>
      <c r="Y29" s="168"/>
      <c r="Z29" s="168"/>
      <c r="AA29" s="168"/>
      <c r="AB29" s="131"/>
      <c r="AC29" s="131"/>
      <c r="AD29" s="166">
        <v>106.69060263871015</v>
      </c>
      <c r="AE29" s="168"/>
      <c r="AF29" s="168"/>
      <c r="AG29" s="168"/>
      <c r="AH29" s="166">
        <v>74.386542501386899</v>
      </c>
      <c r="AI29" s="168"/>
      <c r="AJ29" s="168"/>
      <c r="AK29" s="168"/>
      <c r="AL29" s="168"/>
      <c r="AM29" s="166">
        <v>84.758142159370664</v>
      </c>
      <c r="AN29" s="166">
        <v>65.871620874745616</v>
      </c>
      <c r="AO29" s="168"/>
      <c r="AP29" s="168"/>
      <c r="AQ29" s="168"/>
      <c r="AR29" s="168"/>
    </row>
    <row r="30" spans="1:44" x14ac:dyDescent="0.25">
      <c r="G30" s="149">
        <v>72.524801526782966</v>
      </c>
      <c r="K30" s="143">
        <v>94.072183983207736</v>
      </c>
      <c r="P30" s="137">
        <v>121.40356088324799</v>
      </c>
      <c r="Q30" s="137">
        <v>87.596181731007292</v>
      </c>
      <c r="W30"/>
      <c r="X30" s="131"/>
      <c r="Y30" s="168"/>
      <c r="Z30" s="167"/>
      <c r="AA30" s="168"/>
      <c r="AB30" s="131"/>
      <c r="AC30" s="131"/>
      <c r="AD30" s="166">
        <v>72.524801526782966</v>
      </c>
      <c r="AE30" s="168"/>
      <c r="AF30" s="168"/>
      <c r="AG30" s="168"/>
      <c r="AH30" s="166">
        <v>94.072183983207736</v>
      </c>
      <c r="AI30" s="168"/>
      <c r="AJ30" s="168"/>
      <c r="AK30" s="168"/>
      <c r="AL30" s="168"/>
      <c r="AM30" s="166">
        <v>121.40356088324799</v>
      </c>
      <c r="AN30" s="167">
        <v>97.713540720938624</v>
      </c>
      <c r="AO30" s="168"/>
      <c r="AP30" s="168"/>
      <c r="AQ30" s="168"/>
      <c r="AR30" s="168"/>
    </row>
    <row r="31" spans="1:44" x14ac:dyDescent="0.25">
      <c r="G31" s="149">
        <v>95.28449116458566</v>
      </c>
      <c r="K31" s="143">
        <v>84.758142159370664</v>
      </c>
      <c r="P31" s="137">
        <v>98.362895490750162</v>
      </c>
      <c r="Q31" s="137">
        <v>64.779975197108556</v>
      </c>
      <c r="W31"/>
      <c r="X31" s="131"/>
      <c r="Y31" s="168"/>
      <c r="Z31" s="167"/>
      <c r="AA31" s="168"/>
      <c r="AB31" s="131"/>
      <c r="AC31" s="131"/>
      <c r="AD31" s="166">
        <v>95.28449116458566</v>
      </c>
      <c r="AE31" s="168"/>
      <c r="AF31" s="168"/>
      <c r="AG31" s="168"/>
      <c r="AH31" s="166">
        <v>84.758142159370664</v>
      </c>
      <c r="AI31" s="168"/>
      <c r="AJ31" s="168"/>
      <c r="AK31" s="168"/>
      <c r="AL31" s="168"/>
      <c r="AM31" s="166">
        <v>98.362895490750162</v>
      </c>
      <c r="AN31" s="166">
        <v>64.779975197108556</v>
      </c>
      <c r="AO31" s="168"/>
      <c r="AP31" s="168"/>
      <c r="AQ31" s="168"/>
      <c r="AR31" s="168"/>
    </row>
    <row r="32" spans="1:44" x14ac:dyDescent="0.25">
      <c r="G32" s="137">
        <v>62.938057749963988</v>
      </c>
      <c r="K32" s="143">
        <v>66.817480527380042</v>
      </c>
      <c r="P32" s="137">
        <v>106.69060263871015</v>
      </c>
      <c r="Q32" s="137">
        <v>92.472574147609677</v>
      </c>
      <c r="W32"/>
      <c r="X32" s="131"/>
      <c r="Y32" s="168"/>
      <c r="Z32" s="166"/>
      <c r="AA32" s="168"/>
      <c r="AB32" s="131"/>
      <c r="AC32" s="131"/>
      <c r="AD32" s="167">
        <v>70.20740342008483</v>
      </c>
      <c r="AE32" s="168"/>
      <c r="AF32" s="168"/>
      <c r="AG32" s="168"/>
      <c r="AH32" s="167">
        <v>74.534899528292428</v>
      </c>
      <c r="AI32" s="168"/>
      <c r="AJ32" s="168"/>
      <c r="AK32" s="168"/>
      <c r="AL32" s="168"/>
      <c r="AM32" s="166">
        <v>106.69060263871015</v>
      </c>
      <c r="AN32" s="166">
        <v>92.472574147609677</v>
      </c>
      <c r="AO32" s="168"/>
      <c r="AP32" s="168"/>
      <c r="AQ32" s="168"/>
      <c r="AR32" s="168"/>
    </row>
    <row r="33" spans="7:44" x14ac:dyDescent="0.25">
      <c r="G33" s="156">
        <v>87.023348469501087</v>
      </c>
      <c r="K33" s="143">
        <v>52.780300361120766</v>
      </c>
      <c r="P33" s="137">
        <v>114.11132928831576</v>
      </c>
      <c r="Q33" s="137">
        <v>49.110199647877536</v>
      </c>
      <c r="W33"/>
      <c r="X33" s="131"/>
      <c r="Y33" s="168"/>
      <c r="Z33" s="166"/>
      <c r="AA33" s="168"/>
      <c r="AB33" s="131"/>
      <c r="AC33" s="131"/>
      <c r="AD33" s="166">
        <v>87.023348469501087</v>
      </c>
      <c r="AE33" s="168"/>
      <c r="AF33" s="168"/>
      <c r="AG33" s="168"/>
      <c r="AH33" s="167">
        <v>58.876425052830214</v>
      </c>
      <c r="AI33" s="168"/>
      <c r="AJ33" s="168"/>
      <c r="AK33" s="168"/>
      <c r="AL33" s="168"/>
      <c r="AM33" s="166">
        <v>114.11132928831576</v>
      </c>
      <c r="AN33" s="167">
        <v>54.78242770720739</v>
      </c>
      <c r="AO33" s="168"/>
      <c r="AP33" s="168"/>
      <c r="AQ33" s="168"/>
      <c r="AR33" s="168"/>
    </row>
    <row r="34" spans="7:44" x14ac:dyDescent="0.25">
      <c r="K34" s="143">
        <v>106.25199710084409</v>
      </c>
      <c r="P34" s="137">
        <v>77.680421956238803</v>
      </c>
      <c r="W34"/>
      <c r="X34" s="131"/>
      <c r="Y34" s="168"/>
      <c r="Z34" s="166"/>
      <c r="AA34" s="168"/>
      <c r="AB34" s="131"/>
      <c r="AC34" s="131"/>
      <c r="AD34" s="131"/>
      <c r="AE34" s="168"/>
      <c r="AF34" s="168"/>
      <c r="AG34" s="168"/>
      <c r="AH34" s="167">
        <v>118.52410276599159</v>
      </c>
      <c r="AI34" s="168"/>
      <c r="AJ34" s="168"/>
      <c r="AK34" s="168"/>
      <c r="AL34" s="168"/>
      <c r="AM34" s="166">
        <v>77.680421956238803</v>
      </c>
      <c r="AN34" s="168"/>
      <c r="AO34" s="168"/>
      <c r="AP34" s="168"/>
      <c r="AQ34" s="168"/>
      <c r="AR34" s="168"/>
    </row>
    <row r="35" spans="7:44" x14ac:dyDescent="0.25">
      <c r="K35" s="143">
        <v>58.349379740997179</v>
      </c>
      <c r="P35" s="137">
        <v>88.171641281128387</v>
      </c>
      <c r="W35"/>
      <c r="X35" s="131"/>
      <c r="Y35" s="168"/>
      <c r="Z35" s="167"/>
      <c r="AA35" s="168"/>
      <c r="AB35" s="131"/>
      <c r="AC35" s="131"/>
      <c r="AD35" s="131"/>
      <c r="AE35" s="168"/>
      <c r="AF35" s="168"/>
      <c r="AG35" s="168"/>
      <c r="AH35" s="167">
        <v>65.088733101082354</v>
      </c>
      <c r="AI35" s="168"/>
      <c r="AJ35" s="168"/>
      <c r="AK35" s="168"/>
      <c r="AL35" s="168"/>
      <c r="AM35" s="167">
        <v>98.355465849098707</v>
      </c>
      <c r="AN35" s="168"/>
      <c r="AO35" s="168"/>
      <c r="AP35" s="168"/>
      <c r="AQ35" s="168"/>
      <c r="AR35" s="168"/>
    </row>
    <row r="36" spans="7:44" x14ac:dyDescent="0.25">
      <c r="K36" s="143">
        <v>61.580836974314003</v>
      </c>
      <c r="P36" s="137">
        <v>51.448332379271569</v>
      </c>
      <c r="W36"/>
      <c r="X36" s="131"/>
      <c r="Y36" s="168"/>
      <c r="Z36" s="168"/>
      <c r="AA36" s="168"/>
      <c r="AB36" s="131"/>
      <c r="AC36" s="131"/>
      <c r="AD36" s="131"/>
      <c r="AE36" s="168"/>
      <c r="AF36" s="168"/>
      <c r="AG36" s="168"/>
      <c r="AH36" s="167">
        <v>68.693423644847272</v>
      </c>
      <c r="AI36" s="168"/>
      <c r="AJ36" s="168"/>
      <c r="AK36" s="168"/>
      <c r="AL36" s="168"/>
      <c r="AM36" s="167">
        <v>57.39061476907743</v>
      </c>
      <c r="AN36" s="168"/>
      <c r="AO36" s="168"/>
      <c r="AP36" s="168"/>
      <c r="AQ36" s="168"/>
      <c r="AR36" s="168"/>
    </row>
    <row r="37" spans="7:44" x14ac:dyDescent="0.25">
      <c r="K37" s="143">
        <v>51.978269421865619</v>
      </c>
      <c r="P37" s="137">
        <v>52.646032953724003</v>
      </c>
      <c r="W37"/>
      <c r="X37" s="131"/>
      <c r="Y37" s="168"/>
      <c r="Z37" s="168"/>
      <c r="AA37" s="168"/>
      <c r="AB37" s="131"/>
      <c r="AC37" s="131"/>
      <c r="AD37" s="131"/>
      <c r="AE37" s="168"/>
      <c r="AF37" s="168"/>
      <c r="AG37" s="168"/>
      <c r="AH37" s="167">
        <v>57.981759540091097</v>
      </c>
      <c r="AI37" s="168"/>
      <c r="AJ37" s="168"/>
      <c r="AK37" s="168"/>
      <c r="AL37" s="168"/>
      <c r="AM37" s="167">
        <v>58.726649759879123</v>
      </c>
      <c r="AN37" s="168"/>
      <c r="AO37" s="168"/>
      <c r="AP37" s="168"/>
      <c r="AQ37" s="168"/>
      <c r="AR37" s="168"/>
    </row>
    <row r="38" spans="7:44" x14ac:dyDescent="0.25">
      <c r="K38" s="143">
        <v>52.512004100672442</v>
      </c>
      <c r="P38" s="137">
        <v>62.938057749963988</v>
      </c>
      <c r="W38"/>
      <c r="X38" s="131"/>
      <c r="Y38" s="168"/>
      <c r="Z38" s="168"/>
      <c r="AA38" s="168"/>
      <c r="AB38" s="131"/>
      <c r="AC38" s="131"/>
      <c r="AD38" s="131"/>
      <c r="AE38" s="168"/>
      <c r="AF38" s="168"/>
      <c r="AG38" s="168"/>
      <c r="AH38" s="167">
        <v>58.577140574300103</v>
      </c>
      <c r="AI38" s="168"/>
      <c r="AJ38" s="168"/>
      <c r="AK38" s="168"/>
      <c r="AL38" s="168"/>
      <c r="AM38" s="167">
        <v>70.20740342008483</v>
      </c>
      <c r="AN38" s="168"/>
      <c r="AO38" s="168"/>
      <c r="AP38" s="168"/>
      <c r="AQ38" s="168"/>
      <c r="AR38" s="168"/>
    </row>
    <row r="39" spans="7:44" x14ac:dyDescent="0.25">
      <c r="K39" s="143">
        <v>62.938057749963988</v>
      </c>
      <c r="P39" s="137">
        <v>53.863056461139969</v>
      </c>
      <c r="W39"/>
      <c r="X39" s="131"/>
      <c r="Y39" s="168"/>
      <c r="Z39" s="168"/>
      <c r="AA39" s="168"/>
      <c r="AB39" s="131"/>
      <c r="AC39" s="131"/>
      <c r="AD39" s="131"/>
      <c r="AE39" s="168"/>
      <c r="AF39" s="168"/>
      <c r="AG39" s="168"/>
      <c r="AH39" s="167">
        <v>70.20740342008483</v>
      </c>
      <c r="AI39" s="168"/>
      <c r="AJ39" s="168"/>
      <c r="AK39" s="168"/>
      <c r="AL39" s="168"/>
      <c r="AM39" s="167">
        <v>60.084239482401635</v>
      </c>
      <c r="AN39" s="168"/>
      <c r="AO39" s="168"/>
      <c r="AP39" s="168"/>
      <c r="AQ39" s="168"/>
      <c r="AR39" s="168"/>
    </row>
    <row r="40" spans="7:44" x14ac:dyDescent="0.25">
      <c r="K40" s="143">
        <v>85.508580957372118</v>
      </c>
      <c r="P40" s="137">
        <v>61.133007661036373</v>
      </c>
      <c r="W40"/>
      <c r="X40" s="131"/>
      <c r="Y40" s="168"/>
      <c r="Z40" s="168"/>
      <c r="AA40" s="168"/>
      <c r="AB40" s="131"/>
      <c r="AC40" s="131"/>
      <c r="AD40" s="131"/>
      <c r="AE40" s="168"/>
      <c r="AF40" s="168"/>
      <c r="AG40" s="168"/>
      <c r="AH40" s="166">
        <v>85.508580957372118</v>
      </c>
      <c r="AI40" s="168"/>
      <c r="AJ40" s="168"/>
      <c r="AK40" s="168"/>
      <c r="AL40" s="168"/>
      <c r="AM40" s="167">
        <v>68.193870045886072</v>
      </c>
      <c r="AN40" s="168"/>
      <c r="AO40" s="168"/>
      <c r="AP40" s="168"/>
      <c r="AQ40" s="168"/>
      <c r="AR40" s="168"/>
    </row>
    <row r="41" spans="7:44" x14ac:dyDescent="0.25">
      <c r="K41" s="143">
        <v>77.504570492626343</v>
      </c>
      <c r="P41" s="137">
        <v>85.32053833106356</v>
      </c>
      <c r="W41"/>
      <c r="X41" s="131"/>
      <c r="Y41" s="168"/>
      <c r="Z41" s="168"/>
      <c r="AA41" s="168"/>
      <c r="AB41" s="131"/>
      <c r="AC41" s="131"/>
      <c r="AD41" s="131"/>
      <c r="AE41" s="168"/>
      <c r="AF41" s="168"/>
      <c r="AG41" s="168"/>
      <c r="AH41" s="166">
        <v>77.504570492626343</v>
      </c>
      <c r="AI41" s="168"/>
      <c r="AJ41" s="168"/>
      <c r="AK41" s="168"/>
      <c r="AL41" s="168"/>
      <c r="AM41" s="166">
        <v>85.32053833106356</v>
      </c>
      <c r="AN41" s="168"/>
      <c r="AO41" s="168"/>
      <c r="AP41" s="168"/>
      <c r="AQ41" s="168"/>
      <c r="AR41" s="168"/>
    </row>
    <row r="42" spans="7:44" x14ac:dyDescent="0.25">
      <c r="K42" s="143">
        <v>90.108894951943654</v>
      </c>
      <c r="P42" s="137">
        <v>66.659183297343105</v>
      </c>
      <c r="W42"/>
      <c r="X42" s="131"/>
      <c r="Y42" s="168"/>
      <c r="Z42" s="168"/>
      <c r="AA42" s="168"/>
      <c r="AB42" s="131"/>
      <c r="AC42" s="131"/>
      <c r="AD42" s="131"/>
      <c r="AE42" s="168"/>
      <c r="AF42" s="168"/>
      <c r="AG42" s="168"/>
      <c r="AH42" s="166">
        <v>90.108894951943654</v>
      </c>
      <c r="AI42" s="168"/>
      <c r="AJ42" s="168"/>
      <c r="AK42" s="168"/>
      <c r="AL42" s="168"/>
      <c r="AM42" s="166">
        <v>66.659183297343105</v>
      </c>
      <c r="AN42" s="168"/>
      <c r="AO42" s="168"/>
      <c r="AP42" s="168"/>
      <c r="AQ42" s="168"/>
      <c r="AR42" s="168"/>
    </row>
    <row r="43" spans="7:44" x14ac:dyDescent="0.25">
      <c r="K43" s="143">
        <v>98.570557009777559</v>
      </c>
      <c r="P43" s="137">
        <v>105.37856375652099</v>
      </c>
      <c r="W43"/>
      <c r="X43" s="131"/>
      <c r="Y43" s="168"/>
      <c r="Z43" s="168"/>
      <c r="AA43" s="168"/>
      <c r="AB43" s="131"/>
      <c r="AC43" s="131"/>
      <c r="AD43" s="131"/>
      <c r="AE43" s="168"/>
      <c r="AF43" s="168"/>
      <c r="AG43" s="168"/>
      <c r="AH43" s="166">
        <v>98.570557009777559</v>
      </c>
      <c r="AI43" s="168"/>
      <c r="AJ43" s="168"/>
      <c r="AK43" s="168"/>
      <c r="AL43" s="168"/>
      <c r="AM43" s="166">
        <v>105.37856375652099</v>
      </c>
      <c r="AN43" s="168"/>
      <c r="AO43" s="168"/>
      <c r="AP43" s="168"/>
      <c r="AQ43" s="168"/>
      <c r="AR43" s="168"/>
    </row>
    <row r="44" spans="7:44" x14ac:dyDescent="0.25">
      <c r="K44" s="143">
        <v>51.053362548923786</v>
      </c>
      <c r="P44" s="137">
        <v>80.351724968409059</v>
      </c>
      <c r="W44"/>
      <c r="X44" s="131"/>
      <c r="Y44" s="168"/>
      <c r="Z44" s="168"/>
      <c r="AA44" s="168"/>
      <c r="AB44" s="131"/>
      <c r="AC44" s="131"/>
      <c r="AD44" s="131"/>
      <c r="AE44" s="168"/>
      <c r="AF44" s="168"/>
      <c r="AG44" s="168"/>
      <c r="AH44" s="167">
        <v>56.950025923324482</v>
      </c>
      <c r="AI44" s="168"/>
      <c r="AJ44" s="168"/>
      <c r="AK44" s="168"/>
      <c r="AL44" s="168"/>
      <c r="AM44" s="167">
        <v>89.632349202260301</v>
      </c>
      <c r="AN44" s="168"/>
      <c r="AO44" s="168"/>
      <c r="AP44" s="168"/>
      <c r="AQ44" s="168"/>
      <c r="AR44" s="168"/>
    </row>
    <row r="45" spans="7:44" x14ac:dyDescent="0.25">
      <c r="K45" s="143">
        <v>54.961218777896597</v>
      </c>
      <c r="P45" s="137">
        <v>97.123333160996566</v>
      </c>
      <c r="W45"/>
      <c r="X45" s="131"/>
      <c r="Y45" s="168"/>
      <c r="Z45" s="168"/>
      <c r="AA45" s="168"/>
      <c r="AB45" s="131"/>
      <c r="AC45" s="131"/>
      <c r="AD45" s="131"/>
      <c r="AE45" s="168"/>
      <c r="AF45" s="168"/>
      <c r="AG45" s="168"/>
      <c r="AH45" s="166">
        <v>54.961218777896597</v>
      </c>
      <c r="AI45" s="168"/>
      <c r="AJ45" s="168"/>
      <c r="AK45" s="168"/>
      <c r="AL45" s="168"/>
      <c r="AM45" s="167">
        <v>108.34107814109166</v>
      </c>
      <c r="AN45" s="168"/>
      <c r="AO45" s="168"/>
      <c r="AP45" s="168"/>
      <c r="AQ45" s="168"/>
      <c r="AR45" s="168"/>
    </row>
    <row r="46" spans="7:44" x14ac:dyDescent="0.25">
      <c r="K46" s="143">
        <v>102.78833771292109</v>
      </c>
      <c r="P46" s="137">
        <v>91.088572026319866</v>
      </c>
      <c r="W46"/>
      <c r="X46" s="131"/>
      <c r="Y46" s="168"/>
      <c r="Z46" s="168"/>
      <c r="AA46" s="168"/>
      <c r="AB46" s="131"/>
      <c r="AC46" s="131"/>
      <c r="AD46" s="131"/>
      <c r="AE46" s="168"/>
      <c r="AF46" s="168"/>
      <c r="AG46" s="168"/>
      <c r="AH46" s="166">
        <v>102.78833771292109</v>
      </c>
      <c r="AI46" s="168"/>
      <c r="AJ46" s="168"/>
      <c r="AK46" s="168"/>
      <c r="AL46" s="168"/>
      <c r="AM46" s="166">
        <v>91.088572026319866</v>
      </c>
      <c r="AN46" s="168"/>
      <c r="AO46" s="168"/>
      <c r="AP46" s="168"/>
      <c r="AQ46" s="168"/>
      <c r="AR46" s="168"/>
    </row>
    <row r="47" spans="7:44" x14ac:dyDescent="0.25">
      <c r="P47" s="137">
        <v>118.30712454810106</v>
      </c>
      <c r="W47"/>
      <c r="X47" s="131"/>
      <c r="Y47" s="168"/>
      <c r="Z47" s="168"/>
      <c r="AA47" s="168"/>
      <c r="AB47" s="131"/>
      <c r="AC47" s="131"/>
      <c r="AD47" s="131"/>
      <c r="AE47" s="168"/>
      <c r="AF47" s="168"/>
      <c r="AG47" s="168"/>
      <c r="AH47" s="169"/>
      <c r="AI47" s="168"/>
      <c r="AJ47" s="168"/>
      <c r="AK47" s="168"/>
      <c r="AL47" s="168"/>
      <c r="AM47" s="166">
        <v>118.30712454810106</v>
      </c>
      <c r="AN47" s="168"/>
      <c r="AO47" s="168"/>
      <c r="AP47" s="168"/>
      <c r="AQ47" s="168"/>
      <c r="AR47" s="168"/>
    </row>
    <row r="48" spans="7:44" x14ac:dyDescent="0.25">
      <c r="P48" s="137">
        <v>81.984909730128834</v>
      </c>
      <c r="W48"/>
      <c r="X48" s="131"/>
      <c r="Y48" s="168"/>
      <c r="Z48" s="168"/>
      <c r="AA48" s="168"/>
      <c r="AB48" s="131"/>
      <c r="AC48" s="131"/>
      <c r="AD48" s="131"/>
      <c r="AE48" s="168"/>
      <c r="AF48" s="168"/>
      <c r="AG48" s="168"/>
      <c r="AH48" s="169"/>
      <c r="AI48" s="168"/>
      <c r="AJ48" s="168"/>
      <c r="AK48" s="168"/>
      <c r="AL48" s="168"/>
      <c r="AM48" s="166">
        <v>81.984909730128834</v>
      </c>
      <c r="AN48" s="168"/>
      <c r="AO48" s="168"/>
      <c r="AP48" s="168"/>
      <c r="AQ48" s="168"/>
      <c r="AR48" s="168"/>
    </row>
    <row r="49" spans="1:45" x14ac:dyDescent="0.25">
      <c r="P49" s="137">
        <v>87.023348469501087</v>
      </c>
      <c r="W49"/>
      <c r="X49" s="131"/>
      <c r="Y49" s="168"/>
      <c r="Z49" s="168"/>
      <c r="AA49" s="168"/>
      <c r="AB49" s="131"/>
      <c r="AC49" s="131"/>
      <c r="AD49" s="131"/>
      <c r="AE49" s="168"/>
      <c r="AF49" s="168"/>
      <c r="AG49" s="168"/>
      <c r="AH49" s="169"/>
      <c r="AI49" s="168"/>
      <c r="AJ49" s="168"/>
      <c r="AK49" s="168"/>
      <c r="AL49" s="168"/>
      <c r="AM49" s="166">
        <v>87.023348469501087</v>
      </c>
      <c r="AN49" s="168"/>
      <c r="AO49" s="168"/>
      <c r="AP49" s="168"/>
      <c r="AQ49" s="168"/>
      <c r="AR49" s="168"/>
    </row>
    <row r="50" spans="1:45" x14ac:dyDescent="0.25">
      <c r="W50"/>
      <c r="X50" s="131"/>
      <c r="Y50" s="168"/>
      <c r="Z50" s="168"/>
      <c r="AA50" s="168"/>
      <c r="AB50" s="131"/>
      <c r="AC50" s="131"/>
      <c r="AD50" s="131"/>
      <c r="AE50" s="168"/>
      <c r="AF50" s="168"/>
      <c r="AG50" s="168"/>
      <c r="AH50" s="169"/>
      <c r="AI50" s="168"/>
      <c r="AJ50" s="168"/>
      <c r="AK50" s="168"/>
      <c r="AL50" s="168"/>
      <c r="AM50" s="168"/>
      <c r="AN50" s="168"/>
      <c r="AO50" s="168"/>
      <c r="AP50" s="168"/>
      <c r="AQ50" s="168"/>
      <c r="AR50" s="168"/>
    </row>
    <row r="51" spans="1:45" x14ac:dyDescent="0.25">
      <c r="A51" s="168">
        <f t="shared" ref="A51:U51" si="0">AVERAGE(A6:A49)</f>
        <v>83.643288161804207</v>
      </c>
      <c r="B51" s="168">
        <f t="shared" si="0"/>
        <v>83.0360379422726</v>
      </c>
      <c r="C51" s="168">
        <f t="shared" si="0"/>
        <v>86.509202337956808</v>
      </c>
      <c r="D51" s="168">
        <f t="shared" si="0"/>
        <v>77.65837707481198</v>
      </c>
      <c r="E51" s="168">
        <f t="shared" si="0"/>
        <v>85.09627176143826</v>
      </c>
      <c r="F51" s="168">
        <f t="shared" si="0"/>
        <v>82.985244643575243</v>
      </c>
      <c r="G51" s="168">
        <f t="shared" si="0"/>
        <v>88.920214987409864</v>
      </c>
      <c r="H51" s="168">
        <f t="shared" si="0"/>
        <v>82.116909913308348</v>
      </c>
      <c r="I51" s="168">
        <f t="shared" si="0"/>
        <v>82.456787715878264</v>
      </c>
      <c r="J51" s="168">
        <f t="shared" si="0"/>
        <v>85.534974896366336</v>
      </c>
      <c r="K51" s="168">
        <f t="shared" si="0"/>
        <v>76.593777681868261</v>
      </c>
      <c r="L51" s="168">
        <f t="shared" si="0"/>
        <v>82.919169711170042</v>
      </c>
      <c r="M51" s="168">
        <f t="shared" si="0"/>
        <v>75.168030825703738</v>
      </c>
      <c r="N51" s="168">
        <f t="shared" si="0"/>
        <v>84.831610411561101</v>
      </c>
      <c r="O51" s="168">
        <f t="shared" si="0"/>
        <v>84.412586089830228</v>
      </c>
      <c r="P51" s="168">
        <f t="shared" si="0"/>
        <v>84.554810302178097</v>
      </c>
      <c r="Q51" s="168">
        <f t="shared" si="0"/>
        <v>82.936540183521757</v>
      </c>
      <c r="R51" s="168">
        <f t="shared" si="0"/>
        <v>77.652667672591718</v>
      </c>
      <c r="S51" s="168">
        <f t="shared" si="0"/>
        <v>82.783007059392148</v>
      </c>
      <c r="T51" s="168"/>
      <c r="U51" s="168">
        <f t="shared" si="0"/>
        <v>70.192106854265731</v>
      </c>
      <c r="V51" s="170" t="s">
        <v>719</v>
      </c>
      <c r="W51" s="168"/>
      <c r="X51" s="168">
        <f t="shared" ref="X51:AL51" si="1">AVERAGE(X6:X49)</f>
        <v>87.222226321427016</v>
      </c>
      <c r="Y51" s="168">
        <f t="shared" si="1"/>
        <v>88.582854763099192</v>
      </c>
      <c r="Z51" s="168">
        <f t="shared" si="1"/>
        <v>91.677960141037332</v>
      </c>
      <c r="AA51" s="168">
        <f t="shared" si="1"/>
        <v>81.906241783166294</v>
      </c>
      <c r="AB51" s="168">
        <f t="shared" si="1"/>
        <v>88.762622477919109</v>
      </c>
      <c r="AC51" s="168">
        <f t="shared" si="1"/>
        <v>86.742921541261381</v>
      </c>
      <c r="AD51" s="168">
        <f t="shared" si="1"/>
        <v>91.948900675106046</v>
      </c>
      <c r="AE51" s="168">
        <f t="shared" si="1"/>
        <v>83.695509882525556</v>
      </c>
      <c r="AF51" s="168">
        <f t="shared" si="1"/>
        <v>85.51460614749351</v>
      </c>
      <c r="AG51" s="168">
        <f t="shared" si="1"/>
        <v>89.279896822106707</v>
      </c>
      <c r="AH51" s="168">
        <f t="shared" si="1"/>
        <v>79.387293676500505</v>
      </c>
      <c r="AI51" s="168">
        <f t="shared" si="1"/>
        <v>89.205093976616581</v>
      </c>
      <c r="AJ51" s="168">
        <f t="shared" si="1"/>
        <v>81.424050957342757</v>
      </c>
      <c r="AK51" s="168">
        <f t="shared" si="1"/>
        <v>87.674711050685588</v>
      </c>
      <c r="AL51" s="168">
        <f t="shared" si="1"/>
        <v>88.336680585146112</v>
      </c>
      <c r="AM51" s="168">
        <f>AVERAGE(AM6:AM49)</f>
        <v>87.060482469759009</v>
      </c>
      <c r="AN51" s="168">
        <f>AVERAGE(AN6:AN49)</f>
        <v>87.16085314695998</v>
      </c>
      <c r="AO51" s="168">
        <f t="shared" ref="AO51:AR51" si="2">AVERAGE(AO6:AO49)</f>
        <v>84.037980715616641</v>
      </c>
      <c r="AP51" s="168">
        <f t="shared" si="2"/>
        <v>87.119811620993488</v>
      </c>
      <c r="AQ51" s="168"/>
      <c r="AR51" s="168">
        <f t="shared" si="2"/>
        <v>75.719765415384515</v>
      </c>
      <c r="AS51" s="170" t="s">
        <v>719</v>
      </c>
    </row>
    <row r="52" spans="1:45" x14ac:dyDescent="0.25">
      <c r="A52" s="168">
        <f t="shared" ref="A52:U52" si="3">MEDIAN(A6:A49)</f>
        <v>80.351724968409059</v>
      </c>
      <c r="B52" s="168">
        <f t="shared" si="3"/>
        <v>82.979972429429125</v>
      </c>
      <c r="C52" s="168">
        <f t="shared" si="3"/>
        <v>86.169334129927165</v>
      </c>
      <c r="D52" s="168">
        <f t="shared" si="3"/>
        <v>76.138798234130945</v>
      </c>
      <c r="E52" s="168">
        <f t="shared" si="3"/>
        <v>83.098053810496481</v>
      </c>
      <c r="F52" s="168">
        <f t="shared" si="3"/>
        <v>82.53441236984186</v>
      </c>
      <c r="G52" s="168">
        <f t="shared" si="3"/>
        <v>86.738241577727791</v>
      </c>
      <c r="H52" s="168">
        <f t="shared" si="3"/>
        <v>78.56385816894722</v>
      </c>
      <c r="I52" s="168">
        <f t="shared" si="3"/>
        <v>81.437965461622312</v>
      </c>
      <c r="J52" s="168">
        <f t="shared" si="3"/>
        <v>84.945463324886816</v>
      </c>
      <c r="K52" s="168">
        <f t="shared" si="3"/>
        <v>77.153701348217609</v>
      </c>
      <c r="L52" s="168">
        <f t="shared" si="3"/>
        <v>83.098053810496452</v>
      </c>
      <c r="M52" s="168">
        <f t="shared" si="3"/>
        <v>70.287394965907382</v>
      </c>
      <c r="N52" s="168">
        <f t="shared" si="3"/>
        <v>86.45444102170049</v>
      </c>
      <c r="O52" s="168">
        <f t="shared" si="3"/>
        <v>87.8918005983478</v>
      </c>
      <c r="P52" s="168">
        <f t="shared" si="3"/>
        <v>85.039340245217119</v>
      </c>
      <c r="Q52" s="168">
        <f t="shared" si="3"/>
        <v>88.172957832854507</v>
      </c>
      <c r="R52" s="168">
        <f t="shared" si="3"/>
        <v>74.045592064062333</v>
      </c>
      <c r="S52" s="168">
        <f t="shared" si="3"/>
        <v>87.023348469501087</v>
      </c>
      <c r="T52" s="168"/>
      <c r="U52" s="168">
        <f t="shared" si="3"/>
        <v>68.33471156539747</v>
      </c>
      <c r="V52" s="170" t="s">
        <v>720</v>
      </c>
      <c r="W52" s="168"/>
      <c r="X52" s="168">
        <f t="shared" ref="X52:AL52" si="4">MEDIAN(X6:X49)</f>
        <v>85.885533573899892</v>
      </c>
      <c r="Y52" s="168">
        <f t="shared" si="4"/>
        <v>87.415542146752912</v>
      </c>
      <c r="Z52" s="168">
        <f t="shared" si="4"/>
        <v>88.042741944107377</v>
      </c>
      <c r="AA52" s="168">
        <f t="shared" si="4"/>
        <v>82.282029281507761</v>
      </c>
      <c r="AB52" s="168">
        <f t="shared" si="4"/>
        <v>86.453134685954439</v>
      </c>
      <c r="AC52" s="168">
        <f t="shared" si="4"/>
        <v>82.53441236984186</v>
      </c>
      <c r="AD52" s="168">
        <f t="shared" si="4"/>
        <v>94.309945780992891</v>
      </c>
      <c r="AE52" s="168">
        <f t="shared" si="4"/>
        <v>79.275636793059704</v>
      </c>
      <c r="AF52" s="168">
        <f t="shared" si="4"/>
        <v>82.53441236984186</v>
      </c>
      <c r="AG52" s="168">
        <f t="shared" si="4"/>
        <v>84.945463324886816</v>
      </c>
      <c r="AH52" s="168">
        <f t="shared" si="4"/>
        <v>77.504570492626343</v>
      </c>
      <c r="AI52" s="168">
        <f t="shared" si="4"/>
        <v>88.437605163264237</v>
      </c>
      <c r="AJ52" s="168">
        <f t="shared" si="4"/>
        <v>76.501965012738481</v>
      </c>
      <c r="AK52" s="168">
        <f t="shared" si="4"/>
        <v>88.172957832854507</v>
      </c>
      <c r="AL52" s="168">
        <f t="shared" si="4"/>
        <v>88.583239588956786</v>
      </c>
      <c r="AM52" s="168">
        <f>MEDIAN(AM6:AM49)</f>
        <v>86.544151161718915</v>
      </c>
      <c r="AN52" s="168">
        <f t="shared" ref="AN52:AR52" si="5">MEDIAN(AN6:AN49)</f>
        <v>91.384252296005045</v>
      </c>
      <c r="AO52" s="168">
        <f t="shared" si="5"/>
        <v>78.861195366207241</v>
      </c>
      <c r="AP52" s="168">
        <f t="shared" si="5"/>
        <v>87.83601266717244</v>
      </c>
      <c r="AQ52" s="168"/>
      <c r="AR52" s="168">
        <f t="shared" si="5"/>
        <v>76.032920471740908</v>
      </c>
      <c r="AS52" s="170" t="s">
        <v>720</v>
      </c>
    </row>
    <row r="53" spans="1:45" x14ac:dyDescent="0.25">
      <c r="A53">
        <f t="shared" ref="A53:U53" si="6">SKEW(A6:A49)</f>
        <v>0.1607725089678321</v>
      </c>
      <c r="B53">
        <f t="shared" si="6"/>
        <v>0.31964578294682994</v>
      </c>
      <c r="C53">
        <f t="shared" si="6"/>
        <v>0.1272848717500521</v>
      </c>
      <c r="D53">
        <f t="shared" si="6"/>
        <v>-0.16541171096470997</v>
      </c>
      <c r="E53">
        <f t="shared" si="6"/>
        <v>0.41122783920058198</v>
      </c>
      <c r="F53">
        <f t="shared" si="6"/>
        <v>0.25498431030953228</v>
      </c>
      <c r="G53">
        <f t="shared" si="6"/>
        <v>0.42339755615086616</v>
      </c>
      <c r="H53">
        <f t="shared" si="6"/>
        <v>0.75821399244237453</v>
      </c>
      <c r="I53">
        <f t="shared" si="6"/>
        <v>-0.25229923237977053</v>
      </c>
      <c r="J53">
        <f t="shared" si="6"/>
        <v>0.2327621445423825</v>
      </c>
      <c r="K53">
        <f t="shared" si="6"/>
        <v>9.6069282794427793E-2</v>
      </c>
      <c r="L53">
        <f t="shared" si="6"/>
        <v>0.23114768010590753</v>
      </c>
      <c r="M53">
        <f t="shared" si="6"/>
        <v>0.96252885782300446</v>
      </c>
      <c r="N53">
        <f t="shared" si="6"/>
        <v>-0.20903772999546927</v>
      </c>
      <c r="O53">
        <f t="shared" si="6"/>
        <v>-0.23989824901307796</v>
      </c>
      <c r="P53">
        <f t="shared" si="6"/>
        <v>1.5515418803969965E-2</v>
      </c>
      <c r="Q53">
        <f t="shared" si="6"/>
        <v>-0.57837303110619531</v>
      </c>
      <c r="R53">
        <f t="shared" si="6"/>
        <v>0.52113478482385345</v>
      </c>
      <c r="S53">
        <f t="shared" si="6"/>
        <v>-9.9467265099298804E-2</v>
      </c>
      <c r="U53">
        <f t="shared" si="6"/>
        <v>0.91072827577408055</v>
      </c>
      <c r="V53" s="170" t="s">
        <v>721</v>
      </c>
      <c r="W53"/>
      <c r="X53">
        <f t="shared" ref="X53:AL53" si="7">SKEW(X6:X49)</f>
        <v>0.13205020308736218</v>
      </c>
      <c r="Y53">
        <f t="shared" si="7"/>
        <v>0.39208045631106475</v>
      </c>
      <c r="Z53">
        <f t="shared" si="7"/>
        <v>0.45971294198150697</v>
      </c>
      <c r="AA53">
        <f t="shared" si="7"/>
        <v>-0.57000904878000869</v>
      </c>
      <c r="AB53">
        <f t="shared" si="7"/>
        <v>0.54803541075399798</v>
      </c>
      <c r="AC53">
        <f t="shared" si="7"/>
        <v>0.59887089491943468</v>
      </c>
      <c r="AD53">
        <f t="shared" si="7"/>
        <v>0.33386802240523139</v>
      </c>
      <c r="AE53">
        <f t="shared" si="7"/>
        <v>0.73623043079571415</v>
      </c>
      <c r="AF53">
        <f t="shared" si="7"/>
        <v>-0.25405719107350017</v>
      </c>
      <c r="AG53">
        <f t="shared" si="7"/>
        <v>0.68843717478533661</v>
      </c>
      <c r="AH53">
        <f t="shared" si="7"/>
        <v>0.1926916357531821</v>
      </c>
      <c r="AI53">
        <f t="shared" si="7"/>
        <v>0.18628516098245487</v>
      </c>
      <c r="AJ53">
        <f t="shared" si="7"/>
        <v>0.64896984818142489</v>
      </c>
      <c r="AK53">
        <f t="shared" si="7"/>
        <v>-0.30482828838940318</v>
      </c>
      <c r="AL53">
        <f t="shared" si="7"/>
        <v>-0.11821811645895294</v>
      </c>
      <c r="AM53">
        <f>SKEW(AM6:AM49)</f>
        <v>0.10900658177946902</v>
      </c>
      <c r="AN53">
        <f t="shared" ref="AN53:AR53" si="8">SKEW(AN6:AN49)</f>
        <v>-0.75249135440050652</v>
      </c>
      <c r="AO53">
        <f t="shared" si="8"/>
        <v>0.97109017892489435</v>
      </c>
      <c r="AP53">
        <f t="shared" si="8"/>
        <v>-0.29346705596280598</v>
      </c>
      <c r="AR53">
        <f t="shared" si="8"/>
        <v>1.0021926268431796</v>
      </c>
      <c r="AS53" s="170" t="s">
        <v>721</v>
      </c>
    </row>
    <row r="54" spans="1:45" x14ac:dyDescent="0.25">
      <c r="A54">
        <f t="shared" ref="A54:U54" si="9">KURT(A6:A49)</f>
        <v>-0.95958825890794142</v>
      </c>
      <c r="B54">
        <f t="shared" si="9"/>
        <v>-0.17070451708222878</v>
      </c>
      <c r="C54">
        <f t="shared" si="9"/>
        <v>-1.4826425568842501</v>
      </c>
      <c r="D54">
        <f t="shared" si="9"/>
        <v>1.5900160422088518</v>
      </c>
      <c r="E54">
        <f t="shared" si="9"/>
        <v>-1.1184889341700734</v>
      </c>
      <c r="F54">
        <f t="shared" si="9"/>
        <v>0.68785037272014415</v>
      </c>
      <c r="G54">
        <f t="shared" si="9"/>
        <v>0.61776306954099125</v>
      </c>
      <c r="H54">
        <f t="shared" si="9"/>
        <v>0.25317209967269472</v>
      </c>
      <c r="I54">
        <f t="shared" si="9"/>
        <v>0.43694923946082254</v>
      </c>
      <c r="J54">
        <f t="shared" si="9"/>
        <v>-0.98701643103132009</v>
      </c>
      <c r="K54">
        <f t="shared" si="9"/>
        <v>-1.1869026370691005</v>
      </c>
      <c r="L54">
        <f t="shared" si="9"/>
        <v>-0.34512902753895691</v>
      </c>
      <c r="M54">
        <f t="shared" si="9"/>
        <v>0.23481450150547856</v>
      </c>
      <c r="N54">
        <f t="shared" si="9"/>
        <v>-0.29007530765031664</v>
      </c>
      <c r="O54">
        <f t="shared" si="9"/>
        <v>-1.1161060325479664</v>
      </c>
      <c r="P54">
        <f t="shared" si="9"/>
        <v>-0.21586740527800963</v>
      </c>
      <c r="Q54">
        <f t="shared" si="9"/>
        <v>9.9783414648493274E-2</v>
      </c>
      <c r="R54">
        <f t="shared" si="9"/>
        <v>-0.64024045616449765</v>
      </c>
      <c r="S54">
        <f t="shared" si="9"/>
        <v>-1.0443711957570043</v>
      </c>
      <c r="U54">
        <f t="shared" si="9"/>
        <v>1.4327983202393817</v>
      </c>
      <c r="V54" s="170" t="s">
        <v>722</v>
      </c>
      <c r="W54"/>
      <c r="X54">
        <f t="shared" ref="X54:AL54" si="10">KURT(X6:X49)</f>
        <v>-0.70903021401812305</v>
      </c>
      <c r="Y54">
        <f t="shared" si="10"/>
        <v>0.1710567923056634</v>
      </c>
      <c r="Z54">
        <f t="shared" si="10"/>
        <v>-1.3941265048705445</v>
      </c>
      <c r="AA54">
        <f t="shared" si="10"/>
        <v>2.4387200452488624</v>
      </c>
      <c r="AB54">
        <f t="shared" si="10"/>
        <v>-0.48273678874441783</v>
      </c>
      <c r="AC54">
        <f t="shared" si="10"/>
        <v>0.61045819699030313</v>
      </c>
      <c r="AD54">
        <f t="shared" si="10"/>
        <v>-0.14728912697767438</v>
      </c>
      <c r="AE54">
        <f t="shared" si="10"/>
        <v>7.2543656776865806E-2</v>
      </c>
      <c r="AF54">
        <f t="shared" si="10"/>
        <v>0.28592957506278882</v>
      </c>
      <c r="AG54">
        <f t="shared" si="10"/>
        <v>0.19880975604335305</v>
      </c>
      <c r="AH54">
        <f t="shared" si="10"/>
        <v>-0.9335659371677969</v>
      </c>
      <c r="AI54">
        <f t="shared" si="10"/>
        <v>-0.5111097252541712</v>
      </c>
      <c r="AJ54">
        <f t="shared" si="10"/>
        <v>-0.78048984881990346</v>
      </c>
      <c r="AK54">
        <f t="shared" si="10"/>
        <v>-0.42456862440429788</v>
      </c>
      <c r="AL54">
        <f t="shared" si="10"/>
        <v>-0.61973087962704865</v>
      </c>
      <c r="AM54">
        <f>KURT(AM6:AM49)</f>
        <v>-0.45981732081669957</v>
      </c>
      <c r="AN54">
        <f t="shared" ref="AN54:AR54" si="11">KURT(AN6:AN49)</f>
        <v>0.52331437722409824</v>
      </c>
      <c r="AO54">
        <f t="shared" si="11"/>
        <v>-0.17031203576062115</v>
      </c>
      <c r="AP54">
        <f t="shared" si="11"/>
        <v>-0.80118804964116608</v>
      </c>
      <c r="AR54">
        <f t="shared" si="11"/>
        <v>1.7159361057964553</v>
      </c>
      <c r="AS54" s="170" t="s">
        <v>722</v>
      </c>
    </row>
    <row r="55" spans="1:45" x14ac:dyDescent="0.25">
      <c r="W55"/>
      <c r="X55" s="41"/>
      <c r="Y55"/>
      <c r="AB55" s="39"/>
      <c r="AC55" s="39"/>
      <c r="AD55" s="39"/>
      <c r="AH55" s="2"/>
    </row>
    <row r="56" spans="1:45" x14ac:dyDescent="0.25">
      <c r="W56"/>
      <c r="X56" s="41"/>
      <c r="Y56"/>
      <c r="AB56" s="39"/>
      <c r="AC56" s="39"/>
      <c r="AD56" s="39"/>
      <c r="AH56" s="2"/>
    </row>
    <row r="57" spans="1:45" x14ac:dyDescent="0.25">
      <c r="W57"/>
      <c r="X57" s="41"/>
      <c r="Y57"/>
      <c r="AB57" s="39"/>
      <c r="AC57" s="39"/>
      <c r="AD57" s="39"/>
      <c r="AH57" s="2"/>
    </row>
    <row r="58" spans="1:45" x14ac:dyDescent="0.25">
      <c r="W58"/>
      <c r="X58" s="41"/>
      <c r="Y58"/>
      <c r="AB58" s="39"/>
      <c r="AC58" s="39"/>
      <c r="AD58" s="39"/>
      <c r="AH58" s="2"/>
    </row>
    <row r="59" spans="1:45" x14ac:dyDescent="0.25">
      <c r="W59"/>
      <c r="X59" s="41"/>
      <c r="Y59"/>
      <c r="AB59" s="39"/>
      <c r="AC59" s="39"/>
      <c r="AD59" s="39"/>
      <c r="AH59" s="2"/>
    </row>
    <row r="60" spans="1:45" x14ac:dyDescent="0.25">
      <c r="W60"/>
      <c r="X60" s="41"/>
      <c r="Y60"/>
      <c r="AB60" s="39"/>
      <c r="AC60" s="39"/>
      <c r="AD60" s="39"/>
      <c r="AH60" s="2"/>
    </row>
    <row r="61" spans="1:45" x14ac:dyDescent="0.25">
      <c r="W61"/>
      <c r="X61" s="41"/>
      <c r="Y61"/>
      <c r="AB61" s="39"/>
      <c r="AC61" s="39"/>
      <c r="AD61" s="39"/>
      <c r="AH61" s="2"/>
    </row>
    <row r="62" spans="1:45" x14ac:dyDescent="0.25">
      <c r="W62"/>
      <c r="X62" s="41"/>
      <c r="Y62"/>
      <c r="AB62" s="39"/>
      <c r="AC62" s="39"/>
      <c r="AD62" s="39"/>
      <c r="AH62" s="2"/>
    </row>
    <row r="63" spans="1:45" x14ac:dyDescent="0.25">
      <c r="W63"/>
      <c r="X63" s="41"/>
      <c r="Y63"/>
      <c r="AB63" s="39"/>
      <c r="AC63" s="39"/>
      <c r="AD63" s="39"/>
      <c r="AH63" s="2"/>
    </row>
    <row r="64" spans="1:45" x14ac:dyDescent="0.25">
      <c r="W64"/>
      <c r="X64" s="41"/>
      <c r="Y64"/>
      <c r="AB64" s="39"/>
      <c r="AC64" s="39"/>
      <c r="AD64" s="39"/>
      <c r="AH64" s="2"/>
    </row>
    <row r="65" spans="23:34" x14ac:dyDescent="0.25">
      <c r="W65"/>
      <c r="X65" s="41"/>
      <c r="Y65"/>
      <c r="AB65" s="39"/>
      <c r="AC65" s="39"/>
      <c r="AD65" s="39"/>
      <c r="AH65" s="2"/>
    </row>
    <row r="66" spans="23:34" x14ac:dyDescent="0.25">
      <c r="W66"/>
      <c r="X66" s="41"/>
      <c r="Y66"/>
      <c r="AB66" s="39"/>
      <c r="AC66" s="39"/>
      <c r="AD66" s="39"/>
      <c r="AH66" s="2"/>
    </row>
    <row r="67" spans="23:34" x14ac:dyDescent="0.25">
      <c r="W67"/>
      <c r="X67" s="41"/>
      <c r="Y67"/>
      <c r="AB67" s="39"/>
      <c r="AC67" s="39"/>
      <c r="AD67" s="39"/>
      <c r="AH67" s="2"/>
    </row>
    <row r="68" spans="23:34" x14ac:dyDescent="0.25">
      <c r="W68"/>
      <c r="X68" s="41"/>
      <c r="Y68"/>
      <c r="AB68" s="39"/>
      <c r="AC68" s="39"/>
      <c r="AD68" s="39"/>
      <c r="AH68" s="2"/>
    </row>
    <row r="69" spans="23:34" x14ac:dyDescent="0.25">
      <c r="W69"/>
      <c r="X69" s="41"/>
      <c r="Y69"/>
      <c r="AB69" s="39"/>
      <c r="AC69" s="39"/>
      <c r="AD69" s="39"/>
      <c r="AH69" s="2"/>
    </row>
    <row r="70" spans="23:34" x14ac:dyDescent="0.25">
      <c r="W70"/>
      <c r="X70" s="41"/>
      <c r="Y70"/>
      <c r="AB70" s="39"/>
      <c r="AC70" s="39"/>
      <c r="AD70" s="39"/>
      <c r="AH70" s="2"/>
    </row>
    <row r="71" spans="23:34" x14ac:dyDescent="0.25">
      <c r="W71"/>
      <c r="X71" s="41"/>
      <c r="Y71"/>
      <c r="AB71" s="39"/>
      <c r="AC71" s="39"/>
      <c r="AD71" s="39"/>
      <c r="AH71" s="2"/>
    </row>
    <row r="72" spans="23:34" x14ac:dyDescent="0.25">
      <c r="W72"/>
      <c r="X72" s="41"/>
      <c r="Y72"/>
      <c r="AB72" s="39"/>
      <c r="AC72" s="39"/>
      <c r="AD72" s="39"/>
      <c r="AH72" s="2"/>
    </row>
    <row r="73" spans="23:34" x14ac:dyDescent="0.25">
      <c r="W73"/>
      <c r="X73" s="41"/>
      <c r="Y73"/>
      <c r="AB73" s="39"/>
      <c r="AC73" s="39"/>
      <c r="AD73" s="39"/>
      <c r="AH73" s="2"/>
    </row>
    <row r="74" spans="23:34" x14ac:dyDescent="0.25">
      <c r="W74"/>
      <c r="X74" s="41"/>
      <c r="Y74"/>
      <c r="AB74" s="39"/>
      <c r="AC74" s="39"/>
      <c r="AD74" s="39"/>
      <c r="AH74" s="2"/>
    </row>
    <row r="75" spans="23:34" x14ac:dyDescent="0.25">
      <c r="W75"/>
      <c r="X75" s="41"/>
      <c r="Y75"/>
      <c r="AB75" s="39"/>
      <c r="AC75" s="39"/>
      <c r="AD75" s="39"/>
      <c r="AH75" s="2"/>
    </row>
    <row r="76" spans="23:34" x14ac:dyDescent="0.25">
      <c r="W76"/>
      <c r="X76" s="41"/>
      <c r="Y76"/>
      <c r="AB76" s="39"/>
      <c r="AC76" s="39"/>
      <c r="AD76" s="39"/>
      <c r="AH76" s="2"/>
    </row>
    <row r="77" spans="23:34" x14ac:dyDescent="0.25">
      <c r="W77"/>
      <c r="X77" s="41"/>
      <c r="Y77"/>
      <c r="AB77" s="39"/>
      <c r="AC77" s="39"/>
      <c r="AD77" s="39"/>
      <c r="AH77" s="2"/>
    </row>
    <row r="78" spans="23:34" x14ac:dyDescent="0.25">
      <c r="W78"/>
      <c r="X78" s="41"/>
      <c r="Y78"/>
      <c r="AB78" s="39"/>
      <c r="AC78" s="39"/>
      <c r="AD78" s="39"/>
      <c r="AH78" s="2"/>
    </row>
    <row r="79" spans="23:34" x14ac:dyDescent="0.25">
      <c r="W79"/>
      <c r="X79" s="41"/>
      <c r="Y79"/>
      <c r="AB79" s="39"/>
      <c r="AC79" s="39"/>
      <c r="AD79" s="39"/>
      <c r="AH79" s="2"/>
    </row>
    <row r="80" spans="23:34" x14ac:dyDescent="0.25">
      <c r="W80"/>
      <c r="X80" s="41"/>
      <c r="Y80"/>
      <c r="AB80" s="39"/>
      <c r="AC80" s="39"/>
      <c r="AD80" s="39"/>
      <c r="AH80" s="2"/>
    </row>
    <row r="81" spans="23:34" x14ac:dyDescent="0.25">
      <c r="W81"/>
      <c r="X81" s="41"/>
      <c r="Y81"/>
      <c r="AB81" s="39"/>
      <c r="AC81" s="39"/>
      <c r="AD81" s="39"/>
      <c r="AH81" s="2"/>
    </row>
    <row r="82" spans="23:34" x14ac:dyDescent="0.25">
      <c r="W82"/>
      <c r="X82" s="41"/>
      <c r="Y82"/>
      <c r="AB82" s="39"/>
      <c r="AC82" s="39"/>
      <c r="AD82" s="39"/>
      <c r="AH82" s="2"/>
    </row>
    <row r="83" spans="23:34" x14ac:dyDescent="0.25">
      <c r="W83"/>
      <c r="X83" s="41"/>
      <c r="Y83"/>
      <c r="AB83" s="39"/>
      <c r="AC83" s="39"/>
      <c r="AD83" s="39"/>
      <c r="AH83" s="2"/>
    </row>
    <row r="84" spans="23:34" x14ac:dyDescent="0.25">
      <c r="W84"/>
      <c r="X84" s="41"/>
      <c r="Y84"/>
      <c r="AB84" s="39"/>
      <c r="AC84" s="39"/>
      <c r="AD84" s="39"/>
      <c r="AH84" s="2"/>
    </row>
    <row r="85" spans="23:34" x14ac:dyDescent="0.25">
      <c r="W85"/>
      <c r="X85" s="41"/>
      <c r="Y85"/>
      <c r="AB85" s="39"/>
      <c r="AC85" s="39"/>
      <c r="AD85" s="39"/>
      <c r="AH85" s="2"/>
    </row>
    <row r="86" spans="23:34" x14ac:dyDescent="0.25">
      <c r="W86"/>
      <c r="X86" s="41"/>
      <c r="Y86"/>
      <c r="AB86" s="39"/>
      <c r="AC86" s="39"/>
      <c r="AD86" s="39"/>
      <c r="AH86" s="2"/>
    </row>
    <row r="87" spans="23:34" x14ac:dyDescent="0.25">
      <c r="W87"/>
      <c r="X87" s="41"/>
      <c r="Y87"/>
      <c r="AB87" s="39"/>
      <c r="AC87" s="39"/>
      <c r="AD87" s="39"/>
      <c r="AH87" s="2"/>
    </row>
    <row r="88" spans="23:34" x14ac:dyDescent="0.25">
      <c r="W88"/>
      <c r="X88" s="41"/>
      <c r="Y88"/>
      <c r="AB88" s="39"/>
      <c r="AC88" s="39"/>
      <c r="AD88" s="39"/>
      <c r="AH88" s="2"/>
    </row>
    <row r="89" spans="23:34" x14ac:dyDescent="0.25">
      <c r="W89"/>
      <c r="X89" s="41"/>
      <c r="Y89"/>
      <c r="AB89" s="39"/>
      <c r="AC89" s="39"/>
      <c r="AD89" s="39"/>
      <c r="AH89" s="2"/>
    </row>
    <row r="90" spans="23:34" x14ac:dyDescent="0.25">
      <c r="W90"/>
      <c r="X90" s="41"/>
      <c r="Y90"/>
      <c r="AB90" s="39"/>
      <c r="AC90" s="39"/>
      <c r="AD90" s="39"/>
      <c r="AH90" s="2"/>
    </row>
    <row r="91" spans="23:34" x14ac:dyDescent="0.25">
      <c r="W91"/>
      <c r="X91" s="41"/>
      <c r="Y91"/>
      <c r="AB91" s="39"/>
      <c r="AC91" s="39"/>
      <c r="AD91" s="39"/>
      <c r="AH91" s="2"/>
    </row>
    <row r="92" spans="23:34" x14ac:dyDescent="0.25">
      <c r="W92"/>
      <c r="X92" s="41"/>
      <c r="Y92"/>
      <c r="AB92" s="39"/>
      <c r="AC92" s="39"/>
      <c r="AD92" s="39"/>
      <c r="AH92" s="2"/>
    </row>
    <row r="93" spans="23:34" x14ac:dyDescent="0.25">
      <c r="W93"/>
      <c r="X93" s="41"/>
      <c r="Y93"/>
      <c r="AB93" s="39"/>
      <c r="AC93" s="39"/>
      <c r="AD93" s="39"/>
      <c r="AH93" s="2"/>
    </row>
    <row r="94" spans="23:34" x14ac:dyDescent="0.25">
      <c r="W94"/>
      <c r="X94" s="41"/>
      <c r="Y94"/>
      <c r="AB94" s="39"/>
      <c r="AC94" s="39"/>
      <c r="AD94" s="39"/>
      <c r="AH94" s="2"/>
    </row>
    <row r="95" spans="23:34" x14ac:dyDescent="0.25">
      <c r="W95"/>
      <c r="X95" s="41"/>
      <c r="Y95"/>
      <c r="AB95" s="39"/>
      <c r="AC95" s="39"/>
      <c r="AD95" s="39"/>
      <c r="AH95" s="2"/>
    </row>
    <row r="96" spans="23:34" x14ac:dyDescent="0.25">
      <c r="W96"/>
      <c r="X96" s="41"/>
      <c r="Y96"/>
      <c r="AB96" s="39"/>
      <c r="AC96" s="39"/>
      <c r="AD96" s="39"/>
      <c r="AH96" s="2"/>
    </row>
    <row r="97" spans="23:34" x14ac:dyDescent="0.25">
      <c r="W97"/>
      <c r="X97" s="41"/>
      <c r="Y97"/>
      <c r="AB97" s="39"/>
      <c r="AC97" s="39"/>
      <c r="AD97" s="39"/>
      <c r="AH97" s="2"/>
    </row>
    <row r="98" spans="23:34" x14ac:dyDescent="0.25">
      <c r="W98"/>
      <c r="X98" s="41"/>
      <c r="Y98"/>
      <c r="AB98" s="39"/>
      <c r="AC98" s="39"/>
      <c r="AD98" s="39"/>
      <c r="AH98" s="2"/>
    </row>
    <row r="99" spans="23:34" x14ac:dyDescent="0.25">
      <c r="W99"/>
      <c r="X99" s="41"/>
      <c r="Y99"/>
      <c r="AB99" s="39"/>
      <c r="AC99" s="39"/>
      <c r="AD99" s="39"/>
      <c r="AH99" s="2"/>
    </row>
    <row r="100" spans="23:34" x14ac:dyDescent="0.25">
      <c r="W100"/>
      <c r="X100" s="41"/>
      <c r="Y100"/>
      <c r="AB100" s="39"/>
      <c r="AC100" s="39"/>
      <c r="AD100" s="39"/>
      <c r="AH100" s="2"/>
    </row>
    <row r="101" spans="23:34" x14ac:dyDescent="0.25">
      <c r="W101"/>
      <c r="X101" s="41"/>
      <c r="Y101"/>
      <c r="AB101" s="39"/>
      <c r="AC101" s="39"/>
      <c r="AD101" s="39"/>
      <c r="AH101" s="2"/>
    </row>
    <row r="102" spans="23:34" x14ac:dyDescent="0.25">
      <c r="W102"/>
      <c r="X102" s="41"/>
      <c r="Y102"/>
      <c r="AB102" s="39"/>
      <c r="AC102" s="39"/>
      <c r="AD102" s="39"/>
      <c r="AH102" s="2"/>
    </row>
    <row r="103" spans="23:34" x14ac:dyDescent="0.25">
      <c r="W103"/>
      <c r="X103" s="41"/>
      <c r="Y103"/>
      <c r="AB103" s="39"/>
      <c r="AC103" s="39"/>
      <c r="AD103" s="39"/>
      <c r="AH103" s="2"/>
    </row>
    <row r="104" spans="23:34" x14ac:dyDescent="0.25">
      <c r="W104"/>
      <c r="X104" s="41"/>
      <c r="Y104"/>
      <c r="AB104" s="39"/>
      <c r="AC104" s="39"/>
      <c r="AD104" s="39"/>
      <c r="AH104" s="2"/>
    </row>
    <row r="105" spans="23:34" x14ac:dyDescent="0.25">
      <c r="W105"/>
      <c r="X105" s="41"/>
      <c r="Y105"/>
      <c r="AB105" s="39"/>
      <c r="AC105" s="39"/>
      <c r="AD105" s="39"/>
      <c r="AH105" s="2"/>
    </row>
    <row r="106" spans="23:34" x14ac:dyDescent="0.25">
      <c r="W106"/>
      <c r="X106" s="41"/>
      <c r="Y106"/>
      <c r="AB106" s="39"/>
      <c r="AC106" s="39"/>
      <c r="AD106" s="39"/>
      <c r="AH106" s="2"/>
    </row>
    <row r="107" spans="23:34" x14ac:dyDescent="0.25">
      <c r="W107"/>
      <c r="X107" s="41"/>
      <c r="Y107"/>
      <c r="AB107" s="39"/>
      <c r="AC107" s="39"/>
      <c r="AD107" s="39"/>
      <c r="AH107" s="2"/>
    </row>
    <row r="108" spans="23:34" x14ac:dyDescent="0.25">
      <c r="W108"/>
      <c r="X108" s="41"/>
      <c r="Y108"/>
      <c r="AB108" s="39"/>
      <c r="AC108" s="39"/>
      <c r="AD108" s="39"/>
      <c r="AH108" s="2"/>
    </row>
    <row r="109" spans="23:34" x14ac:dyDescent="0.25">
      <c r="W109"/>
      <c r="X109" s="41"/>
      <c r="Y109"/>
      <c r="AB109" s="39"/>
      <c r="AC109" s="39"/>
      <c r="AD109" s="39"/>
      <c r="AH109" s="2"/>
    </row>
    <row r="110" spans="23:34" x14ac:dyDescent="0.25">
      <c r="W110"/>
      <c r="X110" s="41"/>
      <c r="Y110"/>
      <c r="AB110" s="39"/>
      <c r="AC110" s="39"/>
      <c r="AD110" s="39"/>
      <c r="AH110" s="2"/>
    </row>
    <row r="111" spans="23:34" x14ac:dyDescent="0.25">
      <c r="W111"/>
      <c r="X111" s="41"/>
      <c r="Y111"/>
      <c r="AB111" s="39"/>
      <c r="AC111" s="39"/>
      <c r="AD111" s="39"/>
      <c r="AH111" s="2"/>
    </row>
    <row r="112" spans="23:34" x14ac:dyDescent="0.25">
      <c r="W112"/>
      <c r="X112" s="41"/>
      <c r="Y112"/>
      <c r="AB112" s="39"/>
      <c r="AC112" s="39"/>
      <c r="AD112" s="39"/>
      <c r="AH112" s="2"/>
    </row>
    <row r="113" spans="23:34" x14ac:dyDescent="0.25">
      <c r="W113"/>
      <c r="X113" s="41"/>
      <c r="Y113"/>
      <c r="AB113" s="39"/>
      <c r="AC113" s="39"/>
      <c r="AD113" s="39"/>
      <c r="AH113" s="2"/>
    </row>
    <row r="114" spans="23:34" x14ac:dyDescent="0.25">
      <c r="W114"/>
      <c r="X114" s="41"/>
      <c r="Y114"/>
      <c r="AB114" s="39"/>
      <c r="AC114" s="39"/>
      <c r="AD114" s="39"/>
      <c r="AH114" s="2"/>
    </row>
    <row r="115" spans="23:34" x14ac:dyDescent="0.25">
      <c r="W115"/>
      <c r="X115" s="41"/>
      <c r="Y115"/>
      <c r="AB115" s="39"/>
      <c r="AC115" s="39"/>
      <c r="AD115" s="39"/>
      <c r="AH115" s="2"/>
    </row>
    <row r="116" spans="23:34" x14ac:dyDescent="0.25">
      <c r="W116"/>
      <c r="X116" s="41"/>
      <c r="Y116"/>
      <c r="AB116" s="39"/>
      <c r="AC116" s="39"/>
      <c r="AD116" s="39"/>
      <c r="AH116" s="2"/>
    </row>
    <row r="117" spans="23:34" x14ac:dyDescent="0.25">
      <c r="W117"/>
      <c r="X117" s="41"/>
      <c r="Y117"/>
      <c r="AB117" s="39"/>
      <c r="AC117" s="39"/>
      <c r="AD117" s="39"/>
      <c r="AH117" s="2"/>
    </row>
    <row r="118" spans="23:34" x14ac:dyDescent="0.25">
      <c r="W118"/>
      <c r="X118" s="41"/>
      <c r="Y118"/>
      <c r="AB118" s="39"/>
      <c r="AC118" s="39"/>
      <c r="AD118" s="39"/>
      <c r="AH118" s="2"/>
    </row>
    <row r="119" spans="23:34" x14ac:dyDescent="0.25">
      <c r="W119"/>
      <c r="X119" s="41"/>
      <c r="Y119"/>
      <c r="AB119" s="39"/>
      <c r="AC119" s="39"/>
      <c r="AD119" s="39"/>
      <c r="AH119" s="2"/>
    </row>
    <row r="120" spans="23:34" x14ac:dyDescent="0.25">
      <c r="W120"/>
      <c r="X120" s="41"/>
      <c r="Y120"/>
      <c r="AB120" s="39"/>
      <c r="AC120" s="39"/>
      <c r="AD120" s="39"/>
      <c r="AH120" s="2"/>
    </row>
    <row r="121" spans="23:34" x14ac:dyDescent="0.25">
      <c r="W121"/>
      <c r="X121" s="41"/>
      <c r="Y121"/>
      <c r="AB121" s="39"/>
      <c r="AC121" s="39"/>
      <c r="AD121" s="39"/>
      <c r="AH121" s="2"/>
    </row>
    <row r="122" spans="23:34" x14ac:dyDescent="0.25">
      <c r="W122"/>
      <c r="X122" s="41"/>
      <c r="Y122"/>
      <c r="AB122" s="39"/>
      <c r="AC122" s="39"/>
      <c r="AD122" s="39"/>
      <c r="AH122" s="2"/>
    </row>
    <row r="123" spans="23:34" x14ac:dyDescent="0.25">
      <c r="W123"/>
      <c r="X123" s="41"/>
      <c r="Y123"/>
      <c r="AB123" s="39"/>
      <c r="AC123" s="39"/>
      <c r="AD123" s="39"/>
      <c r="AH123" s="2"/>
    </row>
    <row r="124" spans="23:34" x14ac:dyDescent="0.25">
      <c r="W124"/>
      <c r="X124" s="41"/>
      <c r="Y124"/>
      <c r="AB124" s="39"/>
      <c r="AC124" s="39"/>
      <c r="AD124" s="39"/>
      <c r="AH124" s="2"/>
    </row>
    <row r="125" spans="23:34" x14ac:dyDescent="0.25">
      <c r="W125"/>
      <c r="X125" s="41"/>
      <c r="Y125"/>
      <c r="AB125" s="39"/>
      <c r="AC125" s="39"/>
      <c r="AD125" s="39"/>
      <c r="AH125" s="2"/>
    </row>
    <row r="126" spans="23:34" x14ac:dyDescent="0.25">
      <c r="W126"/>
      <c r="X126" s="41"/>
      <c r="Y126"/>
      <c r="AB126" s="39"/>
      <c r="AC126" s="39"/>
      <c r="AD126" s="39"/>
      <c r="AH126" s="2"/>
    </row>
    <row r="127" spans="23:34" x14ac:dyDescent="0.25">
      <c r="W127"/>
      <c r="X127" s="41"/>
      <c r="Y127"/>
      <c r="AB127" s="39"/>
      <c r="AC127" s="39"/>
      <c r="AD127" s="39"/>
      <c r="AH127" s="2"/>
    </row>
    <row r="128" spans="23:34" x14ac:dyDescent="0.25">
      <c r="W128"/>
      <c r="X128" s="41"/>
      <c r="Y128"/>
      <c r="AB128" s="39"/>
      <c r="AC128" s="39"/>
      <c r="AD128" s="39"/>
      <c r="AH128" s="2"/>
    </row>
    <row r="129" spans="23:34" x14ac:dyDescent="0.25">
      <c r="W129"/>
      <c r="X129" s="41"/>
      <c r="Y129"/>
      <c r="AB129" s="39"/>
      <c r="AC129" s="39"/>
      <c r="AD129" s="39"/>
      <c r="AH129" s="2"/>
    </row>
    <row r="130" spans="23:34" x14ac:dyDescent="0.25">
      <c r="W130"/>
      <c r="X130" s="41"/>
      <c r="Y130"/>
      <c r="AB130" s="39"/>
      <c r="AC130" s="39"/>
      <c r="AD130" s="39"/>
      <c r="AH130" s="2"/>
    </row>
    <row r="131" spans="23:34" x14ac:dyDescent="0.25">
      <c r="W131"/>
      <c r="X131" s="41"/>
      <c r="Y131"/>
      <c r="AB131" s="39"/>
      <c r="AC131" s="39"/>
      <c r="AD131" s="39"/>
      <c r="AH131" s="2"/>
    </row>
    <row r="132" spans="23:34" x14ac:dyDescent="0.25">
      <c r="W132"/>
      <c r="X132" s="41"/>
      <c r="Y132"/>
      <c r="AB132" s="39"/>
      <c r="AC132" s="39"/>
      <c r="AD132" s="39"/>
      <c r="AH132" s="2"/>
    </row>
    <row r="133" spans="23:34" x14ac:dyDescent="0.25">
      <c r="W133"/>
      <c r="X133" s="41"/>
      <c r="Y133"/>
      <c r="AB133" s="39"/>
      <c r="AC133" s="39"/>
      <c r="AD133" s="39"/>
      <c r="AH133" s="2"/>
    </row>
    <row r="134" spans="23:34" x14ac:dyDescent="0.25">
      <c r="W134"/>
      <c r="X134" s="41"/>
      <c r="Y134"/>
      <c r="AB134" s="39"/>
      <c r="AC134" s="39"/>
      <c r="AD134" s="39"/>
      <c r="AH134" s="2"/>
    </row>
    <row r="135" spans="23:34" x14ac:dyDescent="0.25">
      <c r="W135"/>
      <c r="X135" s="41"/>
      <c r="Y135"/>
      <c r="AB135" s="39"/>
      <c r="AC135" s="39"/>
      <c r="AD135" s="39"/>
      <c r="AH135" s="2"/>
    </row>
    <row r="136" spans="23:34" x14ac:dyDescent="0.25">
      <c r="W136"/>
      <c r="X136" s="41"/>
      <c r="Y136"/>
      <c r="AB136" s="39"/>
      <c r="AC136" s="39"/>
      <c r="AD136" s="39"/>
      <c r="AH136" s="2"/>
    </row>
    <row r="137" spans="23:34" x14ac:dyDescent="0.25">
      <c r="W137"/>
      <c r="X137" s="41"/>
      <c r="Y137"/>
      <c r="AB137" s="39"/>
      <c r="AC137" s="39"/>
      <c r="AD137" s="39"/>
      <c r="AH137" s="2"/>
    </row>
    <row r="138" spans="23:34" x14ac:dyDescent="0.25">
      <c r="W138"/>
      <c r="X138" s="41"/>
      <c r="Y138"/>
      <c r="AB138" s="39"/>
      <c r="AC138" s="39"/>
      <c r="AD138" s="39"/>
      <c r="AH138" s="2"/>
    </row>
    <row r="139" spans="23:34" x14ac:dyDescent="0.25">
      <c r="W139"/>
      <c r="X139" s="41"/>
      <c r="Y139"/>
      <c r="AB139" s="39"/>
      <c r="AC139" s="39"/>
      <c r="AD139" s="39"/>
      <c r="AH139" s="2"/>
    </row>
    <row r="140" spans="23:34" x14ac:dyDescent="0.25">
      <c r="W140"/>
      <c r="X140" s="41"/>
      <c r="Y140"/>
      <c r="AB140" s="39"/>
      <c r="AC140" s="39"/>
      <c r="AD140" s="39"/>
      <c r="AH140" s="2"/>
    </row>
    <row r="141" spans="23:34" x14ac:dyDescent="0.25">
      <c r="W141"/>
      <c r="X141" s="41"/>
      <c r="Y141"/>
      <c r="AB141" s="39"/>
      <c r="AC141" s="39"/>
      <c r="AD141" s="39"/>
      <c r="AH141" s="2"/>
    </row>
    <row r="142" spans="23:34" x14ac:dyDescent="0.25">
      <c r="W142"/>
      <c r="X142" s="41"/>
      <c r="Y142"/>
      <c r="AB142" s="39"/>
      <c r="AC142" s="39"/>
      <c r="AD142" s="39"/>
      <c r="AH142" s="2"/>
    </row>
    <row r="143" spans="23:34" x14ac:dyDescent="0.25">
      <c r="W143"/>
      <c r="X143" s="41"/>
      <c r="Y143"/>
      <c r="AB143" s="39"/>
      <c r="AC143" s="39"/>
      <c r="AD143" s="39"/>
      <c r="AH143" s="2"/>
    </row>
    <row r="144" spans="23:34" x14ac:dyDescent="0.25">
      <c r="W144"/>
      <c r="X144" s="41"/>
      <c r="Y144"/>
      <c r="AB144" s="39"/>
      <c r="AC144" s="39"/>
      <c r="AD144" s="39"/>
      <c r="AH144" s="2"/>
    </row>
    <row r="145" spans="23:34" x14ac:dyDescent="0.25">
      <c r="W145"/>
      <c r="X145" s="41"/>
      <c r="Y145"/>
      <c r="AB145" s="39"/>
      <c r="AC145" s="39"/>
      <c r="AD145" s="39"/>
      <c r="AH145" s="2"/>
    </row>
    <row r="146" spans="23:34" x14ac:dyDescent="0.25">
      <c r="W146"/>
      <c r="X146" s="41"/>
      <c r="Y146"/>
      <c r="AB146" s="39"/>
      <c r="AC146" s="39"/>
      <c r="AD146" s="39"/>
      <c r="AH146" s="2"/>
    </row>
    <row r="147" spans="23:34" x14ac:dyDescent="0.25">
      <c r="W147"/>
      <c r="X147" s="41"/>
      <c r="Y147"/>
      <c r="AB147" s="39"/>
      <c r="AC147" s="39"/>
      <c r="AD147" s="39"/>
      <c r="AH147" s="2"/>
    </row>
    <row r="148" spans="23:34" x14ac:dyDescent="0.25">
      <c r="W148"/>
      <c r="X148" s="41"/>
      <c r="Y148"/>
      <c r="AB148" s="39"/>
      <c r="AC148" s="39"/>
      <c r="AD148" s="39"/>
      <c r="AH148" s="2"/>
    </row>
    <row r="149" spans="23:34" x14ac:dyDescent="0.25">
      <c r="W149"/>
      <c r="X149" s="41"/>
      <c r="Y149"/>
      <c r="AB149" s="39"/>
      <c r="AC149" s="39"/>
      <c r="AD149" s="39"/>
      <c r="AH149" s="2"/>
    </row>
    <row r="150" spans="23:34" x14ac:dyDescent="0.25">
      <c r="W150"/>
      <c r="X150" s="41"/>
      <c r="Y150"/>
      <c r="AB150" s="39"/>
      <c r="AC150" s="39"/>
      <c r="AD150" s="39"/>
      <c r="AH150" s="2"/>
    </row>
    <row r="151" spans="23:34" x14ac:dyDescent="0.25">
      <c r="W151"/>
      <c r="X151" s="41"/>
      <c r="Y151"/>
      <c r="AB151" s="39"/>
      <c r="AC151" s="39"/>
      <c r="AD151" s="39"/>
      <c r="AH151" s="2"/>
    </row>
    <row r="152" spans="23:34" x14ac:dyDescent="0.25">
      <c r="W152"/>
      <c r="X152" s="41"/>
      <c r="Y152"/>
      <c r="AB152" s="39"/>
      <c r="AC152" s="39"/>
      <c r="AD152" s="39"/>
      <c r="AH152" s="2"/>
    </row>
    <row r="153" spans="23:34" x14ac:dyDescent="0.25">
      <c r="W153"/>
      <c r="X153" s="41"/>
      <c r="Y153"/>
      <c r="AB153" s="39"/>
      <c r="AC153" s="39"/>
      <c r="AD153" s="39"/>
      <c r="AH153" s="2"/>
    </row>
    <row r="154" spans="23:34" x14ac:dyDescent="0.25">
      <c r="W154"/>
      <c r="X154" s="41"/>
      <c r="Y154"/>
      <c r="AB154" s="39"/>
      <c r="AC154" s="39"/>
      <c r="AD154" s="39"/>
      <c r="AH154" s="2"/>
    </row>
    <row r="155" spans="23:34" x14ac:dyDescent="0.25">
      <c r="W155"/>
      <c r="X155" s="41"/>
      <c r="Y155"/>
      <c r="AB155" s="39"/>
      <c r="AC155" s="39"/>
      <c r="AD155" s="39"/>
      <c r="AH155" s="2"/>
    </row>
    <row r="156" spans="23:34" x14ac:dyDescent="0.25">
      <c r="W156"/>
      <c r="X156" s="41"/>
      <c r="Y156"/>
      <c r="AB156" s="39"/>
      <c r="AC156" s="39"/>
      <c r="AD156" s="39"/>
      <c r="AH156" s="2"/>
    </row>
    <row r="157" spans="23:34" x14ac:dyDescent="0.25">
      <c r="W157"/>
      <c r="X157" s="41"/>
      <c r="Y157"/>
      <c r="AB157" s="39"/>
      <c r="AC157" s="39"/>
      <c r="AD157" s="39"/>
      <c r="AH157" s="2"/>
    </row>
    <row r="158" spans="23:34" x14ac:dyDescent="0.25">
      <c r="W158"/>
      <c r="X158" s="41"/>
      <c r="Y158"/>
      <c r="AB158" s="39"/>
      <c r="AC158" s="39"/>
      <c r="AD158" s="39"/>
      <c r="AH158" s="2"/>
    </row>
    <row r="159" spans="23:34" x14ac:dyDescent="0.25">
      <c r="W159"/>
      <c r="X159" s="41"/>
      <c r="Y159"/>
      <c r="AB159" s="39"/>
      <c r="AC159" s="39"/>
      <c r="AD159" s="39"/>
      <c r="AH159" s="2"/>
    </row>
    <row r="160" spans="23:34" x14ac:dyDescent="0.25">
      <c r="W160"/>
      <c r="X160" s="41"/>
      <c r="Y160"/>
      <c r="AB160" s="39"/>
      <c r="AC160" s="39"/>
      <c r="AD160" s="39"/>
      <c r="AH160" s="2"/>
    </row>
    <row r="161" spans="23:34" x14ac:dyDescent="0.25">
      <c r="W161"/>
      <c r="X161" s="41"/>
      <c r="Y161"/>
      <c r="AB161" s="39"/>
      <c r="AC161" s="39"/>
      <c r="AD161" s="39"/>
      <c r="AH161" s="2"/>
    </row>
    <row r="162" spans="23:34" x14ac:dyDescent="0.25">
      <c r="W162"/>
      <c r="X162" s="41"/>
      <c r="Y162"/>
      <c r="AB162" s="39"/>
      <c r="AC162" s="39"/>
      <c r="AD162" s="39"/>
      <c r="AH162" s="2"/>
    </row>
    <row r="163" spans="23:34" x14ac:dyDescent="0.25">
      <c r="W163"/>
      <c r="X163" s="41"/>
      <c r="Y163"/>
      <c r="AB163" s="39"/>
      <c r="AC163" s="39"/>
      <c r="AD163" s="39"/>
      <c r="AH163" s="2"/>
    </row>
    <row r="164" spans="23:34" x14ac:dyDescent="0.25">
      <c r="W164"/>
      <c r="X164" s="41"/>
      <c r="Y164"/>
      <c r="AB164" s="39"/>
      <c r="AC164" s="39"/>
      <c r="AD164" s="39"/>
      <c r="AH164" s="2"/>
    </row>
    <row r="165" spans="23:34" x14ac:dyDescent="0.25">
      <c r="W165"/>
      <c r="X165" s="41"/>
      <c r="Y165"/>
      <c r="AB165" s="39"/>
      <c r="AC165" s="39"/>
      <c r="AD165" s="39"/>
      <c r="AH165" s="2"/>
    </row>
    <row r="166" spans="23:34" x14ac:dyDescent="0.25">
      <c r="W166"/>
      <c r="X166" s="41"/>
      <c r="Y166"/>
      <c r="AB166" s="39"/>
      <c r="AC166" s="39"/>
      <c r="AD166" s="39"/>
      <c r="AH166" s="2"/>
    </row>
    <row r="167" spans="23:34" x14ac:dyDescent="0.25">
      <c r="W167"/>
      <c r="X167" s="41"/>
      <c r="Y167"/>
      <c r="AB167" s="39"/>
      <c r="AC167" s="39"/>
      <c r="AD167" s="39"/>
      <c r="AH167" s="2"/>
    </row>
    <row r="168" spans="23:34" x14ac:dyDescent="0.25">
      <c r="W168"/>
      <c r="X168" s="41"/>
      <c r="Y168"/>
      <c r="AB168" s="39"/>
      <c r="AC168" s="39"/>
      <c r="AD168" s="39"/>
      <c r="AH168" s="2"/>
    </row>
    <row r="169" spans="23:34" x14ac:dyDescent="0.25">
      <c r="W169"/>
      <c r="X169" s="41"/>
      <c r="Y169"/>
      <c r="AB169" s="39"/>
      <c r="AC169" s="39"/>
      <c r="AD169" s="39"/>
      <c r="AH169" s="2"/>
    </row>
    <row r="170" spans="23:34" x14ac:dyDescent="0.25">
      <c r="W170"/>
      <c r="X170" s="41"/>
      <c r="Y170"/>
      <c r="AB170" s="39"/>
      <c r="AC170" s="39"/>
      <c r="AD170" s="39"/>
      <c r="AH170" s="2"/>
    </row>
    <row r="171" spans="23:34" x14ac:dyDescent="0.25">
      <c r="W171"/>
      <c r="X171" s="41"/>
      <c r="Y171"/>
      <c r="AB171" s="39"/>
      <c r="AC171" s="39"/>
      <c r="AD171" s="39"/>
      <c r="AH171" s="2"/>
    </row>
    <row r="172" spans="23:34" x14ac:dyDescent="0.25">
      <c r="W172"/>
      <c r="X172" s="41"/>
      <c r="Y172"/>
      <c r="AB172" s="39"/>
      <c r="AC172" s="39"/>
      <c r="AD172" s="39"/>
      <c r="AH172" s="2"/>
    </row>
    <row r="173" spans="23:34" x14ac:dyDescent="0.25">
      <c r="W173"/>
      <c r="X173" s="41"/>
      <c r="Y173"/>
      <c r="AB173" s="39"/>
      <c r="AC173" s="39"/>
      <c r="AD173" s="39"/>
      <c r="AH173" s="2"/>
    </row>
    <row r="174" spans="23:34" x14ac:dyDescent="0.25">
      <c r="W174"/>
      <c r="X174" s="41"/>
      <c r="Y174"/>
      <c r="AB174" s="39"/>
      <c r="AC174" s="39"/>
      <c r="AD174" s="39"/>
      <c r="AH174" s="2"/>
    </row>
    <row r="175" spans="23:34" x14ac:dyDescent="0.25">
      <c r="W175"/>
      <c r="X175" s="41"/>
      <c r="Y175"/>
      <c r="AB175" s="39"/>
      <c r="AC175" s="39"/>
      <c r="AD175" s="39"/>
      <c r="AH175" s="2"/>
    </row>
    <row r="176" spans="23:34" x14ac:dyDescent="0.25">
      <c r="W176"/>
      <c r="X176" s="41"/>
      <c r="Y176"/>
      <c r="AB176" s="39"/>
      <c r="AC176" s="39"/>
      <c r="AD176" s="39"/>
      <c r="AH176" s="2"/>
    </row>
    <row r="177" spans="23:34" x14ac:dyDescent="0.25">
      <c r="W177"/>
      <c r="X177" s="41"/>
      <c r="Y177"/>
      <c r="AB177" s="39"/>
      <c r="AC177" s="39"/>
      <c r="AD177" s="39"/>
      <c r="AH177" s="2"/>
    </row>
    <row r="178" spans="23:34" x14ac:dyDescent="0.25">
      <c r="W178"/>
      <c r="X178" s="41"/>
      <c r="Y178"/>
      <c r="AB178" s="39"/>
      <c r="AC178" s="39"/>
      <c r="AD178" s="39"/>
      <c r="AH178" s="2"/>
    </row>
    <row r="179" spans="23:34" x14ac:dyDescent="0.25">
      <c r="W179"/>
      <c r="X179" s="41"/>
      <c r="Y179"/>
      <c r="AB179" s="39"/>
      <c r="AC179" s="39"/>
      <c r="AD179" s="39"/>
      <c r="AH179" s="2"/>
    </row>
    <row r="180" spans="23:34" x14ac:dyDescent="0.25">
      <c r="W180"/>
      <c r="X180" s="41"/>
      <c r="Y180"/>
      <c r="AB180" s="39"/>
      <c r="AC180" s="39"/>
      <c r="AD180" s="39"/>
      <c r="AH180" s="2"/>
    </row>
    <row r="181" spans="23:34" x14ac:dyDescent="0.25">
      <c r="W181"/>
      <c r="X181" s="41"/>
      <c r="Y181"/>
      <c r="AB181" s="39"/>
      <c r="AC181" s="39"/>
      <c r="AD181" s="39"/>
      <c r="AH181" s="2"/>
    </row>
    <row r="182" spans="23:34" x14ac:dyDescent="0.25">
      <c r="W182"/>
      <c r="X182" s="41"/>
      <c r="Y182"/>
      <c r="AB182" s="39"/>
      <c r="AC182" s="39"/>
      <c r="AD182" s="39"/>
      <c r="AH182" s="2"/>
    </row>
    <row r="183" spans="23:34" x14ac:dyDescent="0.25">
      <c r="W183"/>
      <c r="X183" s="41"/>
      <c r="Y183"/>
      <c r="AB183" s="39"/>
      <c r="AC183" s="39"/>
      <c r="AD183" s="39"/>
      <c r="AH183" s="2"/>
    </row>
    <row r="184" spans="23:34" x14ac:dyDescent="0.25">
      <c r="W184"/>
      <c r="X184" s="41"/>
      <c r="Y184"/>
      <c r="AB184" s="39"/>
      <c r="AC184" s="39"/>
      <c r="AD184" s="39"/>
      <c r="AH184" s="2"/>
    </row>
    <row r="185" spans="23:34" x14ac:dyDescent="0.25">
      <c r="W185"/>
      <c r="X185" s="41"/>
      <c r="Y185"/>
      <c r="AB185" s="39"/>
      <c r="AC185" s="39"/>
      <c r="AD185" s="39"/>
      <c r="AH185" s="2"/>
    </row>
    <row r="186" spans="23:34" x14ac:dyDescent="0.25">
      <c r="W186"/>
      <c r="X186" s="41"/>
      <c r="Y186"/>
      <c r="AB186" s="39"/>
      <c r="AC186" s="39"/>
      <c r="AD186" s="39"/>
      <c r="AH186" s="2"/>
    </row>
    <row r="187" spans="23:34" x14ac:dyDescent="0.25">
      <c r="W187"/>
      <c r="X187" s="41"/>
      <c r="Y187"/>
      <c r="AB187" s="39"/>
      <c r="AC187" s="39"/>
      <c r="AD187" s="39"/>
      <c r="AH187" s="2"/>
    </row>
    <row r="188" spans="23:34" x14ac:dyDescent="0.25">
      <c r="W188"/>
      <c r="X188" s="41"/>
      <c r="Y188"/>
      <c r="AB188" s="39"/>
      <c r="AC188" s="39"/>
      <c r="AD188" s="39"/>
      <c r="AH188" s="2"/>
    </row>
    <row r="189" spans="23:34" x14ac:dyDescent="0.25">
      <c r="W189"/>
      <c r="X189" s="41"/>
      <c r="Y189"/>
      <c r="AB189" s="39"/>
      <c r="AC189" s="39"/>
      <c r="AD189" s="39"/>
      <c r="AH189" s="2"/>
    </row>
    <row r="190" spans="23:34" x14ac:dyDescent="0.25">
      <c r="W190"/>
      <c r="X190" s="41"/>
      <c r="Y190"/>
      <c r="AB190" s="39"/>
      <c r="AC190" s="39"/>
      <c r="AD190" s="39"/>
      <c r="AH190" s="2"/>
    </row>
    <row r="191" spans="23:34" x14ac:dyDescent="0.25">
      <c r="W191"/>
      <c r="X191" s="41"/>
      <c r="Y191"/>
      <c r="AB191" s="39"/>
      <c r="AC191" s="39"/>
      <c r="AD191" s="39"/>
      <c r="AH191" s="2"/>
    </row>
    <row r="192" spans="23:34" x14ac:dyDescent="0.25">
      <c r="W192"/>
      <c r="X192" s="41"/>
      <c r="Y192"/>
      <c r="AB192" s="39"/>
      <c r="AC192" s="39"/>
      <c r="AD192" s="39"/>
      <c r="AH192" s="2"/>
    </row>
    <row r="193" spans="23:34" x14ac:dyDescent="0.25">
      <c r="W193"/>
      <c r="X193" s="41"/>
      <c r="Y193"/>
      <c r="AB193" s="39"/>
      <c r="AC193" s="39"/>
      <c r="AD193" s="39"/>
      <c r="AH193" s="2"/>
    </row>
    <row r="194" spans="23:34" x14ac:dyDescent="0.25">
      <c r="W194"/>
      <c r="X194" s="41"/>
      <c r="Y194"/>
      <c r="AB194" s="39"/>
      <c r="AC194" s="39"/>
      <c r="AD194" s="39"/>
      <c r="AH194" s="2"/>
    </row>
    <row r="195" spans="23:34" x14ac:dyDescent="0.25">
      <c r="W195"/>
      <c r="X195" s="41"/>
      <c r="Y195"/>
      <c r="AB195" s="39"/>
      <c r="AC195" s="39"/>
      <c r="AD195" s="39"/>
      <c r="AH195" s="2"/>
    </row>
    <row r="196" spans="23:34" x14ac:dyDescent="0.25">
      <c r="W196"/>
      <c r="X196" s="41"/>
      <c r="Y196"/>
      <c r="AB196" s="39"/>
      <c r="AC196" s="39"/>
      <c r="AD196" s="39"/>
      <c r="AH196" s="2"/>
    </row>
    <row r="197" spans="23:34" x14ac:dyDescent="0.25">
      <c r="W197"/>
      <c r="X197" s="41"/>
      <c r="Y197"/>
      <c r="AB197" s="39"/>
      <c r="AC197" s="39"/>
      <c r="AD197" s="39"/>
      <c r="AH197" s="2"/>
    </row>
    <row r="198" spans="23:34" x14ac:dyDescent="0.25">
      <c r="W198"/>
      <c r="X198" s="41"/>
      <c r="Y198"/>
      <c r="AB198" s="39"/>
      <c r="AC198" s="39"/>
      <c r="AD198" s="39"/>
      <c r="AH198" s="2"/>
    </row>
    <row r="199" spans="23:34" x14ac:dyDescent="0.25">
      <c r="W199"/>
      <c r="X199" s="41"/>
      <c r="Y199"/>
      <c r="AB199" s="39"/>
      <c r="AC199" s="39"/>
      <c r="AD199" s="39"/>
      <c r="AH199" s="2"/>
    </row>
    <row r="200" spans="23:34" x14ac:dyDescent="0.25">
      <c r="W200"/>
      <c r="X200" s="41"/>
      <c r="Y200"/>
      <c r="AB200" s="39"/>
      <c r="AC200" s="39"/>
      <c r="AD200" s="39"/>
      <c r="AH200" s="2"/>
    </row>
    <row r="201" spans="23:34" x14ac:dyDescent="0.25">
      <c r="W201"/>
      <c r="X201" s="41"/>
      <c r="Y201"/>
      <c r="AB201" s="39"/>
      <c r="AC201" s="39"/>
      <c r="AD201" s="39"/>
      <c r="AH201" s="2"/>
    </row>
    <row r="202" spans="23:34" x14ac:dyDescent="0.25">
      <c r="W202"/>
      <c r="X202" s="41"/>
      <c r="Y202"/>
      <c r="AB202" s="39"/>
      <c r="AC202" s="39"/>
      <c r="AD202" s="39"/>
      <c r="AH202" s="2"/>
    </row>
    <row r="203" spans="23:34" x14ac:dyDescent="0.25">
      <c r="W203"/>
      <c r="X203" s="41"/>
      <c r="Y203"/>
      <c r="AB203" s="39"/>
      <c r="AC203" s="39"/>
      <c r="AD203" s="39"/>
      <c r="AH203" s="2"/>
    </row>
    <row r="204" spans="23:34" x14ac:dyDescent="0.25">
      <c r="W204"/>
      <c r="X204" s="41"/>
      <c r="Y204"/>
      <c r="AB204" s="39"/>
      <c r="AC204" s="39"/>
      <c r="AD204" s="39"/>
      <c r="AH204" s="2"/>
    </row>
    <row r="205" spans="23:34" x14ac:dyDescent="0.25">
      <c r="W205"/>
      <c r="X205" s="41"/>
      <c r="Y205"/>
      <c r="AB205" s="39"/>
      <c r="AC205" s="39"/>
      <c r="AD205" s="39"/>
      <c r="AH205" s="2"/>
    </row>
    <row r="206" spans="23:34" x14ac:dyDescent="0.25">
      <c r="W206"/>
      <c r="X206" s="41"/>
      <c r="Y206"/>
      <c r="AB206" s="39"/>
      <c r="AC206" s="39"/>
      <c r="AD206" s="39"/>
      <c r="AH206" s="2"/>
    </row>
    <row r="207" spans="23:34" x14ac:dyDescent="0.25">
      <c r="W207"/>
      <c r="X207" s="41"/>
      <c r="Y207"/>
      <c r="AB207" s="39"/>
      <c r="AC207" s="39"/>
      <c r="AD207" s="39"/>
      <c r="AH207" s="2"/>
    </row>
    <row r="208" spans="23:34" x14ac:dyDescent="0.25">
      <c r="W208"/>
      <c r="X208" s="41"/>
      <c r="Y208"/>
      <c r="AB208" s="39"/>
      <c r="AC208" s="39"/>
      <c r="AD208" s="39"/>
      <c r="AH208" s="2"/>
    </row>
    <row r="209" spans="23:34" x14ac:dyDescent="0.25">
      <c r="W209"/>
      <c r="X209" s="41"/>
      <c r="Y209"/>
      <c r="AB209" s="39"/>
      <c r="AC209" s="39"/>
      <c r="AD209" s="39"/>
      <c r="AH209" s="2"/>
    </row>
    <row r="210" spans="23:34" x14ac:dyDescent="0.25">
      <c r="W210"/>
      <c r="X210" s="41"/>
      <c r="Y210"/>
      <c r="AB210" s="39"/>
      <c r="AC210" s="39"/>
      <c r="AD210" s="39"/>
      <c r="AH210" s="2"/>
    </row>
    <row r="211" spans="23:34" x14ac:dyDescent="0.25">
      <c r="W211"/>
      <c r="X211" s="41"/>
      <c r="Y211"/>
      <c r="AB211" s="39"/>
      <c r="AC211" s="39"/>
      <c r="AD211" s="39"/>
      <c r="AH211" s="2"/>
    </row>
    <row r="212" spans="23:34" x14ac:dyDescent="0.25">
      <c r="W212"/>
      <c r="X212" s="41"/>
      <c r="Y212"/>
      <c r="AB212" s="39"/>
      <c r="AC212" s="39"/>
      <c r="AD212" s="39"/>
      <c r="AH212" s="2"/>
    </row>
    <row r="213" spans="23:34" x14ac:dyDescent="0.25">
      <c r="W213"/>
      <c r="X213" s="41"/>
      <c r="Y213"/>
      <c r="AB213" s="39"/>
      <c r="AC213" s="39"/>
      <c r="AD213" s="39"/>
      <c r="AH213" s="2"/>
    </row>
    <row r="214" spans="23:34" x14ac:dyDescent="0.25">
      <c r="W214"/>
      <c r="X214" s="41"/>
      <c r="Y214"/>
      <c r="AB214" s="39"/>
      <c r="AC214" s="39"/>
      <c r="AD214" s="39"/>
      <c r="AH214" s="2"/>
    </row>
    <row r="215" spans="23:34" x14ac:dyDescent="0.25">
      <c r="W215"/>
      <c r="X215" s="41"/>
      <c r="Y215"/>
      <c r="AB215" s="39"/>
      <c r="AC215" s="39"/>
      <c r="AD215" s="39"/>
      <c r="AH215" s="2"/>
    </row>
    <row r="216" spans="23:34" x14ac:dyDescent="0.25">
      <c r="W216"/>
      <c r="X216" s="41"/>
      <c r="Y216"/>
      <c r="AB216" s="39"/>
      <c r="AC216" s="39"/>
      <c r="AD216" s="39"/>
      <c r="AH216" s="2"/>
    </row>
    <row r="217" spans="23:34" x14ac:dyDescent="0.25">
      <c r="W217"/>
      <c r="X217" s="41"/>
      <c r="Y217"/>
      <c r="AB217" s="39"/>
      <c r="AC217" s="39"/>
      <c r="AD217" s="39"/>
      <c r="AH217" s="2"/>
    </row>
    <row r="218" spans="23:34" x14ac:dyDescent="0.25">
      <c r="W218"/>
      <c r="X218" s="41"/>
      <c r="Y218"/>
      <c r="AB218" s="39"/>
      <c r="AC218" s="39"/>
      <c r="AD218" s="39"/>
      <c r="AH218" s="2"/>
    </row>
    <row r="219" spans="23:34" x14ac:dyDescent="0.25">
      <c r="W219"/>
      <c r="X219" s="41"/>
      <c r="Y219"/>
      <c r="AB219" s="39"/>
      <c r="AC219" s="39"/>
      <c r="AD219" s="39"/>
      <c r="AH219" s="2"/>
    </row>
    <row r="220" spans="23:34" x14ac:dyDescent="0.25">
      <c r="W220"/>
      <c r="X220" s="41"/>
      <c r="Y220"/>
      <c r="AB220" s="39"/>
      <c r="AC220" s="39"/>
      <c r="AD220" s="39"/>
      <c r="AH220" s="2"/>
    </row>
    <row r="221" spans="23:34" x14ac:dyDescent="0.25">
      <c r="W221"/>
      <c r="X221" s="41"/>
      <c r="Y221"/>
      <c r="AB221" s="39"/>
      <c r="AC221" s="39"/>
      <c r="AD221" s="39"/>
      <c r="AH221" s="2"/>
    </row>
    <row r="222" spans="23:34" x14ac:dyDescent="0.25">
      <c r="W222"/>
      <c r="X222" s="41"/>
      <c r="Y222"/>
      <c r="AB222" s="39"/>
      <c r="AC222" s="39"/>
      <c r="AD222" s="39"/>
      <c r="AH222" s="2"/>
    </row>
    <row r="223" spans="23:34" x14ac:dyDescent="0.25">
      <c r="W223"/>
      <c r="X223" s="41"/>
      <c r="Y223"/>
      <c r="AB223" s="39"/>
      <c r="AC223" s="39"/>
      <c r="AD223" s="39"/>
      <c r="AH223" s="2"/>
    </row>
    <row r="224" spans="23:34" x14ac:dyDescent="0.25">
      <c r="W224"/>
      <c r="X224" s="41"/>
      <c r="Y224"/>
      <c r="AB224" s="39"/>
      <c r="AC224" s="39"/>
      <c r="AD224" s="39"/>
      <c r="AH224" s="2"/>
    </row>
    <row r="225" spans="23:34" x14ac:dyDescent="0.25">
      <c r="W225"/>
      <c r="X225" s="41"/>
      <c r="Y225"/>
      <c r="AB225" s="39"/>
      <c r="AC225" s="39"/>
      <c r="AD225" s="39"/>
      <c r="AH225" s="2"/>
    </row>
    <row r="226" spans="23:34" x14ac:dyDescent="0.25">
      <c r="W226"/>
      <c r="X226" s="41"/>
      <c r="Y226"/>
      <c r="AB226" s="39"/>
      <c r="AC226" s="39"/>
      <c r="AD226" s="39"/>
      <c r="AH226" s="2"/>
    </row>
    <row r="227" spans="23:34" x14ac:dyDescent="0.25">
      <c r="W227"/>
      <c r="X227" s="41"/>
      <c r="Y227"/>
      <c r="AB227" s="39"/>
      <c r="AC227" s="39"/>
      <c r="AD227" s="39"/>
      <c r="AH227" s="2"/>
    </row>
    <row r="228" spans="23:34" x14ac:dyDescent="0.25">
      <c r="W228"/>
      <c r="X228" s="41"/>
      <c r="Y228"/>
      <c r="AB228" s="39"/>
      <c r="AC228" s="39"/>
      <c r="AD228" s="39"/>
      <c r="AH228" s="2"/>
    </row>
    <row r="229" spans="23:34" x14ac:dyDescent="0.25">
      <c r="W229"/>
      <c r="X229" s="41"/>
      <c r="Y229"/>
      <c r="AB229" s="39"/>
      <c r="AC229" s="39"/>
      <c r="AD229" s="39"/>
      <c r="AH229" s="2"/>
    </row>
    <row r="230" spans="23:34" x14ac:dyDescent="0.25">
      <c r="W230"/>
      <c r="X230" s="41"/>
      <c r="Y230"/>
      <c r="AB230" s="39"/>
      <c r="AC230" s="39"/>
      <c r="AD230" s="39"/>
      <c r="AH230" s="2"/>
    </row>
    <row r="231" spans="23:34" x14ac:dyDescent="0.25">
      <c r="W231"/>
      <c r="X231" s="41"/>
      <c r="Y231"/>
      <c r="AB231" s="39"/>
      <c r="AC231" s="39"/>
      <c r="AD231" s="39"/>
      <c r="AH231" s="2"/>
    </row>
    <row r="232" spans="23:34" x14ac:dyDescent="0.25">
      <c r="W232"/>
      <c r="X232" s="41"/>
      <c r="Y232"/>
      <c r="AB232" s="39"/>
      <c r="AC232" s="39"/>
      <c r="AD232" s="39"/>
      <c r="AH232" s="2"/>
    </row>
    <row r="233" spans="23:34" x14ac:dyDescent="0.25">
      <c r="W233"/>
      <c r="X233" s="41"/>
      <c r="Y233"/>
      <c r="AB233" s="39"/>
      <c r="AC233" s="39"/>
      <c r="AD233" s="39"/>
      <c r="AH233" s="2"/>
    </row>
    <row r="234" spans="23:34" x14ac:dyDescent="0.25">
      <c r="W234"/>
      <c r="X234" s="41"/>
      <c r="Y234"/>
      <c r="AB234" s="39"/>
      <c r="AC234" s="39"/>
      <c r="AD234" s="39"/>
      <c r="AH234" s="2"/>
    </row>
    <row r="235" spans="23:34" x14ac:dyDescent="0.25">
      <c r="W235"/>
      <c r="X235" s="41"/>
      <c r="Y235"/>
      <c r="AB235" s="39"/>
      <c r="AC235" s="39"/>
      <c r="AD235" s="39"/>
      <c r="AH235" s="2"/>
    </row>
    <row r="236" spans="23:34" x14ac:dyDescent="0.25">
      <c r="W236"/>
      <c r="X236" s="41"/>
      <c r="Y236"/>
      <c r="AB236" s="39"/>
      <c r="AC236" s="39"/>
      <c r="AD236" s="39"/>
      <c r="AH236" s="2"/>
    </row>
    <row r="237" spans="23:34" x14ac:dyDescent="0.25">
      <c r="W237"/>
      <c r="X237" s="41"/>
      <c r="Y237"/>
      <c r="AB237" s="39"/>
      <c r="AC237" s="39"/>
      <c r="AD237" s="39"/>
      <c r="AH237" s="2"/>
    </row>
    <row r="238" spans="23:34" x14ac:dyDescent="0.25">
      <c r="W238"/>
      <c r="X238" s="41"/>
      <c r="Y238"/>
      <c r="AB238" s="39"/>
      <c r="AC238" s="39"/>
      <c r="AD238" s="39"/>
      <c r="AH238" s="2"/>
    </row>
    <row r="239" spans="23:34" x14ac:dyDescent="0.25">
      <c r="W239"/>
      <c r="X239" s="41"/>
      <c r="Y239"/>
      <c r="AB239" s="39"/>
      <c r="AC239" s="39"/>
      <c r="AD239" s="39"/>
      <c r="AH239" s="2"/>
    </row>
    <row r="240" spans="23:34" x14ac:dyDescent="0.25">
      <c r="W240"/>
      <c r="X240" s="41"/>
      <c r="Y240"/>
      <c r="AB240" s="39"/>
      <c r="AC240" s="39"/>
      <c r="AD240" s="39"/>
      <c r="AH240" s="2"/>
    </row>
    <row r="241" spans="23:34" x14ac:dyDescent="0.25">
      <c r="W241"/>
      <c r="X241" s="41"/>
      <c r="Y241"/>
      <c r="AB241" s="39"/>
      <c r="AC241" s="39"/>
      <c r="AD241" s="39"/>
      <c r="AH241" s="2"/>
    </row>
    <row r="242" spans="23:34" x14ac:dyDescent="0.25">
      <c r="W242"/>
      <c r="X242" s="41"/>
      <c r="Y242"/>
      <c r="AB242" s="39"/>
      <c r="AC242" s="39"/>
      <c r="AD242" s="39"/>
      <c r="AH242" s="2"/>
    </row>
    <row r="243" spans="23:34" x14ac:dyDescent="0.25">
      <c r="W243"/>
      <c r="X243" s="41"/>
      <c r="Y243"/>
      <c r="AB243" s="39"/>
      <c r="AC243" s="39"/>
      <c r="AD243" s="39"/>
      <c r="AH243" s="2"/>
    </row>
    <row r="244" spans="23:34" x14ac:dyDescent="0.25">
      <c r="W244"/>
      <c r="X244" s="41"/>
      <c r="Y244"/>
      <c r="AB244" s="39"/>
      <c r="AC244" s="39"/>
      <c r="AD244" s="39"/>
      <c r="AH244" s="2"/>
    </row>
    <row r="245" spans="23:34" x14ac:dyDescent="0.25">
      <c r="W245"/>
      <c r="X245" s="41"/>
      <c r="Y245"/>
      <c r="AB245" s="39"/>
      <c r="AC245" s="39"/>
      <c r="AD245" s="39"/>
      <c r="AH245" s="2"/>
    </row>
    <row r="246" spans="23:34" x14ac:dyDescent="0.25">
      <c r="W246"/>
      <c r="X246" s="41"/>
      <c r="Y246"/>
      <c r="AB246" s="39"/>
      <c r="AC246" s="39"/>
      <c r="AD246" s="39"/>
      <c r="AH246" s="2"/>
    </row>
    <row r="247" spans="23:34" x14ac:dyDescent="0.25">
      <c r="W247"/>
      <c r="X247" s="41"/>
      <c r="Y247"/>
      <c r="AB247" s="39"/>
      <c r="AC247" s="39"/>
      <c r="AD247" s="39"/>
      <c r="AH247" s="2"/>
    </row>
    <row r="248" spans="23:34" x14ac:dyDescent="0.25">
      <c r="W248"/>
      <c r="X248" s="41"/>
      <c r="Y248"/>
      <c r="AB248" s="39"/>
      <c r="AC248" s="39"/>
      <c r="AD248" s="39"/>
      <c r="AH248" s="2"/>
    </row>
    <row r="249" spans="23:34" x14ac:dyDescent="0.25">
      <c r="W249"/>
      <c r="X249" s="41"/>
      <c r="Y249"/>
      <c r="AB249" s="39"/>
      <c r="AC249" s="39"/>
      <c r="AD249" s="39"/>
      <c r="AH249" s="2"/>
    </row>
    <row r="250" spans="23:34" x14ac:dyDescent="0.25">
      <c r="W250"/>
      <c r="X250" s="41"/>
      <c r="Y250"/>
      <c r="AB250" s="39"/>
      <c r="AC250" s="39"/>
      <c r="AD250" s="39"/>
      <c r="AH250" s="2"/>
    </row>
    <row r="251" spans="23:34" x14ac:dyDescent="0.25">
      <c r="W251"/>
      <c r="X251" s="41"/>
      <c r="Y251"/>
      <c r="AB251" s="39"/>
      <c r="AC251" s="39"/>
      <c r="AD251" s="39"/>
      <c r="AH251" s="2"/>
    </row>
    <row r="252" spans="23:34" x14ac:dyDescent="0.25">
      <c r="W252"/>
      <c r="X252" s="41"/>
      <c r="Y252"/>
      <c r="AB252" s="39"/>
      <c r="AC252" s="39"/>
      <c r="AD252" s="39"/>
      <c r="AH252" s="2"/>
    </row>
    <row r="253" spans="23:34" x14ac:dyDescent="0.25">
      <c r="W253"/>
      <c r="X253" s="41"/>
      <c r="Y253"/>
      <c r="AB253" s="39"/>
      <c r="AC253" s="39"/>
      <c r="AD253" s="39"/>
      <c r="AH253" s="2"/>
    </row>
    <row r="254" spans="23:34" x14ac:dyDescent="0.25">
      <c r="W254"/>
      <c r="X254" s="41"/>
      <c r="Y254"/>
      <c r="AB254" s="39"/>
      <c r="AC254" s="39"/>
      <c r="AD254" s="39"/>
      <c r="AH254" s="2"/>
    </row>
    <row r="255" spans="23:34" x14ac:dyDescent="0.25">
      <c r="W255"/>
      <c r="X255" s="41"/>
      <c r="Y255"/>
      <c r="AB255" s="39"/>
      <c r="AC255" s="39"/>
      <c r="AD255" s="39"/>
      <c r="AH255" s="2"/>
    </row>
    <row r="256" spans="23:34" x14ac:dyDescent="0.25">
      <c r="W256"/>
      <c r="X256" s="41"/>
      <c r="Y256"/>
      <c r="AB256" s="39"/>
      <c r="AC256" s="39"/>
      <c r="AD256" s="39"/>
      <c r="AH256" s="2"/>
    </row>
    <row r="257" spans="23:34" x14ac:dyDescent="0.25">
      <c r="W257"/>
      <c r="X257" s="41"/>
      <c r="Y257"/>
      <c r="AB257" s="39"/>
      <c r="AC257" s="39"/>
      <c r="AD257" s="39"/>
      <c r="AH257" s="2"/>
    </row>
    <row r="258" spans="23:34" x14ac:dyDescent="0.25">
      <c r="W258"/>
      <c r="X258" s="41"/>
      <c r="Y258"/>
      <c r="AB258" s="39"/>
      <c r="AC258" s="39"/>
      <c r="AD258" s="39"/>
      <c r="AH258" s="2"/>
    </row>
    <row r="259" spans="23:34" x14ac:dyDescent="0.25">
      <c r="W259"/>
      <c r="X259" s="41"/>
      <c r="Y259"/>
      <c r="AB259" s="39"/>
      <c r="AC259" s="39"/>
      <c r="AD259" s="39"/>
      <c r="AH259" s="2"/>
    </row>
    <row r="260" spans="23:34" x14ac:dyDescent="0.25">
      <c r="W260"/>
      <c r="X260" s="41"/>
      <c r="Y260"/>
      <c r="AB260" s="39"/>
      <c r="AC260" s="39"/>
      <c r="AD260" s="39"/>
      <c r="AH260" s="2"/>
    </row>
    <row r="261" spans="23:34" x14ac:dyDescent="0.25">
      <c r="W261"/>
      <c r="X261" s="41"/>
      <c r="Y261"/>
      <c r="AB261" s="39"/>
      <c r="AC261" s="39"/>
      <c r="AD261" s="39"/>
      <c r="AH261" s="2"/>
    </row>
    <row r="262" spans="23:34" x14ac:dyDescent="0.25">
      <c r="W262"/>
      <c r="X262" s="41"/>
      <c r="Y262"/>
      <c r="AB262" s="39"/>
      <c r="AC262" s="39"/>
      <c r="AD262" s="39"/>
      <c r="AH262" s="2"/>
    </row>
    <row r="263" spans="23:34" x14ac:dyDescent="0.25">
      <c r="W263"/>
      <c r="X263" s="41"/>
      <c r="Y263"/>
      <c r="AB263" s="39"/>
      <c r="AC263" s="39"/>
      <c r="AD263" s="39"/>
      <c r="AH263" s="2"/>
    </row>
    <row r="264" spans="23:34" x14ac:dyDescent="0.25">
      <c r="W264"/>
      <c r="X264" s="41"/>
      <c r="Y264"/>
      <c r="AB264" s="39"/>
      <c r="AC264" s="39"/>
      <c r="AD264" s="39"/>
      <c r="AH264" s="2"/>
    </row>
    <row r="265" spans="23:34" x14ac:dyDescent="0.25">
      <c r="W265"/>
      <c r="X265" s="41"/>
      <c r="Y265"/>
      <c r="AB265" s="39"/>
      <c r="AC265" s="39"/>
      <c r="AD265" s="39"/>
      <c r="AH265" s="2"/>
    </row>
    <row r="266" spans="23:34" x14ac:dyDescent="0.25">
      <c r="W266"/>
      <c r="X266" s="41"/>
      <c r="Y266"/>
      <c r="AB266" s="39"/>
      <c r="AC266" s="39"/>
      <c r="AD266" s="39"/>
      <c r="AH266" s="2"/>
    </row>
    <row r="267" spans="23:34" x14ac:dyDescent="0.25">
      <c r="W267"/>
      <c r="X267" s="41"/>
      <c r="Y267"/>
      <c r="AB267" s="39"/>
      <c r="AC267" s="39"/>
      <c r="AD267" s="39"/>
      <c r="AH267" s="2"/>
    </row>
    <row r="268" spans="23:34" x14ac:dyDescent="0.25">
      <c r="W268"/>
      <c r="X268" s="41"/>
      <c r="Y268"/>
      <c r="AB268" s="39"/>
      <c r="AC268" s="39"/>
      <c r="AD268" s="39"/>
      <c r="AH268" s="2"/>
    </row>
    <row r="269" spans="23:34" x14ac:dyDescent="0.25">
      <c r="W269"/>
      <c r="X269" s="41"/>
      <c r="Y269"/>
      <c r="AB269" s="39"/>
      <c r="AC269" s="39"/>
      <c r="AD269" s="39"/>
      <c r="AH269" s="2"/>
    </row>
    <row r="270" spans="23:34" x14ac:dyDescent="0.25">
      <c r="W270"/>
      <c r="X270" s="41"/>
      <c r="Y270"/>
      <c r="AB270" s="39"/>
      <c r="AC270" s="39"/>
      <c r="AD270" s="39"/>
      <c r="AH270" s="2"/>
    </row>
    <row r="271" spans="23:34" x14ac:dyDescent="0.25">
      <c r="W271"/>
      <c r="X271" s="41"/>
      <c r="Y271"/>
      <c r="AB271" s="39"/>
      <c r="AC271" s="39"/>
      <c r="AD271" s="39"/>
      <c r="AH271" s="2"/>
    </row>
    <row r="272" spans="23:34" x14ac:dyDescent="0.25">
      <c r="W272"/>
      <c r="X272" s="41"/>
      <c r="Y272"/>
      <c r="AB272" s="39"/>
      <c r="AC272" s="39"/>
      <c r="AD272" s="39"/>
      <c r="AH272" s="2"/>
    </row>
    <row r="273" spans="23:34" x14ac:dyDescent="0.25">
      <c r="W273"/>
      <c r="X273" s="41"/>
      <c r="Y273"/>
      <c r="AB273" s="39"/>
      <c r="AC273" s="39"/>
      <c r="AD273" s="39"/>
      <c r="AH273" s="2"/>
    </row>
    <row r="274" spans="23:34" x14ac:dyDescent="0.25">
      <c r="W274"/>
      <c r="X274" s="41"/>
      <c r="Y274"/>
      <c r="AB274" s="39"/>
      <c r="AC274" s="39"/>
      <c r="AD274" s="39"/>
      <c r="AH274" s="2"/>
    </row>
    <row r="275" spans="23:34" x14ac:dyDescent="0.25">
      <c r="W275"/>
      <c r="X275" s="41"/>
      <c r="Y275"/>
      <c r="AB275" s="39"/>
      <c r="AC275" s="39"/>
      <c r="AD275" s="39"/>
      <c r="AH275" s="2"/>
    </row>
    <row r="276" spans="23:34" x14ac:dyDescent="0.25">
      <c r="W276"/>
      <c r="X276" s="41"/>
      <c r="Y276"/>
      <c r="AB276" s="39"/>
      <c r="AC276" s="39"/>
      <c r="AD276" s="39"/>
      <c r="AH276" s="2"/>
    </row>
    <row r="277" spans="23:34" x14ac:dyDescent="0.25">
      <c r="W277"/>
      <c r="X277" s="41"/>
      <c r="Y277"/>
      <c r="AB277" s="39"/>
      <c r="AC277" s="39"/>
      <c r="AD277" s="39"/>
      <c r="AH277" s="2"/>
    </row>
    <row r="278" spans="23:34" x14ac:dyDescent="0.25">
      <c r="W278"/>
      <c r="X278" s="41"/>
      <c r="Y278"/>
      <c r="AB278" s="39"/>
      <c r="AC278" s="39"/>
      <c r="AD278" s="39"/>
      <c r="AH278" s="2"/>
    </row>
    <row r="279" spans="23:34" x14ac:dyDescent="0.25">
      <c r="W279"/>
      <c r="X279" s="41"/>
      <c r="Y279"/>
      <c r="AB279" s="39"/>
      <c r="AC279" s="39"/>
      <c r="AD279" s="39"/>
      <c r="AH279" s="2"/>
    </row>
    <row r="280" spans="23:34" x14ac:dyDescent="0.25">
      <c r="W280"/>
      <c r="X280" s="41"/>
      <c r="Y280"/>
      <c r="AB280" s="39"/>
      <c r="AC280" s="39"/>
      <c r="AD280" s="39"/>
      <c r="AH280" s="2"/>
    </row>
    <row r="281" spans="23:34" x14ac:dyDescent="0.25">
      <c r="W281"/>
      <c r="X281" s="41"/>
      <c r="Y281"/>
      <c r="AB281" s="39"/>
      <c r="AC281" s="39"/>
      <c r="AD281" s="39"/>
      <c r="AH281" s="2"/>
    </row>
    <row r="282" spans="23:34" x14ac:dyDescent="0.25">
      <c r="W282"/>
      <c r="X282" s="41"/>
      <c r="Y282"/>
      <c r="AB282" s="39"/>
      <c r="AC282" s="39"/>
      <c r="AD282" s="39"/>
      <c r="AH282" s="2"/>
    </row>
    <row r="283" spans="23:34" x14ac:dyDescent="0.25">
      <c r="W283"/>
      <c r="X283" s="41"/>
      <c r="Y283"/>
      <c r="AB283" s="39"/>
      <c r="AC283" s="39"/>
      <c r="AD283" s="39"/>
      <c r="AH283" s="2"/>
    </row>
    <row r="284" spans="23:34" x14ac:dyDescent="0.25">
      <c r="W284"/>
      <c r="X284" s="41"/>
      <c r="Y284"/>
      <c r="AB284" s="39"/>
      <c r="AC284" s="39"/>
      <c r="AD284" s="39"/>
      <c r="AH284" s="2"/>
    </row>
    <row r="285" spans="23:34" x14ac:dyDescent="0.25">
      <c r="W285"/>
      <c r="X285" s="41"/>
      <c r="Y285"/>
      <c r="AB285" s="39"/>
      <c r="AC285" s="39"/>
      <c r="AD285" s="39"/>
      <c r="AH285" s="2"/>
    </row>
    <row r="286" spans="23:34" x14ac:dyDescent="0.25">
      <c r="W286"/>
      <c r="X286" s="41"/>
      <c r="Y286"/>
      <c r="AB286" s="39"/>
      <c r="AC286" s="39"/>
      <c r="AD286" s="39"/>
      <c r="AH286" s="2"/>
    </row>
    <row r="287" spans="23:34" x14ac:dyDescent="0.25">
      <c r="W287"/>
      <c r="X287" s="41"/>
      <c r="Y287"/>
      <c r="AB287" s="39"/>
      <c r="AC287" s="39"/>
      <c r="AD287" s="39"/>
      <c r="AH287" s="2"/>
    </row>
    <row r="288" spans="23:34" x14ac:dyDescent="0.25">
      <c r="W288"/>
      <c r="X288" s="41"/>
      <c r="Y288"/>
      <c r="AB288" s="39"/>
      <c r="AC288" s="39"/>
      <c r="AD288" s="39"/>
      <c r="AH288" s="2"/>
    </row>
    <row r="289" spans="23:34" x14ac:dyDescent="0.25">
      <c r="W289"/>
      <c r="X289" s="41"/>
      <c r="Y289"/>
      <c r="AB289" s="39"/>
      <c r="AC289" s="39"/>
      <c r="AD289" s="39"/>
      <c r="AH289" s="2"/>
    </row>
    <row r="290" spans="23:34" x14ac:dyDescent="0.25">
      <c r="W290"/>
      <c r="X290" s="41"/>
      <c r="Y290"/>
      <c r="AB290" s="39"/>
      <c r="AC290" s="39"/>
      <c r="AD290" s="39"/>
      <c r="AH290" s="2"/>
    </row>
    <row r="291" spans="23:34" x14ac:dyDescent="0.25">
      <c r="W291"/>
      <c r="X291" s="41"/>
      <c r="Y291"/>
      <c r="AB291" s="39"/>
      <c r="AC291" s="39"/>
      <c r="AD291" s="39"/>
      <c r="AH291" s="2"/>
    </row>
    <row r="292" spans="23:34" x14ac:dyDescent="0.25">
      <c r="W292"/>
      <c r="X292" s="41"/>
      <c r="Y292"/>
      <c r="AB292" s="39"/>
      <c r="AC292" s="39"/>
      <c r="AD292" s="39"/>
      <c r="AH292" s="2"/>
    </row>
    <row r="293" spans="23:34" x14ac:dyDescent="0.25">
      <c r="W293"/>
      <c r="X293" s="41"/>
      <c r="Y293"/>
      <c r="AB293" s="39"/>
      <c r="AC293" s="39"/>
      <c r="AD293" s="39"/>
      <c r="AH293" s="2"/>
    </row>
    <row r="294" spans="23:34" x14ac:dyDescent="0.25">
      <c r="W294"/>
      <c r="X294" s="41"/>
      <c r="Y294"/>
      <c r="AB294" s="39"/>
      <c r="AC294" s="39"/>
      <c r="AD294" s="39"/>
      <c r="AH294" s="2"/>
    </row>
    <row r="295" spans="23:34" x14ac:dyDescent="0.25">
      <c r="W295"/>
      <c r="X295" s="41"/>
      <c r="Y295"/>
      <c r="AB295" s="39"/>
      <c r="AC295" s="39"/>
      <c r="AD295" s="39"/>
      <c r="AH295" s="2"/>
    </row>
    <row r="296" spans="23:34" x14ac:dyDescent="0.25">
      <c r="W296"/>
      <c r="X296" s="41"/>
      <c r="Y296"/>
      <c r="AB296" s="39"/>
      <c r="AC296" s="39"/>
      <c r="AD296" s="39"/>
      <c r="AH296" s="2"/>
    </row>
    <row r="297" spans="23:34" x14ac:dyDescent="0.25">
      <c r="W297"/>
      <c r="X297" s="41"/>
      <c r="Y297"/>
      <c r="AB297" s="39"/>
      <c r="AC297" s="39"/>
      <c r="AD297" s="39"/>
      <c r="AH297" s="2"/>
    </row>
    <row r="298" spans="23:34" x14ac:dyDescent="0.25">
      <c r="W298"/>
      <c r="X298" s="41"/>
      <c r="Y298"/>
      <c r="AB298" s="39"/>
      <c r="AC298" s="39"/>
      <c r="AD298" s="39"/>
      <c r="AH298" s="2"/>
    </row>
    <row r="299" spans="23:34" x14ac:dyDescent="0.25">
      <c r="W299"/>
      <c r="X299" s="41"/>
      <c r="Y299"/>
      <c r="AB299" s="39"/>
      <c r="AC299" s="39"/>
      <c r="AD299" s="39"/>
      <c r="AH299" s="2"/>
    </row>
    <row r="300" spans="23:34" x14ac:dyDescent="0.25">
      <c r="W300"/>
      <c r="X300" s="41"/>
      <c r="Y300"/>
      <c r="AB300" s="39"/>
      <c r="AC300" s="39"/>
      <c r="AD300" s="39"/>
      <c r="AH300" s="2"/>
    </row>
    <row r="301" spans="23:34" x14ac:dyDescent="0.25">
      <c r="W301"/>
      <c r="X301" s="41"/>
      <c r="Y301"/>
      <c r="AB301" s="39"/>
      <c r="AC301" s="39"/>
      <c r="AD301" s="39"/>
      <c r="AH301" s="2"/>
    </row>
    <row r="302" spans="23:34" x14ac:dyDescent="0.25">
      <c r="W302"/>
      <c r="X302" s="41"/>
      <c r="Y302"/>
      <c r="AB302" s="39"/>
      <c r="AC302" s="39"/>
      <c r="AD302" s="39"/>
      <c r="AH302" s="2"/>
    </row>
    <row r="303" spans="23:34" x14ac:dyDescent="0.25">
      <c r="W303"/>
      <c r="X303" s="41"/>
      <c r="Y303"/>
      <c r="AB303" s="39"/>
      <c r="AC303" s="39"/>
      <c r="AD303" s="39"/>
      <c r="AH303" s="2"/>
    </row>
    <row r="304" spans="23:34" x14ac:dyDescent="0.25">
      <c r="W304"/>
      <c r="X304" s="41"/>
      <c r="Y304"/>
      <c r="AB304" s="39"/>
      <c r="AC304" s="39"/>
      <c r="AD304" s="39"/>
      <c r="AH304" s="2"/>
    </row>
    <row r="305" spans="23:34" x14ac:dyDescent="0.25">
      <c r="W305"/>
      <c r="X305" s="41"/>
      <c r="Y305"/>
      <c r="AB305" s="39"/>
      <c r="AC305" s="39"/>
      <c r="AD305" s="39"/>
      <c r="AH305" s="2"/>
    </row>
    <row r="306" spans="23:34" x14ac:dyDescent="0.25">
      <c r="W306"/>
      <c r="X306" s="41"/>
      <c r="Y306"/>
      <c r="AB306" s="39"/>
      <c r="AC306" s="39"/>
      <c r="AD306" s="39"/>
      <c r="AH306" s="2"/>
    </row>
    <row r="307" spans="23:34" x14ac:dyDescent="0.25">
      <c r="W307"/>
      <c r="X307" s="41"/>
      <c r="Y307"/>
      <c r="AB307" s="39"/>
      <c r="AC307" s="39"/>
      <c r="AD307" s="39"/>
      <c r="AH307" s="2"/>
    </row>
    <row r="308" spans="23:34" x14ac:dyDescent="0.25">
      <c r="W308"/>
      <c r="X308" s="41"/>
      <c r="Y308"/>
      <c r="AB308" s="39"/>
      <c r="AC308" s="39"/>
      <c r="AD308" s="39"/>
      <c r="AH308" s="2"/>
    </row>
    <row r="309" spans="23:34" x14ac:dyDescent="0.25">
      <c r="W309"/>
      <c r="X309" s="41"/>
      <c r="Y309"/>
      <c r="AB309" s="39"/>
      <c r="AC309" s="39"/>
      <c r="AD309" s="39"/>
      <c r="AH309" s="2"/>
    </row>
    <row r="310" spans="23:34" x14ac:dyDescent="0.25">
      <c r="W310"/>
      <c r="X310" s="41"/>
      <c r="Y310"/>
      <c r="AB310" s="39"/>
      <c r="AC310" s="39"/>
      <c r="AD310" s="39"/>
      <c r="AH310" s="2"/>
    </row>
    <row r="311" spans="23:34" x14ac:dyDescent="0.25">
      <c r="W311"/>
      <c r="X311" s="41"/>
      <c r="Y311"/>
      <c r="AB311" s="39"/>
      <c r="AC311" s="39"/>
      <c r="AD311" s="39"/>
      <c r="AH311" s="2"/>
    </row>
    <row r="312" spans="23:34" x14ac:dyDescent="0.25">
      <c r="W312"/>
      <c r="X312" s="41"/>
      <c r="Y312"/>
      <c r="AB312" s="39"/>
      <c r="AC312" s="39"/>
      <c r="AD312" s="39"/>
      <c r="AH312" s="2"/>
    </row>
    <row r="313" spans="23:34" x14ac:dyDescent="0.25">
      <c r="W313"/>
      <c r="X313" s="41"/>
      <c r="Y313"/>
      <c r="AB313" s="39"/>
      <c r="AC313" s="39"/>
      <c r="AD313" s="39"/>
      <c r="AH313" s="2"/>
    </row>
    <row r="314" spans="23:34" x14ac:dyDescent="0.25">
      <c r="W314"/>
      <c r="X314" s="41"/>
      <c r="Y314"/>
      <c r="AB314" s="39"/>
      <c r="AC314" s="39"/>
      <c r="AD314" s="39"/>
      <c r="AH314" s="2"/>
    </row>
    <row r="315" spans="23:34" x14ac:dyDescent="0.25">
      <c r="W315"/>
      <c r="X315" s="41"/>
      <c r="Y315"/>
      <c r="AB315" s="39"/>
      <c r="AC315" s="39"/>
      <c r="AD315" s="39"/>
      <c r="AH315" s="2"/>
    </row>
    <row r="316" spans="23:34" x14ac:dyDescent="0.25">
      <c r="W316"/>
      <c r="X316" s="41"/>
      <c r="Y316"/>
      <c r="AB316" s="39"/>
      <c r="AC316" s="39"/>
      <c r="AD316" s="39"/>
      <c r="AH316" s="2"/>
    </row>
    <row r="317" spans="23:34" x14ac:dyDescent="0.25">
      <c r="W317"/>
      <c r="X317" s="41"/>
      <c r="Y317"/>
      <c r="AB317" s="39"/>
      <c r="AC317" s="39"/>
      <c r="AD317" s="39"/>
      <c r="AH317" s="2"/>
    </row>
    <row r="318" spans="23:34" x14ac:dyDescent="0.25">
      <c r="W318"/>
      <c r="X318" s="41"/>
      <c r="Y318"/>
      <c r="AB318" s="39"/>
      <c r="AC318" s="39"/>
      <c r="AD318" s="39"/>
      <c r="AH318" s="2"/>
    </row>
    <row r="319" spans="23:34" x14ac:dyDescent="0.25">
      <c r="W319"/>
      <c r="X319" s="41"/>
      <c r="Y319"/>
      <c r="AB319" s="39"/>
      <c r="AC319" s="39"/>
      <c r="AD319" s="39"/>
      <c r="AH319" s="2"/>
    </row>
    <row r="320" spans="23:34" x14ac:dyDescent="0.25">
      <c r="W320"/>
      <c r="X320" s="41"/>
      <c r="Y320"/>
      <c r="AB320" s="39"/>
      <c r="AC320" s="39"/>
      <c r="AD320" s="39"/>
      <c r="AH320" s="2"/>
    </row>
    <row r="321" spans="23:34" x14ac:dyDescent="0.25">
      <c r="W321"/>
      <c r="X321" s="41"/>
      <c r="Y321"/>
      <c r="AB321" s="39"/>
      <c r="AC321" s="39"/>
      <c r="AD321" s="39"/>
      <c r="AH321" s="2"/>
    </row>
    <row r="322" spans="23:34" x14ac:dyDescent="0.25">
      <c r="W322"/>
      <c r="X322" s="41"/>
      <c r="Y322"/>
      <c r="AB322" s="39"/>
      <c r="AC322" s="39"/>
      <c r="AD322" s="39"/>
      <c r="AH322" s="2"/>
    </row>
    <row r="323" spans="23:34" x14ac:dyDescent="0.25">
      <c r="W323"/>
      <c r="X323" s="41"/>
      <c r="Y323"/>
      <c r="AB323" s="39"/>
      <c r="AC323" s="39"/>
      <c r="AD323" s="39"/>
      <c r="AH323" s="2"/>
    </row>
    <row r="324" spans="23:34" x14ac:dyDescent="0.25">
      <c r="W324"/>
      <c r="X324" s="41"/>
      <c r="Y324"/>
      <c r="AB324" s="39"/>
      <c r="AC324" s="39"/>
      <c r="AD324" s="39"/>
      <c r="AH324" s="2"/>
    </row>
    <row r="325" spans="23:34" x14ac:dyDescent="0.25">
      <c r="W325"/>
      <c r="X325" s="41"/>
      <c r="Y325"/>
      <c r="AB325" s="39"/>
      <c r="AC325" s="39"/>
      <c r="AD325" s="39"/>
      <c r="AH325" s="2"/>
    </row>
    <row r="326" spans="23:34" x14ac:dyDescent="0.25">
      <c r="W326"/>
      <c r="X326" s="41"/>
      <c r="Y326"/>
      <c r="AB326" s="39"/>
      <c r="AC326" s="39"/>
      <c r="AD326" s="39"/>
      <c r="AH326" s="2"/>
    </row>
    <row r="327" spans="23:34" x14ac:dyDescent="0.25">
      <c r="W327"/>
      <c r="X327" s="41"/>
      <c r="Y327"/>
      <c r="AB327" s="39"/>
      <c r="AC327" s="39"/>
      <c r="AD327" s="39"/>
      <c r="AH327" s="2"/>
    </row>
    <row r="328" spans="23:34" x14ac:dyDescent="0.25">
      <c r="W328"/>
      <c r="X328" s="41"/>
      <c r="Y328"/>
      <c r="AB328" s="39"/>
      <c r="AC328" s="39"/>
      <c r="AD328" s="39"/>
      <c r="AH328" s="2"/>
    </row>
    <row r="329" spans="23:34" x14ac:dyDescent="0.25">
      <c r="W329"/>
      <c r="X329" s="41"/>
      <c r="Y329"/>
      <c r="AB329" s="39"/>
      <c r="AC329" s="39"/>
      <c r="AD329" s="39"/>
      <c r="AH329" s="2"/>
    </row>
    <row r="330" spans="23:34" x14ac:dyDescent="0.25">
      <c r="W330"/>
      <c r="X330" s="41"/>
      <c r="Y330"/>
      <c r="AB330" s="39"/>
      <c r="AC330" s="39"/>
      <c r="AD330" s="39"/>
      <c r="AH330" s="2"/>
    </row>
    <row r="331" spans="23:34" x14ac:dyDescent="0.25">
      <c r="W331"/>
      <c r="X331" s="41"/>
      <c r="Y331"/>
      <c r="AB331" s="39"/>
      <c r="AC331" s="39"/>
      <c r="AD331" s="39"/>
      <c r="AH331" s="2"/>
    </row>
    <row r="332" spans="23:34" x14ac:dyDescent="0.25">
      <c r="W332"/>
      <c r="X332" s="41"/>
      <c r="Y332"/>
      <c r="AB332" s="39"/>
      <c r="AC332" s="39"/>
      <c r="AD332" s="39"/>
      <c r="AH332" s="2"/>
    </row>
    <row r="333" spans="23:34" x14ac:dyDescent="0.25">
      <c r="W333"/>
      <c r="X333" s="41"/>
      <c r="Y333"/>
      <c r="AB333" s="39"/>
      <c r="AC333" s="39"/>
      <c r="AD333" s="39"/>
      <c r="AH333" s="2"/>
    </row>
    <row r="334" spans="23:34" x14ac:dyDescent="0.25">
      <c r="W334"/>
      <c r="X334" s="41"/>
      <c r="Y334"/>
      <c r="AB334" s="39"/>
      <c r="AC334" s="39"/>
      <c r="AD334" s="39"/>
      <c r="AH334" s="2"/>
    </row>
    <row r="335" spans="23:34" x14ac:dyDescent="0.25">
      <c r="W335"/>
      <c r="X335" s="41"/>
      <c r="Y335"/>
      <c r="AB335" s="39"/>
      <c r="AC335" s="39"/>
      <c r="AD335" s="39"/>
      <c r="AH335" s="2"/>
    </row>
    <row r="336" spans="23:34" x14ac:dyDescent="0.25">
      <c r="W336"/>
      <c r="X336" s="41"/>
      <c r="Y336"/>
      <c r="AB336" s="39"/>
      <c r="AC336" s="39"/>
      <c r="AD336" s="39"/>
      <c r="AH336" s="2"/>
    </row>
    <row r="337" spans="23:34" x14ac:dyDescent="0.25">
      <c r="W337"/>
      <c r="X337" s="41"/>
      <c r="Y337"/>
      <c r="AB337" s="39"/>
      <c r="AC337" s="39"/>
      <c r="AD337" s="39"/>
      <c r="AH337" s="2"/>
    </row>
    <row r="338" spans="23:34" x14ac:dyDescent="0.25">
      <c r="W338"/>
      <c r="X338" s="41"/>
      <c r="Y338"/>
      <c r="AB338" s="39"/>
      <c r="AC338" s="39"/>
      <c r="AD338" s="39"/>
      <c r="AH338" s="2"/>
    </row>
    <row r="339" spans="23:34" x14ac:dyDescent="0.25">
      <c r="W339"/>
      <c r="X339" s="41"/>
      <c r="Y339"/>
      <c r="AB339" s="39"/>
      <c r="AC339" s="39"/>
      <c r="AD339" s="39"/>
      <c r="AH339" s="2"/>
    </row>
    <row r="340" spans="23:34" x14ac:dyDescent="0.25">
      <c r="W340"/>
      <c r="X340" s="41"/>
      <c r="Y340"/>
      <c r="AB340" s="39"/>
      <c r="AC340" s="39"/>
      <c r="AD340" s="39"/>
      <c r="AH340" s="2"/>
    </row>
    <row r="341" spans="23:34" x14ac:dyDescent="0.25">
      <c r="W341"/>
      <c r="X341" s="41"/>
      <c r="Y341"/>
      <c r="AB341" s="39"/>
      <c r="AC341" s="39"/>
      <c r="AD341" s="39"/>
      <c r="AH341" s="2"/>
    </row>
    <row r="342" spans="23:34" x14ac:dyDescent="0.25">
      <c r="W342"/>
      <c r="X342" s="41"/>
      <c r="Y342"/>
      <c r="AB342" s="39"/>
      <c r="AC342" s="39"/>
      <c r="AD342" s="39"/>
      <c r="AH342" s="2"/>
    </row>
    <row r="343" spans="23:34" x14ac:dyDescent="0.25">
      <c r="W343"/>
      <c r="X343" s="41"/>
      <c r="Y343"/>
      <c r="AB343" s="39"/>
      <c r="AC343" s="39"/>
      <c r="AD343" s="39"/>
      <c r="AH343" s="2"/>
    </row>
    <row r="344" spans="23:34" x14ac:dyDescent="0.25">
      <c r="W344"/>
      <c r="X344" s="41"/>
      <c r="Y344"/>
      <c r="AB344" s="39"/>
      <c r="AC344" s="39"/>
      <c r="AD344" s="39"/>
      <c r="AH344" s="2"/>
    </row>
    <row r="345" spans="23:34" x14ac:dyDescent="0.25">
      <c r="W345"/>
      <c r="X345" s="41"/>
      <c r="Y345"/>
      <c r="AB345" s="39"/>
      <c r="AC345" s="39"/>
      <c r="AD345" s="39"/>
      <c r="AH345" s="2"/>
    </row>
    <row r="346" spans="23:34" x14ac:dyDescent="0.25">
      <c r="W346"/>
      <c r="X346" s="41"/>
      <c r="Y346"/>
      <c r="AB346" s="39"/>
      <c r="AC346" s="39"/>
      <c r="AD346" s="39"/>
      <c r="AH346" s="2"/>
    </row>
    <row r="347" spans="23:34" x14ac:dyDescent="0.25">
      <c r="W347"/>
      <c r="X347" s="41"/>
      <c r="Y347"/>
      <c r="AB347" s="39"/>
      <c r="AC347" s="39"/>
      <c r="AD347" s="39"/>
      <c r="AH347" s="2"/>
    </row>
    <row r="348" spans="23:34" x14ac:dyDescent="0.25">
      <c r="W348"/>
      <c r="X348" s="41"/>
      <c r="Y348"/>
      <c r="AB348" s="39"/>
      <c r="AC348" s="39"/>
      <c r="AD348" s="39"/>
      <c r="AH348" s="2"/>
    </row>
    <row r="349" spans="23:34" x14ac:dyDescent="0.25">
      <c r="W349"/>
      <c r="X349" s="41"/>
      <c r="Y349"/>
      <c r="AB349" s="39"/>
      <c r="AC349" s="39"/>
      <c r="AD349" s="39"/>
      <c r="AH349" s="2"/>
    </row>
    <row r="350" spans="23:34" x14ac:dyDescent="0.25">
      <c r="W350"/>
      <c r="X350" s="41"/>
      <c r="Y350"/>
      <c r="AB350" s="39"/>
      <c r="AC350" s="39"/>
      <c r="AD350" s="39"/>
      <c r="AH350" s="2"/>
    </row>
    <row r="351" spans="23:34" x14ac:dyDescent="0.25">
      <c r="W351"/>
      <c r="X351" s="41"/>
      <c r="Y351"/>
      <c r="AB351" s="39"/>
      <c r="AC351" s="39"/>
      <c r="AD351" s="39"/>
      <c r="AH351" s="2"/>
    </row>
    <row r="352" spans="23:34" x14ac:dyDescent="0.25">
      <c r="W352"/>
      <c r="X352" s="41"/>
      <c r="Y352"/>
      <c r="AB352" s="39"/>
      <c r="AC352" s="39"/>
      <c r="AD352" s="39"/>
      <c r="AH352" s="2"/>
    </row>
    <row r="353" spans="23:34" x14ac:dyDescent="0.25">
      <c r="W353"/>
      <c r="X353" s="41"/>
      <c r="Y353"/>
      <c r="AB353" s="39"/>
      <c r="AC353" s="39"/>
      <c r="AD353" s="39"/>
      <c r="AH353" s="2"/>
    </row>
    <row r="354" spans="23:34" x14ac:dyDescent="0.25">
      <c r="W354"/>
      <c r="X354" s="41"/>
      <c r="Y354"/>
      <c r="AB354" s="39"/>
      <c r="AC354" s="39"/>
      <c r="AD354" s="39"/>
      <c r="AH354" s="2"/>
    </row>
    <row r="355" spans="23:34" x14ac:dyDescent="0.25">
      <c r="W355"/>
      <c r="X355" s="41"/>
      <c r="Y355"/>
      <c r="AB355" s="39"/>
      <c r="AC355" s="39"/>
      <c r="AD355" s="39"/>
      <c r="AH355" s="2"/>
    </row>
    <row r="356" spans="23:34" x14ac:dyDescent="0.25">
      <c r="W356"/>
      <c r="X356" s="41"/>
      <c r="Y356"/>
      <c r="AB356" s="39"/>
      <c r="AC356" s="39"/>
      <c r="AD356" s="39"/>
      <c r="AH356" s="2"/>
    </row>
    <row r="357" spans="23:34" x14ac:dyDescent="0.25">
      <c r="W357"/>
      <c r="X357" s="41"/>
      <c r="Y357"/>
      <c r="AB357" s="39"/>
      <c r="AC357" s="39"/>
      <c r="AD357" s="39"/>
      <c r="AH357" s="2"/>
    </row>
    <row r="358" spans="23:34" x14ac:dyDescent="0.25">
      <c r="W358"/>
      <c r="X358" s="41"/>
      <c r="Y358"/>
      <c r="AB358" s="39"/>
      <c r="AC358" s="39"/>
      <c r="AD358" s="39"/>
      <c r="AH358" s="2"/>
    </row>
    <row r="359" spans="23:34" x14ac:dyDescent="0.25">
      <c r="W359"/>
      <c r="X359" s="41"/>
      <c r="Y359"/>
      <c r="AB359" s="39"/>
      <c r="AC359" s="39"/>
      <c r="AD359" s="39"/>
      <c r="AH359" s="2"/>
    </row>
    <row r="360" spans="23:34" x14ac:dyDescent="0.25">
      <c r="W360"/>
      <c r="X360" s="41"/>
      <c r="Y360"/>
      <c r="AB360" s="39"/>
      <c r="AC360" s="39"/>
      <c r="AD360" s="39"/>
      <c r="AH360" s="2"/>
    </row>
    <row r="361" spans="23:34" x14ac:dyDescent="0.25">
      <c r="W361"/>
      <c r="X361" s="41"/>
      <c r="Y361"/>
      <c r="AB361" s="39"/>
      <c r="AC361" s="39"/>
      <c r="AD361" s="39"/>
      <c r="AH361" s="2"/>
    </row>
    <row r="362" spans="23:34" x14ac:dyDescent="0.25">
      <c r="W362"/>
      <c r="X362" s="41"/>
      <c r="Y362"/>
      <c r="AB362" s="39"/>
      <c r="AC362" s="39"/>
      <c r="AD362" s="39"/>
      <c r="AH362" s="2"/>
    </row>
    <row r="363" spans="23:34" x14ac:dyDescent="0.25">
      <c r="W363"/>
      <c r="X363" s="41"/>
      <c r="Y363"/>
      <c r="AB363" s="39"/>
      <c r="AC363" s="39"/>
      <c r="AD363" s="39"/>
      <c r="AH363" s="2"/>
    </row>
    <row r="364" spans="23:34" x14ac:dyDescent="0.25">
      <c r="W364"/>
      <c r="X364" s="41"/>
      <c r="Y364"/>
      <c r="AB364" s="39"/>
      <c r="AC364" s="39"/>
      <c r="AD364" s="39"/>
      <c r="AH364" s="2"/>
    </row>
    <row r="365" spans="23:34" x14ac:dyDescent="0.25">
      <c r="W365"/>
      <c r="X365" s="41"/>
      <c r="Y365"/>
      <c r="AB365" s="39"/>
      <c r="AC365" s="39"/>
      <c r="AD365" s="39"/>
      <c r="AH365" s="2"/>
    </row>
    <row r="366" spans="23:34" x14ac:dyDescent="0.25">
      <c r="W366"/>
      <c r="X366" s="41"/>
      <c r="Y366"/>
      <c r="AB366" s="39"/>
      <c r="AC366" s="39"/>
      <c r="AD366" s="39"/>
      <c r="AH366" s="2"/>
    </row>
    <row r="367" spans="23:34" x14ac:dyDescent="0.25">
      <c r="W367"/>
      <c r="X367" s="41"/>
      <c r="Y367"/>
      <c r="AB367" s="39"/>
      <c r="AC367" s="39"/>
      <c r="AD367" s="39"/>
      <c r="AH367" s="2"/>
    </row>
    <row r="368" spans="23:34" x14ac:dyDescent="0.25">
      <c r="W368"/>
      <c r="X368" s="41"/>
      <c r="Y368"/>
      <c r="AB368" s="39"/>
      <c r="AC368" s="39"/>
      <c r="AD368" s="39"/>
      <c r="AH368" s="2"/>
    </row>
    <row r="369" spans="23:34" x14ac:dyDescent="0.25">
      <c r="W369"/>
      <c r="X369" s="41"/>
      <c r="Y369"/>
      <c r="AB369" s="39"/>
      <c r="AC369" s="39"/>
      <c r="AD369" s="39"/>
      <c r="AH369" s="2"/>
    </row>
    <row r="370" spans="23:34" x14ac:dyDescent="0.25">
      <c r="W370"/>
      <c r="X370" s="41"/>
      <c r="Y370"/>
      <c r="AB370" s="39"/>
      <c r="AC370" s="39"/>
      <c r="AD370" s="39"/>
      <c r="AH370" s="2"/>
    </row>
    <row r="371" spans="23:34" x14ac:dyDescent="0.25">
      <c r="W371"/>
      <c r="X371" s="41"/>
      <c r="Y371"/>
      <c r="AB371" s="39"/>
      <c r="AC371" s="39"/>
      <c r="AD371" s="39"/>
      <c r="AH371" s="2"/>
    </row>
    <row r="372" spans="23:34" x14ac:dyDescent="0.25">
      <c r="W372"/>
      <c r="X372" s="41"/>
      <c r="Y372"/>
      <c r="AB372" s="39"/>
      <c r="AC372" s="39"/>
      <c r="AD372" s="39"/>
      <c r="AH372" s="2"/>
    </row>
    <row r="373" spans="23:34" x14ac:dyDescent="0.25">
      <c r="W373"/>
      <c r="X373" s="41"/>
      <c r="Y373"/>
      <c r="AB373" s="39"/>
      <c r="AC373" s="39"/>
      <c r="AD373" s="39"/>
      <c r="AH373" s="2"/>
    </row>
    <row r="374" spans="23:34" x14ac:dyDescent="0.25">
      <c r="W374"/>
      <c r="X374" s="41"/>
      <c r="Y374"/>
      <c r="AB374" s="39"/>
      <c r="AC374" s="39"/>
      <c r="AD374" s="39"/>
      <c r="AH374" s="2"/>
    </row>
    <row r="375" spans="23:34" x14ac:dyDescent="0.25">
      <c r="W375"/>
      <c r="X375" s="41"/>
      <c r="Y375"/>
      <c r="AB375" s="39"/>
      <c r="AC375" s="39"/>
      <c r="AD375" s="39"/>
      <c r="AH375" s="2"/>
    </row>
    <row r="376" spans="23:34" x14ac:dyDescent="0.25">
      <c r="W376"/>
      <c r="X376" s="41"/>
      <c r="Y376"/>
      <c r="AB376" s="39"/>
      <c r="AC376" s="39"/>
      <c r="AD376" s="39"/>
      <c r="AH376" s="2"/>
    </row>
    <row r="377" spans="23:34" x14ac:dyDescent="0.25">
      <c r="W377"/>
      <c r="X377" s="41"/>
      <c r="Y377"/>
      <c r="AB377" s="39"/>
      <c r="AC377" s="39"/>
      <c r="AD377" s="39"/>
      <c r="AH377" s="2"/>
    </row>
    <row r="378" spans="23:34" x14ac:dyDescent="0.25">
      <c r="W378"/>
      <c r="X378" s="41"/>
      <c r="Y378"/>
      <c r="AB378" s="39"/>
      <c r="AC378" s="39"/>
      <c r="AD378" s="39"/>
      <c r="AH378" s="2"/>
    </row>
    <row r="379" spans="23:34" x14ac:dyDescent="0.25">
      <c r="W379"/>
      <c r="X379" s="41"/>
      <c r="Y379"/>
      <c r="AB379" s="39"/>
      <c r="AC379" s="39"/>
      <c r="AD379" s="39"/>
      <c r="AH379" s="2"/>
    </row>
    <row r="380" spans="23:34" x14ac:dyDescent="0.25">
      <c r="W380"/>
      <c r="X380" s="41"/>
      <c r="Y380"/>
      <c r="AB380" s="39"/>
      <c r="AC380" s="39"/>
      <c r="AD380" s="39"/>
      <c r="AH380" s="2"/>
    </row>
    <row r="381" spans="23:34" x14ac:dyDescent="0.25">
      <c r="W381"/>
      <c r="X381" s="41"/>
      <c r="Y381"/>
      <c r="AB381" s="39"/>
      <c r="AC381" s="39"/>
      <c r="AD381" s="39"/>
      <c r="AH381" s="2"/>
    </row>
    <row r="382" spans="23:34" x14ac:dyDescent="0.25">
      <c r="W382"/>
      <c r="X382" s="41"/>
      <c r="Y382"/>
      <c r="AB382" s="39"/>
      <c r="AC382" s="39"/>
      <c r="AD382" s="39"/>
      <c r="AH382" s="2"/>
    </row>
    <row r="383" spans="23:34" x14ac:dyDescent="0.25">
      <c r="W383"/>
      <c r="X383" s="41"/>
      <c r="Y383"/>
      <c r="AB383" s="39"/>
      <c r="AC383" s="39"/>
      <c r="AD383" s="39"/>
      <c r="AH383" s="2"/>
    </row>
    <row r="384" spans="23:34" x14ac:dyDescent="0.25">
      <c r="W384"/>
      <c r="X384" s="41"/>
      <c r="Y384"/>
      <c r="AB384" s="39"/>
      <c r="AC384" s="39"/>
      <c r="AD384" s="39"/>
      <c r="AH384" s="2"/>
    </row>
    <row r="385" spans="23:34" x14ac:dyDescent="0.25">
      <c r="W385"/>
      <c r="X385" s="41"/>
      <c r="Y385"/>
      <c r="AB385" s="39"/>
      <c r="AC385" s="39"/>
      <c r="AD385" s="39"/>
      <c r="AH385" s="2"/>
    </row>
    <row r="386" spans="23:34" x14ac:dyDescent="0.25">
      <c r="W386"/>
      <c r="X386" s="41"/>
      <c r="Y386"/>
      <c r="AB386" s="39"/>
      <c r="AC386" s="39"/>
      <c r="AD386" s="39"/>
      <c r="AH386" s="2"/>
    </row>
    <row r="387" spans="23:34" x14ac:dyDescent="0.25">
      <c r="W387"/>
      <c r="X387" s="41"/>
      <c r="Y387"/>
      <c r="AB387" s="39"/>
      <c r="AC387" s="39"/>
      <c r="AD387" s="39"/>
      <c r="AH387" s="2"/>
    </row>
    <row r="388" spans="23:34" x14ac:dyDescent="0.25">
      <c r="W388"/>
      <c r="X388" s="41"/>
      <c r="Y388"/>
      <c r="AB388" s="39"/>
      <c r="AC388" s="39"/>
      <c r="AD388" s="39"/>
      <c r="AH388" s="2"/>
    </row>
    <row r="389" spans="23:34" x14ac:dyDescent="0.25">
      <c r="W389"/>
      <c r="X389" s="41"/>
      <c r="Y389"/>
      <c r="AB389" s="39"/>
      <c r="AC389" s="39"/>
      <c r="AD389" s="39"/>
      <c r="AH389" s="2"/>
    </row>
    <row r="390" spans="23:34" x14ac:dyDescent="0.25">
      <c r="W390"/>
      <c r="X390" s="41"/>
      <c r="Y390"/>
      <c r="AB390" s="39"/>
      <c r="AC390" s="39"/>
      <c r="AD390" s="39"/>
      <c r="AH390" s="2"/>
    </row>
    <row r="391" spans="23:34" x14ac:dyDescent="0.25">
      <c r="W391"/>
      <c r="X391" s="41"/>
      <c r="Y391"/>
      <c r="AB391" s="39"/>
      <c r="AC391" s="39"/>
      <c r="AD391" s="39"/>
      <c r="AH391" s="2"/>
    </row>
    <row r="392" spans="23:34" x14ac:dyDescent="0.25">
      <c r="W392"/>
      <c r="X392" s="41"/>
      <c r="Y392"/>
      <c r="AB392" s="39"/>
      <c r="AC392" s="39"/>
      <c r="AD392" s="39"/>
      <c r="AH392" s="2"/>
    </row>
    <row r="393" spans="23:34" x14ac:dyDescent="0.25">
      <c r="W393"/>
      <c r="X393" s="41"/>
      <c r="Y393"/>
      <c r="AB393" s="39"/>
      <c r="AC393" s="39"/>
      <c r="AD393" s="39"/>
      <c r="AH393" s="2"/>
    </row>
    <row r="394" spans="23:34" x14ac:dyDescent="0.25">
      <c r="W394"/>
      <c r="X394" s="41"/>
      <c r="Y394"/>
      <c r="AB394" s="39"/>
      <c r="AC394" s="39"/>
      <c r="AD394" s="39"/>
      <c r="AH394" s="2"/>
    </row>
    <row r="395" spans="23:34" x14ac:dyDescent="0.25">
      <c r="W395"/>
      <c r="X395" s="41"/>
      <c r="Y395"/>
      <c r="AB395" s="39"/>
      <c r="AC395" s="39"/>
      <c r="AD395" s="39"/>
      <c r="AH395" s="2"/>
    </row>
    <row r="396" spans="23:34" x14ac:dyDescent="0.25">
      <c r="W396"/>
      <c r="X396" s="41"/>
      <c r="Y396"/>
      <c r="AB396" s="39"/>
      <c r="AC396" s="39"/>
      <c r="AD396" s="39"/>
      <c r="AH396" s="2"/>
    </row>
    <row r="397" spans="23:34" x14ac:dyDescent="0.25">
      <c r="W397"/>
      <c r="X397" s="41"/>
      <c r="Y397"/>
      <c r="AB397" s="39"/>
      <c r="AC397" s="39"/>
      <c r="AD397" s="39"/>
      <c r="AH397" s="2"/>
    </row>
    <row r="398" spans="23:34" x14ac:dyDescent="0.25">
      <c r="W398"/>
      <c r="X398" s="41"/>
      <c r="Y398"/>
      <c r="AB398" s="39"/>
      <c r="AC398" s="39"/>
      <c r="AD398" s="39"/>
      <c r="AH398" s="2"/>
    </row>
    <row r="399" spans="23:34" x14ac:dyDescent="0.25">
      <c r="W399"/>
      <c r="X399" s="41"/>
      <c r="Y399"/>
      <c r="AB399" s="39"/>
      <c r="AC399" s="39"/>
      <c r="AD399" s="39"/>
      <c r="AH399" s="2"/>
    </row>
    <row r="400" spans="23:34" x14ac:dyDescent="0.25">
      <c r="W400"/>
      <c r="X400" s="41"/>
      <c r="Y400"/>
      <c r="AB400" s="39"/>
      <c r="AC400" s="39"/>
      <c r="AD400" s="39"/>
      <c r="AH400" s="2"/>
    </row>
    <row r="401" spans="23:34" x14ac:dyDescent="0.25">
      <c r="W401"/>
      <c r="X401" s="41"/>
      <c r="Y401"/>
      <c r="AB401" s="39"/>
      <c r="AC401" s="39"/>
      <c r="AD401" s="39"/>
      <c r="AH401" s="2"/>
    </row>
    <row r="402" spans="23:34" x14ac:dyDescent="0.25">
      <c r="W402"/>
      <c r="X402" s="41"/>
      <c r="Y402"/>
      <c r="AB402" s="39"/>
      <c r="AC402" s="39"/>
      <c r="AD402" s="39"/>
      <c r="AH402" s="2"/>
    </row>
    <row r="403" spans="23:34" x14ac:dyDescent="0.25">
      <c r="W403"/>
      <c r="X403" s="41"/>
      <c r="Y403"/>
      <c r="AB403" s="39"/>
      <c r="AC403" s="39"/>
      <c r="AD403" s="39"/>
      <c r="AH403" s="2"/>
    </row>
    <row r="404" spans="23:34" x14ac:dyDescent="0.25">
      <c r="W404"/>
      <c r="X404" s="41"/>
      <c r="Y404"/>
      <c r="AB404" s="39"/>
      <c r="AC404" s="39"/>
      <c r="AD404" s="39"/>
      <c r="AH404" s="2"/>
    </row>
    <row r="405" spans="23:34" x14ac:dyDescent="0.25">
      <c r="W405"/>
      <c r="X405" s="41"/>
      <c r="Y405"/>
      <c r="AB405" s="39"/>
      <c r="AC405" s="39"/>
      <c r="AD405" s="39"/>
      <c r="AH405" s="2"/>
    </row>
    <row r="406" spans="23:34" x14ac:dyDescent="0.25">
      <c r="W406"/>
      <c r="X406" s="41"/>
      <c r="Y406"/>
      <c r="AB406" s="39"/>
      <c r="AC406" s="39"/>
      <c r="AD406" s="39"/>
      <c r="AH406" s="2"/>
    </row>
    <row r="407" spans="23:34" x14ac:dyDescent="0.25">
      <c r="W407"/>
      <c r="X407" s="41"/>
      <c r="Y407"/>
      <c r="AB407" s="39"/>
      <c r="AC407" s="39"/>
      <c r="AD407" s="39"/>
      <c r="AH407" s="2"/>
    </row>
    <row r="408" spans="23:34" x14ac:dyDescent="0.25">
      <c r="W408"/>
      <c r="X408" s="41"/>
      <c r="Y408"/>
      <c r="AB408" s="39"/>
      <c r="AC408" s="39"/>
      <c r="AD408" s="39"/>
      <c r="AH408" s="2"/>
    </row>
    <row r="409" spans="23:34" x14ac:dyDescent="0.25">
      <c r="W409"/>
      <c r="X409" s="41"/>
      <c r="Y409"/>
      <c r="AB409" s="39"/>
      <c r="AC409" s="39"/>
      <c r="AD409" s="39"/>
      <c r="AH409" s="2"/>
    </row>
    <row r="410" spans="23:34" x14ac:dyDescent="0.25">
      <c r="W410"/>
      <c r="X410" s="41"/>
      <c r="Y410"/>
      <c r="AB410" s="39"/>
      <c r="AC410" s="39"/>
      <c r="AD410" s="39"/>
      <c r="AH410" s="2"/>
    </row>
    <row r="411" spans="23:34" x14ac:dyDescent="0.25">
      <c r="W411"/>
      <c r="X411" s="41"/>
      <c r="Y411"/>
      <c r="AB411" s="39"/>
      <c r="AC411" s="39"/>
      <c r="AD411" s="39"/>
      <c r="AH411" s="2"/>
    </row>
    <row r="412" spans="23:34" x14ac:dyDescent="0.25">
      <c r="W412"/>
      <c r="X412"/>
      <c r="Z412" s="39"/>
      <c r="AA412" s="39"/>
      <c r="AC412"/>
      <c r="AE412" s="2"/>
    </row>
  </sheetData>
  <phoneticPr fontId="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4"/>
  <sheetViews>
    <sheetView topLeftCell="D1" zoomScale="90" zoomScaleNormal="90" workbookViewId="0">
      <pane ySplit="1" topLeftCell="A410" activePane="bottomLeft" state="frozen"/>
      <selection pane="bottomLeft" activeCell="A414" sqref="A414:O414"/>
    </sheetView>
  </sheetViews>
  <sheetFormatPr defaultColWidth="10.625" defaultRowHeight="15.75" x14ac:dyDescent="0.25"/>
  <cols>
    <col min="1" max="1" width="13.5" style="43" customWidth="1"/>
    <col min="3" max="4" width="10.625" style="44"/>
    <col min="5" max="5" width="10.625" style="43"/>
    <col min="6" max="7" width="11.5" style="46" customWidth="1"/>
    <col min="8" max="8" width="9.125" style="47" customWidth="1"/>
    <col min="9" max="10" width="10" style="27" customWidth="1"/>
    <col min="11" max="11" width="10" style="4" customWidth="1"/>
    <col min="12" max="12" width="13" style="90" customWidth="1"/>
    <col min="13" max="14" width="10.625" style="39"/>
    <col min="15" max="15" width="54.75" customWidth="1"/>
  </cols>
  <sheetData>
    <row r="1" spans="1:15" s="49" customFormat="1" ht="46.5" customHeight="1" thickBot="1" x14ac:dyDescent="0.3">
      <c r="A1" s="159" t="s">
        <v>0</v>
      </c>
      <c r="B1" s="164" t="s">
        <v>716</v>
      </c>
      <c r="C1" s="160" t="s">
        <v>12</v>
      </c>
      <c r="D1" s="160" t="s">
        <v>304</v>
      </c>
      <c r="E1" s="159" t="s">
        <v>15</v>
      </c>
      <c r="F1" s="165" t="s">
        <v>276</v>
      </c>
      <c r="G1" s="165" t="s">
        <v>277</v>
      </c>
      <c r="H1" s="161" t="s">
        <v>37</v>
      </c>
      <c r="I1" s="162" t="s">
        <v>34</v>
      </c>
      <c r="J1" s="162" t="s">
        <v>35</v>
      </c>
      <c r="K1" s="159" t="s">
        <v>293</v>
      </c>
      <c r="L1" s="163" t="s">
        <v>478</v>
      </c>
      <c r="M1" s="159" t="s">
        <v>680</v>
      </c>
      <c r="N1" s="159" t="s">
        <v>681</v>
      </c>
      <c r="O1" s="164" t="s">
        <v>511</v>
      </c>
    </row>
    <row r="2" spans="1:15" s="96" customFormat="1" x14ac:dyDescent="0.25">
      <c r="A2" s="119" t="s">
        <v>359</v>
      </c>
      <c r="B2" s="140">
        <v>763</v>
      </c>
      <c r="C2" s="132" t="s">
        <v>703</v>
      </c>
      <c r="D2" s="133">
        <v>1</v>
      </c>
      <c r="E2" s="119" t="s">
        <v>684</v>
      </c>
      <c r="F2" s="133">
        <v>0</v>
      </c>
      <c r="G2" s="134">
        <v>1128.129117259552</v>
      </c>
      <c r="H2" s="135">
        <f t="shared" ref="H2:H33" si="0">AVERAGE(F2:G2)</f>
        <v>564.064558629776</v>
      </c>
      <c r="I2" s="136">
        <v>2.5099999999999998</v>
      </c>
      <c r="J2" s="136">
        <v>7.0710678118654821E-2</v>
      </c>
      <c r="K2" s="137">
        <v>85.885533573899892</v>
      </c>
      <c r="L2" s="137">
        <v>85.885533573899892</v>
      </c>
      <c r="M2" s="138">
        <v>1</v>
      </c>
      <c r="N2" s="138">
        <v>2</v>
      </c>
      <c r="O2" s="139"/>
    </row>
    <row r="3" spans="1:15" s="96" customFormat="1" x14ac:dyDescent="0.25">
      <c r="A3" s="119" t="s">
        <v>356</v>
      </c>
      <c r="B3" s="140">
        <v>1590</v>
      </c>
      <c r="C3" s="132" t="s">
        <v>703</v>
      </c>
      <c r="D3" s="133">
        <v>1</v>
      </c>
      <c r="E3" s="119" t="s">
        <v>313</v>
      </c>
      <c r="F3" s="133">
        <v>0</v>
      </c>
      <c r="G3" s="134">
        <v>1128.129117259552</v>
      </c>
      <c r="H3" s="135">
        <f t="shared" si="0"/>
        <v>564.064558629776</v>
      </c>
      <c r="I3" s="136">
        <v>2.7850000000000001</v>
      </c>
      <c r="J3" s="136">
        <v>7.0710678118656384E-3</v>
      </c>
      <c r="K3" s="137">
        <v>121.16338847405083</v>
      </c>
      <c r="L3" s="137">
        <v>121.16338847405083</v>
      </c>
      <c r="M3" s="138">
        <v>1</v>
      </c>
      <c r="N3" s="138">
        <v>1</v>
      </c>
      <c r="O3" s="139"/>
    </row>
    <row r="4" spans="1:15" s="96" customFormat="1" x14ac:dyDescent="0.25">
      <c r="A4" s="119" t="s">
        <v>344</v>
      </c>
      <c r="B4" s="140">
        <v>14856</v>
      </c>
      <c r="C4" s="132" t="s">
        <v>703</v>
      </c>
      <c r="D4" s="133">
        <v>1</v>
      </c>
      <c r="E4" s="119" t="s">
        <v>684</v>
      </c>
      <c r="F4" s="133">
        <v>0</v>
      </c>
      <c r="G4" s="134">
        <v>1128.129117259552</v>
      </c>
      <c r="H4" s="135">
        <f t="shared" si="0"/>
        <v>564.064558629776</v>
      </c>
      <c r="I4" s="136">
        <v>2.665</v>
      </c>
      <c r="J4" s="136">
        <v>7.0710678118653244E-3</v>
      </c>
      <c r="K4" s="137">
        <v>104.72678617354116</v>
      </c>
      <c r="L4" s="137">
        <v>104.72678617354116</v>
      </c>
      <c r="M4" s="138">
        <v>1</v>
      </c>
      <c r="N4" s="138">
        <v>2</v>
      </c>
      <c r="O4" s="139"/>
    </row>
    <row r="5" spans="1:15" s="96" customFormat="1" x14ac:dyDescent="0.25">
      <c r="A5" s="119" t="s">
        <v>345</v>
      </c>
      <c r="B5" s="140">
        <v>14857</v>
      </c>
      <c r="C5" s="132" t="s">
        <v>703</v>
      </c>
      <c r="D5" s="133">
        <v>1</v>
      </c>
      <c r="E5" s="119" t="s">
        <v>313</v>
      </c>
      <c r="F5" s="133">
        <v>0</v>
      </c>
      <c r="G5" s="134">
        <v>1128.129117259552</v>
      </c>
      <c r="H5" s="135">
        <f t="shared" si="0"/>
        <v>564.064558629776</v>
      </c>
      <c r="I5" s="136">
        <v>2.7450000000000001</v>
      </c>
      <c r="J5" s="136">
        <v>6.3639610306789177E-2</v>
      </c>
      <c r="K5" s="137">
        <v>115.49818897189537</v>
      </c>
      <c r="L5" s="137">
        <v>115.49818897189537</v>
      </c>
      <c r="M5" s="138">
        <v>1</v>
      </c>
      <c r="N5" s="138">
        <v>1</v>
      </c>
      <c r="O5" s="139"/>
    </row>
    <row r="6" spans="1:15" s="96" customFormat="1" x14ac:dyDescent="0.25">
      <c r="A6" s="119" t="s">
        <v>343</v>
      </c>
      <c r="B6" s="140">
        <v>14858</v>
      </c>
      <c r="C6" s="132" t="s">
        <v>703</v>
      </c>
      <c r="D6" s="133">
        <v>1</v>
      </c>
      <c r="E6" s="119" t="s">
        <v>309</v>
      </c>
      <c r="F6" s="133">
        <v>0</v>
      </c>
      <c r="G6" s="134">
        <v>1128.129117259552</v>
      </c>
      <c r="H6" s="135">
        <f t="shared" si="0"/>
        <v>564.064558629776</v>
      </c>
      <c r="I6" s="136">
        <v>2.29</v>
      </c>
      <c r="J6" s="136">
        <v>2.8284271247461926E-2</v>
      </c>
      <c r="K6" s="137">
        <v>63.395064281510365</v>
      </c>
      <c r="L6" s="158">
        <v>70.717194206024814</v>
      </c>
      <c r="M6" s="138">
        <v>2</v>
      </c>
      <c r="N6" s="138">
        <v>1</v>
      </c>
      <c r="O6" s="139"/>
    </row>
    <row r="7" spans="1:15" s="96" customFormat="1" x14ac:dyDescent="0.25">
      <c r="A7" s="119" t="s">
        <v>513</v>
      </c>
      <c r="B7" s="140">
        <v>14992</v>
      </c>
      <c r="C7" s="132" t="s">
        <v>703</v>
      </c>
      <c r="D7" s="133">
        <v>1</v>
      </c>
      <c r="E7" s="119" t="s">
        <v>684</v>
      </c>
      <c r="F7" s="133">
        <v>0</v>
      </c>
      <c r="G7" s="134">
        <v>1128.129117259552</v>
      </c>
      <c r="H7" s="135">
        <f t="shared" si="0"/>
        <v>564.064558629776</v>
      </c>
      <c r="I7" s="136">
        <v>2.4350000000000001</v>
      </c>
      <c r="J7" s="136">
        <v>3.5355339059327251E-2</v>
      </c>
      <c r="K7" s="137">
        <v>77.680421956238803</v>
      </c>
      <c r="L7" s="137">
        <v>77.680421956238803</v>
      </c>
      <c r="M7" s="138">
        <v>1</v>
      </c>
      <c r="N7" s="138">
        <v>2</v>
      </c>
      <c r="O7" s="139" t="s">
        <v>512</v>
      </c>
    </row>
    <row r="8" spans="1:15" s="96" customFormat="1" x14ac:dyDescent="0.25">
      <c r="A8" s="119" t="s">
        <v>514</v>
      </c>
      <c r="B8" s="140">
        <v>14993</v>
      </c>
      <c r="C8" s="132" t="s">
        <v>703</v>
      </c>
      <c r="D8" s="133">
        <v>1</v>
      </c>
      <c r="E8" s="119" t="s">
        <v>684</v>
      </c>
      <c r="F8" s="133">
        <v>0</v>
      </c>
      <c r="G8" s="134">
        <v>1128.129117259552</v>
      </c>
      <c r="H8" s="135">
        <f t="shared" si="0"/>
        <v>564.064558629776</v>
      </c>
      <c r="I8" s="136">
        <v>2.1150000000000002</v>
      </c>
      <c r="J8" s="136">
        <v>2.1213203435596288E-2</v>
      </c>
      <c r="K8" s="137">
        <v>48.727859061985377</v>
      </c>
      <c r="L8" s="137">
        <v>48.727859061985377</v>
      </c>
      <c r="M8" s="138">
        <v>1</v>
      </c>
      <c r="N8" s="138">
        <v>2</v>
      </c>
      <c r="O8" s="139" t="s">
        <v>515</v>
      </c>
    </row>
    <row r="9" spans="1:15" s="96" customFormat="1" x14ac:dyDescent="0.25">
      <c r="A9" s="119" t="s">
        <v>357</v>
      </c>
      <c r="B9" s="140">
        <v>6</v>
      </c>
      <c r="C9" s="132" t="s">
        <v>700</v>
      </c>
      <c r="D9" s="133">
        <v>1</v>
      </c>
      <c r="E9" s="119" t="s">
        <v>309</v>
      </c>
      <c r="F9" s="133">
        <v>0</v>
      </c>
      <c r="G9" s="133">
        <v>1787</v>
      </c>
      <c r="H9" s="135">
        <f t="shared" si="0"/>
        <v>893.5</v>
      </c>
      <c r="I9" s="136">
        <v>2.7</v>
      </c>
      <c r="J9" s="136">
        <v>0</v>
      </c>
      <c r="K9" s="137">
        <v>109.34880955246427</v>
      </c>
      <c r="L9" s="158">
        <v>121.92392265099767</v>
      </c>
      <c r="M9" s="138">
        <v>2</v>
      </c>
      <c r="N9" s="138">
        <v>1</v>
      </c>
      <c r="O9" s="139"/>
    </row>
    <row r="10" spans="1:15" s="96" customFormat="1" x14ac:dyDescent="0.25">
      <c r="A10" s="119" t="s">
        <v>346</v>
      </c>
      <c r="B10" s="140">
        <v>8202</v>
      </c>
      <c r="C10" s="132" t="s">
        <v>702</v>
      </c>
      <c r="D10" s="133">
        <v>1</v>
      </c>
      <c r="E10" s="119" t="s">
        <v>684</v>
      </c>
      <c r="F10" s="134">
        <v>1128.129117259552</v>
      </c>
      <c r="G10" s="133">
        <v>1458</v>
      </c>
      <c r="H10" s="135">
        <f t="shared" si="0"/>
        <v>1293.064558629776</v>
      </c>
      <c r="I10" s="136">
        <v>2.58</v>
      </c>
      <c r="J10" s="136">
        <v>2.8284271247461926E-2</v>
      </c>
      <c r="K10" s="137">
        <v>94.072183983207808</v>
      </c>
      <c r="L10" s="137">
        <v>94.072183983207808</v>
      </c>
      <c r="M10" s="138">
        <v>1</v>
      </c>
      <c r="N10" s="138">
        <v>2</v>
      </c>
      <c r="O10" s="139"/>
    </row>
    <row r="11" spans="1:15" s="96" customFormat="1" x14ac:dyDescent="0.25">
      <c r="A11" s="119" t="s">
        <v>323</v>
      </c>
      <c r="B11" s="140">
        <v>8219</v>
      </c>
      <c r="C11" s="132" t="s">
        <v>702</v>
      </c>
      <c r="D11" s="133">
        <v>1</v>
      </c>
      <c r="E11" s="119" t="s">
        <v>309</v>
      </c>
      <c r="F11" s="134">
        <v>1128.129117259552</v>
      </c>
      <c r="G11" s="133">
        <v>1458</v>
      </c>
      <c r="H11" s="135">
        <f t="shared" si="0"/>
        <v>1293.064558629776</v>
      </c>
      <c r="I11" s="136">
        <v>2.4900000000000002</v>
      </c>
      <c r="J11" s="136">
        <v>2.8284271247461613E-2</v>
      </c>
      <c r="K11" s="137">
        <v>83.641119858148173</v>
      </c>
      <c r="L11" s="158">
        <v>93.301669201764284</v>
      </c>
      <c r="M11" s="138">
        <v>2</v>
      </c>
      <c r="N11" s="138">
        <v>1</v>
      </c>
      <c r="O11" s="139"/>
    </row>
    <row r="12" spans="1:15" s="96" customFormat="1" x14ac:dyDescent="0.25">
      <c r="A12" s="119" t="s">
        <v>334</v>
      </c>
      <c r="B12" s="140">
        <v>8220</v>
      </c>
      <c r="C12" s="132" t="s">
        <v>702</v>
      </c>
      <c r="D12" s="133">
        <v>1</v>
      </c>
      <c r="E12" s="119" t="s">
        <v>308</v>
      </c>
      <c r="F12" s="134">
        <v>1128.129117259552</v>
      </c>
      <c r="G12" s="133">
        <v>1458</v>
      </c>
      <c r="H12" s="135">
        <f t="shared" si="0"/>
        <v>1293.064558629776</v>
      </c>
      <c r="I12" s="136">
        <v>2.4600000000000004</v>
      </c>
      <c r="J12" s="136">
        <v>2.0000000000000018E-2</v>
      </c>
      <c r="K12" s="137">
        <v>80.351724968409059</v>
      </c>
      <c r="L12" s="158">
        <v>89.632349202260301</v>
      </c>
      <c r="M12" s="138">
        <v>2</v>
      </c>
      <c r="N12" s="138">
        <v>2</v>
      </c>
      <c r="O12" s="139"/>
    </row>
    <row r="13" spans="1:15" s="96" customFormat="1" x14ac:dyDescent="0.25">
      <c r="A13" s="119" t="s">
        <v>354</v>
      </c>
      <c r="B13" s="140">
        <v>14861</v>
      </c>
      <c r="C13" s="132" t="s">
        <v>702</v>
      </c>
      <c r="D13" s="133">
        <v>1</v>
      </c>
      <c r="E13" s="119" t="s">
        <v>684</v>
      </c>
      <c r="F13" s="134">
        <v>1128.129117259552</v>
      </c>
      <c r="G13" s="133">
        <v>1458</v>
      </c>
      <c r="H13" s="135">
        <f t="shared" si="0"/>
        <v>1293.064558629776</v>
      </c>
      <c r="I13" s="136">
        <v>2.665</v>
      </c>
      <c r="J13" s="136">
        <v>2.12132034355966E-2</v>
      </c>
      <c r="K13" s="137">
        <v>104.72678617354116</v>
      </c>
      <c r="L13" s="137">
        <v>104.72678617354116</v>
      </c>
      <c r="M13" s="138">
        <v>1</v>
      </c>
      <c r="N13" s="138">
        <v>2</v>
      </c>
      <c r="O13" s="139"/>
    </row>
    <row r="14" spans="1:15" s="96" customFormat="1" x14ac:dyDescent="0.25">
      <c r="A14" s="119" t="s">
        <v>355</v>
      </c>
      <c r="B14" s="140">
        <v>14862</v>
      </c>
      <c r="C14" s="132" t="s">
        <v>702</v>
      </c>
      <c r="D14" s="133">
        <v>1</v>
      </c>
      <c r="E14" s="119" t="s">
        <v>309</v>
      </c>
      <c r="F14" s="134">
        <v>1128.129117259552</v>
      </c>
      <c r="G14" s="133">
        <v>1458</v>
      </c>
      <c r="H14" s="135">
        <f t="shared" si="0"/>
        <v>1293.064558629776</v>
      </c>
      <c r="I14" s="136">
        <v>2.2599999999999998</v>
      </c>
      <c r="J14" s="136">
        <v>4.2426406871192889E-2</v>
      </c>
      <c r="K14" s="137">
        <v>60.687456167771181</v>
      </c>
      <c r="L14" s="158">
        <v>67.696857355148751</v>
      </c>
      <c r="M14" s="138">
        <v>2</v>
      </c>
      <c r="N14" s="138">
        <v>1</v>
      </c>
      <c r="O14" s="139"/>
    </row>
    <row r="15" spans="1:15" s="96" customFormat="1" x14ac:dyDescent="0.25">
      <c r="A15" s="119" t="s">
        <v>353</v>
      </c>
      <c r="B15" s="140">
        <v>14863</v>
      </c>
      <c r="C15" s="132" t="s">
        <v>702</v>
      </c>
      <c r="D15" s="133">
        <v>1</v>
      </c>
      <c r="E15" s="119" t="s">
        <v>684</v>
      </c>
      <c r="F15" s="134">
        <v>1128.129117259552</v>
      </c>
      <c r="G15" s="133">
        <v>1458</v>
      </c>
      <c r="H15" s="135">
        <f t="shared" si="0"/>
        <v>1293.064558629776</v>
      </c>
      <c r="I15" s="136">
        <v>2.335</v>
      </c>
      <c r="J15" s="136">
        <v>7.0710678118653244E-3</v>
      </c>
      <c r="K15" s="137">
        <v>67.61290393395862</v>
      </c>
      <c r="L15" s="137">
        <v>67.61290393395862</v>
      </c>
      <c r="M15" s="138">
        <v>1</v>
      </c>
      <c r="N15" s="138">
        <v>2</v>
      </c>
      <c r="O15" s="139"/>
    </row>
    <row r="16" spans="1:15" s="96" customFormat="1" x14ac:dyDescent="0.25">
      <c r="A16" s="119" t="s">
        <v>352</v>
      </c>
      <c r="B16" s="140">
        <v>14865</v>
      </c>
      <c r="C16" s="132" t="s">
        <v>702</v>
      </c>
      <c r="D16" s="133">
        <v>1</v>
      </c>
      <c r="E16" s="119" t="s">
        <v>684</v>
      </c>
      <c r="F16" s="134">
        <v>1128.129117259552</v>
      </c>
      <c r="G16" s="133">
        <v>1458</v>
      </c>
      <c r="H16" s="135">
        <f t="shared" si="0"/>
        <v>1293.064558629776</v>
      </c>
      <c r="I16" s="136">
        <v>2.41</v>
      </c>
      <c r="J16" s="136">
        <v>4.2426406871192889E-2</v>
      </c>
      <c r="K16" s="137">
        <v>75.071727715989212</v>
      </c>
      <c r="L16" s="137">
        <v>75.071727715989212</v>
      </c>
      <c r="M16" s="138">
        <v>1</v>
      </c>
      <c r="N16" s="138">
        <v>2</v>
      </c>
      <c r="O16" s="139"/>
    </row>
    <row r="17" spans="1:15" s="96" customFormat="1" x14ac:dyDescent="0.25">
      <c r="A17" s="119" t="s">
        <v>518</v>
      </c>
      <c r="B17" s="140">
        <v>14990</v>
      </c>
      <c r="C17" s="132" t="s">
        <v>702</v>
      </c>
      <c r="D17" s="133">
        <v>1</v>
      </c>
      <c r="E17" s="119" t="s">
        <v>309</v>
      </c>
      <c r="F17" s="134">
        <v>1128.129117259552</v>
      </c>
      <c r="G17" s="133">
        <v>1458</v>
      </c>
      <c r="H17" s="135">
        <f t="shared" si="0"/>
        <v>1293.064558629776</v>
      </c>
      <c r="I17" s="136">
        <v>2.415</v>
      </c>
      <c r="J17" s="136">
        <v>2.12132034355966E-2</v>
      </c>
      <c r="K17" s="137">
        <v>75.588498255635045</v>
      </c>
      <c r="L17" s="158">
        <v>84.318969804160886</v>
      </c>
      <c r="M17" s="138">
        <v>2</v>
      </c>
      <c r="N17" s="138">
        <v>1</v>
      </c>
      <c r="O17" s="139" t="s">
        <v>517</v>
      </c>
    </row>
    <row r="18" spans="1:15" s="96" customFormat="1" x14ac:dyDescent="0.25">
      <c r="A18" s="119" t="s">
        <v>519</v>
      </c>
      <c r="B18" s="140">
        <v>14991</v>
      </c>
      <c r="C18" s="132" t="s">
        <v>702</v>
      </c>
      <c r="D18" s="133">
        <v>1</v>
      </c>
      <c r="E18" s="119" t="s">
        <v>308</v>
      </c>
      <c r="F18" s="134">
        <v>1128.129117259552</v>
      </c>
      <c r="G18" s="133">
        <v>1458</v>
      </c>
      <c r="H18" s="135">
        <f t="shared" si="0"/>
        <v>1293.064558629776</v>
      </c>
      <c r="I18" s="136">
        <v>2.145</v>
      </c>
      <c r="J18" s="136">
        <v>3.5355339059327251E-2</v>
      </c>
      <c r="K18" s="137">
        <v>51.053362548923786</v>
      </c>
      <c r="L18" s="158">
        <v>56.950025923324482</v>
      </c>
      <c r="M18" s="138">
        <v>2</v>
      </c>
      <c r="N18" s="138">
        <v>2</v>
      </c>
      <c r="O18" s="139" t="s">
        <v>516</v>
      </c>
    </row>
    <row r="19" spans="1:15" s="96" customFormat="1" x14ac:dyDescent="0.25">
      <c r="A19" s="119" t="s">
        <v>325</v>
      </c>
      <c r="B19" s="140">
        <v>995</v>
      </c>
      <c r="C19" s="132" t="s">
        <v>701</v>
      </c>
      <c r="D19" s="133">
        <v>2</v>
      </c>
      <c r="E19" s="119" t="s">
        <v>313</v>
      </c>
      <c r="F19" s="133">
        <v>1458</v>
      </c>
      <c r="G19" s="133">
        <v>1787</v>
      </c>
      <c r="H19" s="135">
        <f t="shared" si="0"/>
        <v>1622.5</v>
      </c>
      <c r="I19" s="136">
        <v>2.41</v>
      </c>
      <c r="J19" s="136">
        <v>4.2426406871192889E-2</v>
      </c>
      <c r="K19" s="137">
        <v>75.071727715989212</v>
      </c>
      <c r="L19" s="137">
        <v>75.071727715989212</v>
      </c>
      <c r="M19" s="138">
        <v>1</v>
      </c>
      <c r="N19" s="138">
        <v>1</v>
      </c>
      <c r="O19" s="139"/>
    </row>
    <row r="20" spans="1:15" s="96" customFormat="1" x14ac:dyDescent="0.25">
      <c r="A20" s="119" t="s">
        <v>331</v>
      </c>
      <c r="B20" s="140">
        <v>996</v>
      </c>
      <c r="C20" s="132" t="s">
        <v>701</v>
      </c>
      <c r="D20" s="133">
        <v>2</v>
      </c>
      <c r="E20" s="119" t="s">
        <v>684</v>
      </c>
      <c r="F20" s="133">
        <v>1458</v>
      </c>
      <c r="G20" s="133">
        <v>1787</v>
      </c>
      <c r="H20" s="135">
        <f t="shared" si="0"/>
        <v>1622.5</v>
      </c>
      <c r="I20" s="136">
        <v>2.31</v>
      </c>
      <c r="J20" s="136">
        <v>0</v>
      </c>
      <c r="K20" s="137">
        <v>65.246264663379819</v>
      </c>
      <c r="L20" s="137">
        <v>65.246264663379819</v>
      </c>
      <c r="M20" s="138">
        <v>1</v>
      </c>
      <c r="N20" s="138">
        <v>2</v>
      </c>
      <c r="O20" s="139"/>
    </row>
    <row r="21" spans="1:15" s="96" customFormat="1" x14ac:dyDescent="0.25">
      <c r="A21" s="119" t="s">
        <v>328</v>
      </c>
      <c r="B21" s="140">
        <v>997</v>
      </c>
      <c r="C21" s="132" t="s">
        <v>701</v>
      </c>
      <c r="D21" s="133">
        <v>2</v>
      </c>
      <c r="E21" s="119" t="s">
        <v>684</v>
      </c>
      <c r="F21" s="133">
        <v>1458</v>
      </c>
      <c r="G21" s="133">
        <v>1787</v>
      </c>
      <c r="H21" s="135">
        <f t="shared" si="0"/>
        <v>1622.5</v>
      </c>
      <c r="I21" s="136">
        <v>2.4249999999999998</v>
      </c>
      <c r="J21" s="136">
        <v>3.5355339059327563E-2</v>
      </c>
      <c r="K21" s="137">
        <v>76.629478348117118</v>
      </c>
      <c r="L21" s="137">
        <v>76.629478348117118</v>
      </c>
      <c r="M21" s="138">
        <v>1</v>
      </c>
      <c r="N21" s="138">
        <v>2</v>
      </c>
      <c r="O21" s="139"/>
    </row>
    <row r="22" spans="1:15" s="96" customFormat="1" x14ac:dyDescent="0.25">
      <c r="A22" s="119" t="s">
        <v>337</v>
      </c>
      <c r="B22" s="140">
        <v>998</v>
      </c>
      <c r="C22" s="132" t="s">
        <v>701</v>
      </c>
      <c r="D22" s="133">
        <v>2</v>
      </c>
      <c r="E22" s="119" t="s">
        <v>308</v>
      </c>
      <c r="F22" s="133">
        <v>1458</v>
      </c>
      <c r="G22" s="133">
        <v>1787</v>
      </c>
      <c r="H22" s="135">
        <f t="shared" si="0"/>
        <v>1622.5</v>
      </c>
      <c r="I22" s="136">
        <v>2.3899999999999997</v>
      </c>
      <c r="J22" s="136">
        <v>1.4142135623730963E-2</v>
      </c>
      <c r="K22" s="137">
        <v>73.029285584602718</v>
      </c>
      <c r="L22" s="158">
        <v>81.464168069624321</v>
      </c>
      <c r="M22" s="138">
        <v>2</v>
      </c>
      <c r="N22" s="138">
        <v>2</v>
      </c>
      <c r="O22" s="139"/>
    </row>
    <row r="23" spans="1:15" s="96" customFormat="1" x14ac:dyDescent="0.25">
      <c r="A23" s="119" t="s">
        <v>327</v>
      </c>
      <c r="B23" s="140">
        <v>1602</v>
      </c>
      <c r="C23" s="132" t="s">
        <v>701</v>
      </c>
      <c r="D23" s="133">
        <v>2</v>
      </c>
      <c r="E23" s="119" t="s">
        <v>684</v>
      </c>
      <c r="F23" s="133">
        <v>1458</v>
      </c>
      <c r="G23" s="133">
        <v>1787</v>
      </c>
      <c r="H23" s="135">
        <f t="shared" si="0"/>
        <v>1622.5</v>
      </c>
      <c r="I23" s="136">
        <v>2.57</v>
      </c>
      <c r="J23" s="136">
        <v>0</v>
      </c>
      <c r="K23" s="137">
        <v>92.870682728331374</v>
      </c>
      <c r="L23" s="137">
        <v>92.870682728331374</v>
      </c>
      <c r="M23" s="138">
        <v>1</v>
      </c>
      <c r="N23" s="138">
        <v>2</v>
      </c>
      <c r="O23" s="139"/>
    </row>
    <row r="24" spans="1:15" s="96" customFormat="1" x14ac:dyDescent="0.25">
      <c r="A24" s="119" t="s">
        <v>332</v>
      </c>
      <c r="B24" s="140">
        <v>4792</v>
      </c>
      <c r="C24" s="132" t="s">
        <v>701</v>
      </c>
      <c r="D24" s="133">
        <v>2</v>
      </c>
      <c r="E24" s="119" t="s">
        <v>309</v>
      </c>
      <c r="F24" s="133">
        <v>1458</v>
      </c>
      <c r="G24" s="133">
        <v>1787</v>
      </c>
      <c r="H24" s="135">
        <f t="shared" si="0"/>
        <v>1622.5</v>
      </c>
      <c r="I24" s="136">
        <v>2.6850000000000001</v>
      </c>
      <c r="J24" s="136">
        <v>7.0710678118653244E-3</v>
      </c>
      <c r="K24" s="137">
        <v>107.35087780936044</v>
      </c>
      <c r="L24" s="158">
        <v>119.74990419634156</v>
      </c>
      <c r="M24" s="138">
        <v>2</v>
      </c>
      <c r="N24" s="138">
        <v>1</v>
      </c>
      <c r="O24" s="139"/>
    </row>
    <row r="25" spans="1:15" s="96" customFormat="1" x14ac:dyDescent="0.25">
      <c r="A25" s="119" t="s">
        <v>333</v>
      </c>
      <c r="B25" s="140">
        <v>4793</v>
      </c>
      <c r="C25" s="132" t="s">
        <v>701</v>
      </c>
      <c r="D25" s="133">
        <v>2</v>
      </c>
      <c r="E25" s="119" t="s">
        <v>309</v>
      </c>
      <c r="F25" s="133">
        <v>1458</v>
      </c>
      <c r="G25" s="133">
        <v>1787</v>
      </c>
      <c r="H25" s="135">
        <f t="shared" si="0"/>
        <v>1622.5</v>
      </c>
      <c r="I25" s="136">
        <v>2.54</v>
      </c>
      <c r="J25" s="136">
        <v>2.8284271247461926E-2</v>
      </c>
      <c r="K25" s="137">
        <v>89.330466510741147</v>
      </c>
      <c r="L25" s="158">
        <v>99.648135392731746</v>
      </c>
      <c r="M25" s="138">
        <v>2</v>
      </c>
      <c r="N25" s="138">
        <v>1</v>
      </c>
      <c r="O25" s="139"/>
    </row>
    <row r="26" spans="1:15" s="96" customFormat="1" x14ac:dyDescent="0.25">
      <c r="A26" s="119" t="s">
        <v>322</v>
      </c>
      <c r="B26" s="140">
        <v>4827</v>
      </c>
      <c r="C26" s="132" t="s">
        <v>701</v>
      </c>
      <c r="D26" s="133">
        <v>2</v>
      </c>
      <c r="E26" s="119" t="s">
        <v>308</v>
      </c>
      <c r="F26" s="133">
        <v>1458</v>
      </c>
      <c r="G26" s="133">
        <v>1787</v>
      </c>
      <c r="H26" s="135">
        <f t="shared" si="0"/>
        <v>1622.5</v>
      </c>
      <c r="I26" s="136">
        <v>2.5499999999999998</v>
      </c>
      <c r="J26" s="136">
        <v>5.6568542494923851E-2</v>
      </c>
      <c r="K26" s="137">
        <v>90.499878727120972</v>
      </c>
      <c r="L26" s="158">
        <v>100.95261472010344</v>
      </c>
      <c r="M26" s="138">
        <v>2</v>
      </c>
      <c r="N26" s="138">
        <v>2</v>
      </c>
      <c r="O26" s="139"/>
    </row>
    <row r="27" spans="1:15" s="96" customFormat="1" x14ac:dyDescent="0.25">
      <c r="A27" s="119" t="s">
        <v>360</v>
      </c>
      <c r="B27" s="140">
        <v>4830</v>
      </c>
      <c r="C27" s="132" t="s">
        <v>701</v>
      </c>
      <c r="D27" s="133">
        <v>2</v>
      </c>
      <c r="E27" s="119" t="s">
        <v>309</v>
      </c>
      <c r="F27" s="133">
        <v>1458</v>
      </c>
      <c r="G27" s="133">
        <v>1787</v>
      </c>
      <c r="H27" s="135">
        <f t="shared" si="0"/>
        <v>1622.5</v>
      </c>
      <c r="I27" s="136">
        <v>2.59</v>
      </c>
      <c r="J27" s="136">
        <v>5.6568542494923851E-2</v>
      </c>
      <c r="K27" s="137">
        <v>95.28449116458566</v>
      </c>
      <c r="L27" s="158">
        <v>106.2898498940953</v>
      </c>
      <c r="M27" s="138">
        <v>2</v>
      </c>
      <c r="N27" s="138">
        <v>1</v>
      </c>
      <c r="O27" s="139"/>
    </row>
    <row r="28" spans="1:15" s="96" customFormat="1" x14ac:dyDescent="0.25">
      <c r="A28" s="119" t="s">
        <v>329</v>
      </c>
      <c r="B28" s="140">
        <v>6879</v>
      </c>
      <c r="C28" s="132" t="s">
        <v>701</v>
      </c>
      <c r="D28" s="133">
        <v>2</v>
      </c>
      <c r="E28" s="119" t="s">
        <v>309</v>
      </c>
      <c r="F28" s="133">
        <v>1458</v>
      </c>
      <c r="G28" s="133">
        <v>1787</v>
      </c>
      <c r="H28" s="135">
        <f t="shared" si="0"/>
        <v>1622.5</v>
      </c>
      <c r="I28" s="136">
        <v>2.38</v>
      </c>
      <c r="J28" s="136">
        <v>0</v>
      </c>
      <c r="K28" s="137">
        <v>72.022754661441738</v>
      </c>
      <c r="L28" s="158">
        <v>80.341382824838249</v>
      </c>
      <c r="M28" s="138">
        <v>2</v>
      </c>
      <c r="N28" s="138">
        <v>1</v>
      </c>
      <c r="O28" s="139"/>
    </row>
    <row r="29" spans="1:15" s="96" customFormat="1" x14ac:dyDescent="0.25">
      <c r="A29" s="119" t="s">
        <v>339</v>
      </c>
      <c r="B29" s="140">
        <v>6880</v>
      </c>
      <c r="C29" s="132" t="s">
        <v>701</v>
      </c>
      <c r="D29" s="133">
        <v>2</v>
      </c>
      <c r="E29" s="119" t="s">
        <v>309</v>
      </c>
      <c r="F29" s="133">
        <v>1458</v>
      </c>
      <c r="G29" s="133">
        <v>1787</v>
      </c>
      <c r="H29" s="135">
        <f t="shared" si="0"/>
        <v>1622.5</v>
      </c>
      <c r="I29" s="136">
        <v>2.6349999999999998</v>
      </c>
      <c r="J29" s="136">
        <v>7.0710678118656384E-3</v>
      </c>
      <c r="K29" s="137">
        <v>100.87507037316401</v>
      </c>
      <c r="L29" s="158">
        <v>112.52614100126445</v>
      </c>
      <c r="M29" s="138">
        <v>2</v>
      </c>
      <c r="N29" s="138">
        <v>1</v>
      </c>
      <c r="O29" s="139"/>
    </row>
    <row r="30" spans="1:15" s="96" customFormat="1" x14ac:dyDescent="0.25">
      <c r="A30" s="119" t="s">
        <v>326</v>
      </c>
      <c r="B30" s="140">
        <v>7153</v>
      </c>
      <c r="C30" s="132" t="s">
        <v>701</v>
      </c>
      <c r="D30" s="133">
        <v>2</v>
      </c>
      <c r="E30" s="119" t="s">
        <v>684</v>
      </c>
      <c r="F30" s="133">
        <v>1458</v>
      </c>
      <c r="G30" s="133">
        <v>1787</v>
      </c>
      <c r="H30" s="135">
        <f t="shared" si="0"/>
        <v>1622.5</v>
      </c>
      <c r="I30" s="136">
        <v>2.17</v>
      </c>
      <c r="J30" s="136">
        <v>0</v>
      </c>
      <c r="K30" s="137">
        <v>53.04955180141981</v>
      </c>
      <c r="L30" s="137">
        <v>53.04955180141981</v>
      </c>
      <c r="M30" s="138">
        <v>1</v>
      </c>
      <c r="N30" s="138">
        <v>2</v>
      </c>
      <c r="O30" s="139"/>
    </row>
    <row r="31" spans="1:15" s="96" customFormat="1" x14ac:dyDescent="0.25">
      <c r="A31" s="119" t="s">
        <v>330</v>
      </c>
      <c r="B31" s="140">
        <v>7396</v>
      </c>
      <c r="C31" s="132" t="s">
        <v>701</v>
      </c>
      <c r="D31" s="133">
        <v>2</v>
      </c>
      <c r="E31" s="119" t="s">
        <v>313</v>
      </c>
      <c r="F31" s="133">
        <v>1458</v>
      </c>
      <c r="G31" s="133">
        <v>1787</v>
      </c>
      <c r="H31" s="135">
        <f t="shared" si="0"/>
        <v>1622.5</v>
      </c>
      <c r="I31" s="136">
        <v>2.58</v>
      </c>
      <c r="J31" s="136">
        <v>1.4142135623730963E-2</v>
      </c>
      <c r="K31" s="137">
        <v>94.072183983207808</v>
      </c>
      <c r="L31" s="137">
        <v>94.072183983207808</v>
      </c>
      <c r="M31" s="138">
        <v>1</v>
      </c>
      <c r="N31" s="138">
        <v>1</v>
      </c>
      <c r="O31" s="139"/>
    </row>
    <row r="32" spans="1:15" s="96" customFormat="1" x14ac:dyDescent="0.25">
      <c r="A32" s="119" t="s">
        <v>320</v>
      </c>
      <c r="B32" s="140">
        <v>7397</v>
      </c>
      <c r="C32" s="132" t="s">
        <v>701</v>
      </c>
      <c r="D32" s="133">
        <v>2</v>
      </c>
      <c r="E32" s="119" t="s">
        <v>313</v>
      </c>
      <c r="F32" s="133">
        <v>1458</v>
      </c>
      <c r="G32" s="133">
        <v>1787</v>
      </c>
      <c r="H32" s="135">
        <f t="shared" si="0"/>
        <v>1622.5</v>
      </c>
      <c r="I32" s="136">
        <v>2.5949999999999998</v>
      </c>
      <c r="J32" s="136">
        <v>3.5355339059327563E-2</v>
      </c>
      <c r="K32" s="137">
        <v>95.894714131452233</v>
      </c>
      <c r="L32" s="137">
        <v>95.894714131452233</v>
      </c>
      <c r="M32" s="138">
        <v>1</v>
      </c>
      <c r="N32" s="138">
        <v>1</v>
      </c>
      <c r="O32" s="139"/>
    </row>
    <row r="33" spans="1:15" s="96" customFormat="1" x14ac:dyDescent="0.25">
      <c r="A33" s="119" t="s">
        <v>361</v>
      </c>
      <c r="B33" s="140">
        <v>7398</v>
      </c>
      <c r="C33" s="132" t="s">
        <v>701</v>
      </c>
      <c r="D33" s="133">
        <v>2</v>
      </c>
      <c r="E33" s="119" t="s">
        <v>308</v>
      </c>
      <c r="F33" s="133">
        <v>1458</v>
      </c>
      <c r="G33" s="133">
        <v>1787</v>
      </c>
      <c r="H33" s="135">
        <f t="shared" si="0"/>
        <v>1622.5</v>
      </c>
      <c r="I33" s="136">
        <v>2.7850000000000001</v>
      </c>
      <c r="J33" s="136">
        <v>7.0710678118656384E-3</v>
      </c>
      <c r="K33" s="137">
        <v>121.16338847405083</v>
      </c>
      <c r="L33" s="158">
        <v>135.1577598428037</v>
      </c>
      <c r="M33" s="138">
        <v>2</v>
      </c>
      <c r="N33" s="138">
        <v>2</v>
      </c>
      <c r="O33" s="139"/>
    </row>
    <row r="34" spans="1:15" s="96" customFormat="1" x14ac:dyDescent="0.25">
      <c r="A34" s="119" t="s">
        <v>335</v>
      </c>
      <c r="B34" s="140">
        <v>1280</v>
      </c>
      <c r="C34" s="132" t="s">
        <v>699</v>
      </c>
      <c r="D34" s="133">
        <v>2</v>
      </c>
      <c r="E34" s="119" t="s">
        <v>308</v>
      </c>
      <c r="F34" s="133">
        <v>1787</v>
      </c>
      <c r="G34" s="133">
        <v>2116</v>
      </c>
      <c r="H34" s="135">
        <f t="shared" ref="H34:H65" si="1">AVERAGE(F34:G34)</f>
        <v>1951.5</v>
      </c>
      <c r="I34" s="136">
        <v>2.39</v>
      </c>
      <c r="J34" s="136">
        <v>0</v>
      </c>
      <c r="K34" s="137">
        <v>73.029285584602718</v>
      </c>
      <c r="L34" s="158">
        <v>81.464168069624321</v>
      </c>
      <c r="M34" s="138">
        <v>2</v>
      </c>
      <c r="N34" s="138">
        <v>2</v>
      </c>
      <c r="O34" s="139"/>
    </row>
    <row r="35" spans="1:15" s="96" customFormat="1" x14ac:dyDescent="0.25">
      <c r="A35" s="119" t="s">
        <v>316</v>
      </c>
      <c r="B35" s="140">
        <v>6976</v>
      </c>
      <c r="C35" s="132" t="s">
        <v>699</v>
      </c>
      <c r="D35" s="133">
        <v>2</v>
      </c>
      <c r="E35" s="119" t="s">
        <v>313</v>
      </c>
      <c r="F35" s="133">
        <v>1787</v>
      </c>
      <c r="G35" s="133">
        <v>2116</v>
      </c>
      <c r="H35" s="135">
        <f t="shared" si="1"/>
        <v>1951.5</v>
      </c>
      <c r="I35" s="136">
        <v>2.5549999999999997</v>
      </c>
      <c r="J35" s="136">
        <v>3.5355339059327563E-2</v>
      </c>
      <c r="K35" s="137">
        <v>91.088572026319866</v>
      </c>
      <c r="L35" s="137">
        <v>91.088572026319866</v>
      </c>
      <c r="M35" s="138">
        <v>1</v>
      </c>
      <c r="N35" s="138">
        <v>1</v>
      </c>
      <c r="O35" s="139"/>
    </row>
    <row r="36" spans="1:15" s="96" customFormat="1" x14ac:dyDescent="0.25">
      <c r="A36" s="119" t="s">
        <v>338</v>
      </c>
      <c r="B36" s="140">
        <v>10237</v>
      </c>
      <c r="C36" s="132" t="s">
        <v>699</v>
      </c>
      <c r="D36" s="133">
        <v>2</v>
      </c>
      <c r="E36" s="119" t="s">
        <v>684</v>
      </c>
      <c r="F36" s="133">
        <v>1787</v>
      </c>
      <c r="G36" s="133">
        <v>2116</v>
      </c>
      <c r="H36" s="135">
        <f t="shared" si="1"/>
        <v>1951.5</v>
      </c>
      <c r="I36" s="136">
        <v>2.2850000000000001</v>
      </c>
      <c r="J36" s="136">
        <v>7.0710678118656384E-3</v>
      </c>
      <c r="K36" s="137">
        <v>62.938057749963988</v>
      </c>
      <c r="L36" s="137">
        <v>62.938057749963988</v>
      </c>
      <c r="M36" s="138">
        <v>1</v>
      </c>
      <c r="N36" s="138">
        <v>2</v>
      </c>
      <c r="O36" s="139"/>
    </row>
    <row r="37" spans="1:15" s="96" customFormat="1" x14ac:dyDescent="0.25">
      <c r="A37" s="119" t="s">
        <v>319</v>
      </c>
      <c r="B37" s="140">
        <v>10238</v>
      </c>
      <c r="C37" s="132" t="s">
        <v>699</v>
      </c>
      <c r="D37" s="133">
        <v>2</v>
      </c>
      <c r="E37" s="119" t="s">
        <v>308</v>
      </c>
      <c r="F37" s="133">
        <v>1787</v>
      </c>
      <c r="G37" s="133">
        <v>2116</v>
      </c>
      <c r="H37" s="135">
        <f t="shared" si="1"/>
        <v>1951.5</v>
      </c>
      <c r="I37" s="136">
        <v>2.355</v>
      </c>
      <c r="J37" s="136">
        <v>4.9497474683058526E-2</v>
      </c>
      <c r="K37" s="137">
        <v>69.548844183905089</v>
      </c>
      <c r="L37" s="158">
        <v>77.581735687146121</v>
      </c>
      <c r="M37" s="138">
        <v>2</v>
      </c>
      <c r="N37" s="138">
        <v>2</v>
      </c>
      <c r="O37" s="139"/>
    </row>
    <row r="38" spans="1:15" s="96" customFormat="1" x14ac:dyDescent="0.25">
      <c r="A38" s="119" t="s">
        <v>336</v>
      </c>
      <c r="B38" s="140">
        <v>10239</v>
      </c>
      <c r="C38" s="132" t="s">
        <v>699</v>
      </c>
      <c r="D38" s="133">
        <v>2</v>
      </c>
      <c r="E38" s="119" t="s">
        <v>308</v>
      </c>
      <c r="F38" s="133">
        <v>1787</v>
      </c>
      <c r="G38" s="133">
        <v>2116</v>
      </c>
      <c r="H38" s="135">
        <f t="shared" si="1"/>
        <v>1951.5</v>
      </c>
      <c r="I38" s="136">
        <v>2.41</v>
      </c>
      <c r="J38" s="136">
        <v>2.8284271247461926E-2</v>
      </c>
      <c r="K38" s="137">
        <v>75.071727715989212</v>
      </c>
      <c r="L38" s="158">
        <v>83.742512267185958</v>
      </c>
      <c r="M38" s="138">
        <v>2</v>
      </c>
      <c r="N38" s="138">
        <v>2</v>
      </c>
      <c r="O38" s="139"/>
    </row>
    <row r="39" spans="1:15" s="96" customFormat="1" x14ac:dyDescent="0.25">
      <c r="A39" s="119" t="s">
        <v>340</v>
      </c>
      <c r="B39" s="140">
        <v>8990</v>
      </c>
      <c r="C39" s="132" t="s">
        <v>698</v>
      </c>
      <c r="D39" s="133">
        <v>2</v>
      </c>
      <c r="E39" s="119" t="s">
        <v>313</v>
      </c>
      <c r="F39" s="133">
        <v>2116</v>
      </c>
      <c r="G39" s="133">
        <v>2446</v>
      </c>
      <c r="H39" s="135">
        <f t="shared" si="1"/>
        <v>2281</v>
      </c>
      <c r="I39" s="136">
        <v>2.29</v>
      </c>
      <c r="J39" s="136">
        <v>4.2426406871192889E-2</v>
      </c>
      <c r="K39" s="137">
        <v>63.395064281510365</v>
      </c>
      <c r="L39" s="137">
        <v>63.395064281510365</v>
      </c>
      <c r="M39" s="138">
        <v>1</v>
      </c>
      <c r="N39" s="138">
        <v>1</v>
      </c>
      <c r="O39" s="139"/>
    </row>
    <row r="40" spans="1:15" s="96" customFormat="1" x14ac:dyDescent="0.25">
      <c r="A40" s="119" t="s">
        <v>81</v>
      </c>
      <c r="B40" s="140">
        <v>1352</v>
      </c>
      <c r="C40" s="132" t="s">
        <v>697</v>
      </c>
      <c r="D40" s="133">
        <v>2</v>
      </c>
      <c r="E40" s="119" t="s">
        <v>309</v>
      </c>
      <c r="F40" s="133">
        <v>2446</v>
      </c>
      <c r="G40" s="133">
        <v>2775</v>
      </c>
      <c r="H40" s="135">
        <f t="shared" si="1"/>
        <v>2610.5</v>
      </c>
      <c r="I40" s="136">
        <v>2.54</v>
      </c>
      <c r="J40" s="136">
        <v>5.6568542494923851E-2</v>
      </c>
      <c r="K40" s="137">
        <v>89.330466510741147</v>
      </c>
      <c r="L40" s="158">
        <v>99.648135392731746</v>
      </c>
      <c r="M40" s="138">
        <v>2</v>
      </c>
      <c r="N40" s="138">
        <v>1</v>
      </c>
      <c r="O40" s="139"/>
    </row>
    <row r="41" spans="1:15" s="96" customFormat="1" x14ac:dyDescent="0.25">
      <c r="A41" s="119" t="s">
        <v>349</v>
      </c>
      <c r="B41" s="140">
        <v>919</v>
      </c>
      <c r="C41" s="132" t="s">
        <v>696</v>
      </c>
      <c r="D41" s="133">
        <v>3</v>
      </c>
      <c r="E41" s="119" t="s">
        <v>308</v>
      </c>
      <c r="F41" s="133">
        <v>2775</v>
      </c>
      <c r="G41" s="133">
        <v>3104</v>
      </c>
      <c r="H41" s="135">
        <f t="shared" si="1"/>
        <v>2939.5</v>
      </c>
      <c r="I41" s="136">
        <v>2.57</v>
      </c>
      <c r="J41" s="136">
        <v>0</v>
      </c>
      <c r="K41" s="137">
        <v>92.870682728331374</v>
      </c>
      <c r="L41" s="158">
        <v>103.59724658345364</v>
      </c>
      <c r="M41" s="138">
        <v>2</v>
      </c>
      <c r="N41" s="138">
        <v>2</v>
      </c>
      <c r="O41" s="139"/>
    </row>
    <row r="42" spans="1:15" s="96" customFormat="1" x14ac:dyDescent="0.25">
      <c r="A42" s="119" t="s">
        <v>423</v>
      </c>
      <c r="B42" s="140">
        <v>10020</v>
      </c>
      <c r="C42" s="132" t="s">
        <v>696</v>
      </c>
      <c r="D42" s="133">
        <v>3</v>
      </c>
      <c r="E42" s="119" t="s">
        <v>308</v>
      </c>
      <c r="F42" s="133">
        <v>2775</v>
      </c>
      <c r="G42" s="133">
        <v>3104</v>
      </c>
      <c r="H42" s="135">
        <f t="shared" si="1"/>
        <v>2939.5</v>
      </c>
      <c r="I42" s="142">
        <v>2.59</v>
      </c>
      <c r="J42" s="142">
        <v>1.4142135623730963E-2</v>
      </c>
      <c r="K42" s="143">
        <v>95.28449116458566</v>
      </c>
      <c r="L42" s="158">
        <v>106.2898498940953</v>
      </c>
      <c r="M42" s="138">
        <v>2</v>
      </c>
      <c r="N42" s="138">
        <v>2</v>
      </c>
      <c r="O42" s="146"/>
    </row>
    <row r="43" spans="1:15" s="96" customFormat="1" x14ac:dyDescent="0.25">
      <c r="A43" s="119" t="s">
        <v>347</v>
      </c>
      <c r="B43" s="140">
        <v>10021</v>
      </c>
      <c r="C43" s="132" t="s">
        <v>696</v>
      </c>
      <c r="D43" s="133">
        <v>3</v>
      </c>
      <c r="E43" s="119" t="s">
        <v>313</v>
      </c>
      <c r="F43" s="133">
        <v>2775</v>
      </c>
      <c r="G43" s="133">
        <v>3104</v>
      </c>
      <c r="H43" s="135">
        <f t="shared" si="1"/>
        <v>2939.5</v>
      </c>
      <c r="I43" s="136">
        <v>2.44</v>
      </c>
      <c r="J43" s="136">
        <v>2.8284271247461926E-2</v>
      </c>
      <c r="K43" s="137">
        <v>78.20964690656038</v>
      </c>
      <c r="L43" s="137">
        <v>78.20964690656038</v>
      </c>
      <c r="M43" s="138">
        <v>1</v>
      </c>
      <c r="N43" s="138">
        <v>1</v>
      </c>
      <c r="O43" s="139"/>
    </row>
    <row r="44" spans="1:15" s="96" customFormat="1" x14ac:dyDescent="0.25">
      <c r="A44" s="119" t="s">
        <v>403</v>
      </c>
      <c r="B44" s="140">
        <v>4086</v>
      </c>
      <c r="C44" s="132" t="s">
        <v>695</v>
      </c>
      <c r="D44" s="133">
        <v>3</v>
      </c>
      <c r="E44" s="119" t="s">
        <v>313</v>
      </c>
      <c r="F44" s="133">
        <v>3434</v>
      </c>
      <c r="G44" s="133">
        <v>3763</v>
      </c>
      <c r="H44" s="135">
        <f t="shared" si="1"/>
        <v>3598.5</v>
      </c>
      <c r="I44" s="136">
        <v>2.5099999999999998</v>
      </c>
      <c r="J44" s="136">
        <v>4.2426406871192889E-2</v>
      </c>
      <c r="K44" s="137">
        <v>85.885533573899892</v>
      </c>
      <c r="L44" s="137">
        <v>85.885533573899892</v>
      </c>
      <c r="M44" s="138">
        <v>1</v>
      </c>
      <c r="N44" s="138">
        <v>1</v>
      </c>
      <c r="O44" s="139"/>
    </row>
    <row r="45" spans="1:15" s="96" customFormat="1" x14ac:dyDescent="0.25">
      <c r="A45" s="119" t="s">
        <v>350</v>
      </c>
      <c r="B45" s="140">
        <v>3988</v>
      </c>
      <c r="C45" s="132" t="s">
        <v>694</v>
      </c>
      <c r="D45" s="133">
        <v>3</v>
      </c>
      <c r="E45" s="119" t="s">
        <v>313</v>
      </c>
      <c r="F45" s="133">
        <v>4422</v>
      </c>
      <c r="G45" s="133">
        <v>4751</v>
      </c>
      <c r="H45" s="135">
        <f t="shared" si="1"/>
        <v>4586.5</v>
      </c>
      <c r="I45" s="136">
        <v>2.5149999999999997</v>
      </c>
      <c r="J45" s="136">
        <v>2.1213203435596288E-2</v>
      </c>
      <c r="K45" s="137">
        <v>86.453134685954439</v>
      </c>
      <c r="L45" s="137">
        <v>86.453134685954439</v>
      </c>
      <c r="M45" s="138">
        <v>1</v>
      </c>
      <c r="N45" s="138">
        <v>1</v>
      </c>
      <c r="O45" s="139"/>
    </row>
    <row r="46" spans="1:15" s="96" customFormat="1" x14ac:dyDescent="0.25">
      <c r="A46" s="119" t="s">
        <v>365</v>
      </c>
      <c r="B46" s="140">
        <v>14866</v>
      </c>
      <c r="C46" s="132" t="s">
        <v>694</v>
      </c>
      <c r="D46" s="133">
        <v>3</v>
      </c>
      <c r="E46" s="119" t="s">
        <v>309</v>
      </c>
      <c r="F46" s="133">
        <v>4422</v>
      </c>
      <c r="G46" s="133">
        <v>4751</v>
      </c>
      <c r="H46" s="135">
        <f t="shared" si="1"/>
        <v>4586.5</v>
      </c>
      <c r="I46" s="136">
        <v>2.46</v>
      </c>
      <c r="J46" s="136">
        <v>5.6568542494923851E-2</v>
      </c>
      <c r="K46" s="137">
        <v>80.351724968409059</v>
      </c>
      <c r="L46" s="158">
        <v>89.632349202260301</v>
      </c>
      <c r="M46" s="138">
        <v>2</v>
      </c>
      <c r="N46" s="138">
        <v>1</v>
      </c>
      <c r="O46" s="139"/>
    </row>
    <row r="47" spans="1:15" s="96" customFormat="1" x14ac:dyDescent="0.25">
      <c r="A47" s="119" t="s">
        <v>109</v>
      </c>
      <c r="B47" s="140">
        <v>14510</v>
      </c>
      <c r="C47" s="132" t="s">
        <v>693</v>
      </c>
      <c r="D47" s="133">
        <v>4</v>
      </c>
      <c r="E47" s="119" t="s">
        <v>684</v>
      </c>
      <c r="F47" s="133">
        <v>4751</v>
      </c>
      <c r="G47" s="133">
        <v>5081</v>
      </c>
      <c r="H47" s="135">
        <f t="shared" si="1"/>
        <v>4916</v>
      </c>
      <c r="I47" s="136">
        <v>2.76</v>
      </c>
      <c r="J47" s="136">
        <v>2.8284271247461613E-2</v>
      </c>
      <c r="K47" s="137">
        <v>117.60047113688682</v>
      </c>
      <c r="L47" s="137">
        <v>117.60047113688682</v>
      </c>
      <c r="M47" s="138">
        <v>1</v>
      </c>
      <c r="N47" s="138">
        <v>2</v>
      </c>
      <c r="O47" s="139"/>
    </row>
    <row r="48" spans="1:15" s="96" customFormat="1" x14ac:dyDescent="0.25">
      <c r="A48" s="119" t="s">
        <v>108</v>
      </c>
      <c r="B48" s="140">
        <v>14511</v>
      </c>
      <c r="C48" s="132" t="s">
        <v>693</v>
      </c>
      <c r="D48" s="133">
        <v>4</v>
      </c>
      <c r="E48" s="119" t="s">
        <v>684</v>
      </c>
      <c r="F48" s="133">
        <v>4751</v>
      </c>
      <c r="G48" s="133">
        <v>5081</v>
      </c>
      <c r="H48" s="135">
        <f t="shared" si="1"/>
        <v>4916</v>
      </c>
      <c r="I48" s="136">
        <v>1.8900000000000001</v>
      </c>
      <c r="J48" s="136">
        <v>0.11313708498984755</v>
      </c>
      <c r="K48" s="137">
        <v>33.580609294372231</v>
      </c>
      <c r="L48" s="137">
        <v>33.580609294372231</v>
      </c>
      <c r="M48" s="138">
        <v>1</v>
      </c>
      <c r="N48" s="138">
        <v>2</v>
      </c>
      <c r="O48" s="139"/>
    </row>
    <row r="49" spans="1:15" s="96" customFormat="1" x14ac:dyDescent="0.25">
      <c r="A49" s="119" t="s">
        <v>117</v>
      </c>
      <c r="B49" s="140">
        <v>14512</v>
      </c>
      <c r="C49" s="132" t="s">
        <v>693</v>
      </c>
      <c r="D49" s="133">
        <v>4</v>
      </c>
      <c r="E49" s="119" t="s">
        <v>684</v>
      </c>
      <c r="F49" s="133">
        <v>4751</v>
      </c>
      <c r="G49" s="133">
        <v>5081</v>
      </c>
      <c r="H49" s="135">
        <f t="shared" si="1"/>
        <v>4916</v>
      </c>
      <c r="I49" s="136">
        <v>2.48</v>
      </c>
      <c r="J49" s="136"/>
      <c r="K49" s="137">
        <v>82.53441236984186</v>
      </c>
      <c r="L49" s="137">
        <v>82.53441236984186</v>
      </c>
      <c r="M49" s="138">
        <v>1</v>
      </c>
      <c r="N49" s="138">
        <v>2</v>
      </c>
      <c r="O49" s="139"/>
    </row>
    <row r="50" spans="1:15" s="96" customFormat="1" x14ac:dyDescent="0.25">
      <c r="A50" s="119" t="s">
        <v>110</v>
      </c>
      <c r="B50" s="140">
        <v>14520</v>
      </c>
      <c r="C50" s="132" t="s">
        <v>693</v>
      </c>
      <c r="D50" s="133">
        <v>4</v>
      </c>
      <c r="E50" s="119" t="s">
        <v>313</v>
      </c>
      <c r="F50" s="133">
        <v>4751</v>
      </c>
      <c r="G50" s="133">
        <v>5081</v>
      </c>
      <c r="H50" s="135">
        <f t="shared" si="1"/>
        <v>4916</v>
      </c>
      <c r="I50" s="136">
        <v>2.38</v>
      </c>
      <c r="J50" s="136">
        <v>1.4142135623730963E-2</v>
      </c>
      <c r="K50" s="137">
        <v>72.022754661441738</v>
      </c>
      <c r="L50" s="137">
        <v>72.022754661441738</v>
      </c>
      <c r="M50" s="138">
        <v>1</v>
      </c>
      <c r="N50" s="138">
        <v>1</v>
      </c>
      <c r="O50" s="139"/>
    </row>
    <row r="51" spans="1:15" s="96" customFormat="1" x14ac:dyDescent="0.25">
      <c r="A51" s="119" t="s">
        <v>114</v>
      </c>
      <c r="B51" s="140">
        <v>14521</v>
      </c>
      <c r="C51" s="132" t="s">
        <v>693</v>
      </c>
      <c r="D51" s="133">
        <v>4</v>
      </c>
      <c r="E51" s="119" t="s">
        <v>313</v>
      </c>
      <c r="F51" s="133">
        <v>4751</v>
      </c>
      <c r="G51" s="133">
        <v>5081</v>
      </c>
      <c r="H51" s="135">
        <f t="shared" si="1"/>
        <v>4916</v>
      </c>
      <c r="I51" s="136">
        <v>2.5</v>
      </c>
      <c r="J51" s="136">
        <v>0</v>
      </c>
      <c r="K51" s="137">
        <v>84.758142159370664</v>
      </c>
      <c r="L51" s="137">
        <v>84.758142159370664</v>
      </c>
      <c r="M51" s="138">
        <v>1</v>
      </c>
      <c r="N51" s="138">
        <v>1</v>
      </c>
      <c r="O51" s="139"/>
    </row>
    <row r="52" spans="1:15" s="96" customFormat="1" x14ac:dyDescent="0.25">
      <c r="A52" s="119" t="s">
        <v>113</v>
      </c>
      <c r="B52" s="140">
        <v>14522</v>
      </c>
      <c r="C52" s="132" t="s">
        <v>693</v>
      </c>
      <c r="D52" s="133">
        <v>4</v>
      </c>
      <c r="E52" s="119" t="s">
        <v>309</v>
      </c>
      <c r="F52" s="133">
        <v>4751</v>
      </c>
      <c r="G52" s="133">
        <v>5081</v>
      </c>
      <c r="H52" s="135">
        <f t="shared" si="1"/>
        <v>4916</v>
      </c>
      <c r="I52" s="136">
        <v>2.3849999999999998</v>
      </c>
      <c r="J52" s="136">
        <v>7.0710678118656384E-3</v>
      </c>
      <c r="K52" s="137">
        <v>72.524801526782966</v>
      </c>
      <c r="L52" s="158">
        <v>80.901416103126394</v>
      </c>
      <c r="M52" s="138">
        <v>2</v>
      </c>
      <c r="N52" s="138">
        <v>1</v>
      </c>
      <c r="O52" s="139"/>
    </row>
    <row r="53" spans="1:15" s="96" customFormat="1" x14ac:dyDescent="0.25">
      <c r="A53" s="119" t="s">
        <v>115</v>
      </c>
      <c r="B53" s="140">
        <v>14524</v>
      </c>
      <c r="C53" s="132" t="s">
        <v>693</v>
      </c>
      <c r="D53" s="133">
        <v>4</v>
      </c>
      <c r="E53" s="119" t="s">
        <v>309</v>
      </c>
      <c r="F53" s="133">
        <v>4751</v>
      </c>
      <c r="G53" s="133">
        <v>5081</v>
      </c>
      <c r="H53" s="135">
        <f t="shared" si="1"/>
        <v>4916</v>
      </c>
      <c r="I53" s="136">
        <v>2.6100000000000003</v>
      </c>
      <c r="J53" s="136">
        <v>1.4142135623730963E-2</v>
      </c>
      <c r="K53" s="137">
        <v>97.741742973365078</v>
      </c>
      <c r="L53" s="158">
        <v>109.03091428678874</v>
      </c>
      <c r="M53" s="138">
        <v>2</v>
      </c>
      <c r="N53" s="138">
        <v>1</v>
      </c>
      <c r="O53" s="139"/>
    </row>
    <row r="54" spans="1:15" s="96" customFormat="1" x14ac:dyDescent="0.25">
      <c r="A54" s="119" t="s">
        <v>111</v>
      </c>
      <c r="B54" s="140">
        <v>14525</v>
      </c>
      <c r="C54" s="132" t="s">
        <v>693</v>
      </c>
      <c r="D54" s="133">
        <v>4</v>
      </c>
      <c r="E54" s="119" t="s">
        <v>309</v>
      </c>
      <c r="F54" s="133">
        <v>4751</v>
      </c>
      <c r="G54" s="133">
        <v>5081</v>
      </c>
      <c r="H54" s="135">
        <f t="shared" si="1"/>
        <v>4916</v>
      </c>
      <c r="I54" s="136">
        <v>2.313333333333333</v>
      </c>
      <c r="J54" s="136">
        <v>4.5092497528228866E-2</v>
      </c>
      <c r="K54" s="137">
        <v>65.558422390302923</v>
      </c>
      <c r="L54" s="158">
        <v>73.130420176382913</v>
      </c>
      <c r="M54" s="138">
        <v>2</v>
      </c>
      <c r="N54" s="138">
        <v>1</v>
      </c>
      <c r="O54" s="139"/>
    </row>
    <row r="55" spans="1:15" s="96" customFormat="1" x14ac:dyDescent="0.25">
      <c r="A55" s="119" t="s">
        <v>112</v>
      </c>
      <c r="B55" s="140">
        <v>41526</v>
      </c>
      <c r="C55" s="132" t="s">
        <v>693</v>
      </c>
      <c r="D55" s="133">
        <v>4</v>
      </c>
      <c r="E55" s="119" t="s">
        <v>308</v>
      </c>
      <c r="F55" s="133">
        <v>4751</v>
      </c>
      <c r="G55" s="133">
        <v>5081</v>
      </c>
      <c r="H55" s="135">
        <f t="shared" si="1"/>
        <v>4916</v>
      </c>
      <c r="I55" s="136">
        <v>2.29</v>
      </c>
      <c r="J55" s="136">
        <v>1.4142135623730963E-2</v>
      </c>
      <c r="K55" s="137">
        <v>63.395064281510365</v>
      </c>
      <c r="L55" s="158">
        <v>70.717194206024814</v>
      </c>
      <c r="M55" s="138">
        <v>2</v>
      </c>
      <c r="N55" s="138">
        <v>2</v>
      </c>
      <c r="O55" s="139"/>
    </row>
    <row r="56" spans="1:15" s="96" customFormat="1" x14ac:dyDescent="0.25">
      <c r="A56" s="119" t="s">
        <v>116</v>
      </c>
      <c r="B56" s="140">
        <v>41527</v>
      </c>
      <c r="C56" s="132" t="s">
        <v>693</v>
      </c>
      <c r="D56" s="133">
        <v>4</v>
      </c>
      <c r="E56" s="119" t="s">
        <v>308</v>
      </c>
      <c r="F56" s="133">
        <v>4751</v>
      </c>
      <c r="G56" s="133">
        <v>5081</v>
      </c>
      <c r="H56" s="135">
        <f t="shared" si="1"/>
        <v>4916</v>
      </c>
      <c r="I56" s="136">
        <v>2.4450000000000003</v>
      </c>
      <c r="J56" s="136">
        <v>2.1213203435596288E-2</v>
      </c>
      <c r="K56" s="137">
        <v>78.741382937850688</v>
      </c>
      <c r="L56" s="158">
        <v>87.83601266717244</v>
      </c>
      <c r="M56" s="138">
        <v>2</v>
      </c>
      <c r="N56" s="138">
        <v>2</v>
      </c>
      <c r="O56" s="139"/>
    </row>
    <row r="57" spans="1:15" s="96" customFormat="1" x14ac:dyDescent="0.25">
      <c r="A57" s="119" t="s">
        <v>368</v>
      </c>
      <c r="B57" s="140">
        <v>74</v>
      </c>
      <c r="C57" s="132" t="s">
        <v>692</v>
      </c>
      <c r="D57" s="133">
        <v>4</v>
      </c>
      <c r="E57" s="119" t="s">
        <v>313</v>
      </c>
      <c r="F57" s="133">
        <v>4751</v>
      </c>
      <c r="G57" s="133">
        <v>5081</v>
      </c>
      <c r="H57" s="135">
        <f t="shared" si="1"/>
        <v>4916</v>
      </c>
      <c r="I57" s="136">
        <v>2.6</v>
      </c>
      <c r="J57" s="136">
        <v>1.0000000000000009E-2</v>
      </c>
      <c r="K57" s="137">
        <v>96.507659172657284</v>
      </c>
      <c r="L57" s="137">
        <v>96.507659172657284</v>
      </c>
      <c r="M57" s="138">
        <v>1</v>
      </c>
      <c r="N57" s="138">
        <v>1</v>
      </c>
      <c r="O57" s="139"/>
    </row>
    <row r="58" spans="1:15" s="96" customFormat="1" x14ac:dyDescent="0.25">
      <c r="A58" s="119" t="s">
        <v>406</v>
      </c>
      <c r="B58" s="140">
        <v>10194</v>
      </c>
      <c r="C58" s="132" t="s">
        <v>691</v>
      </c>
      <c r="D58" s="133">
        <v>4</v>
      </c>
      <c r="E58" s="119" t="s">
        <v>308</v>
      </c>
      <c r="F58" s="133">
        <v>5081</v>
      </c>
      <c r="G58" s="133">
        <v>5410</v>
      </c>
      <c r="H58" s="135">
        <f t="shared" si="1"/>
        <v>5245.5</v>
      </c>
      <c r="I58" s="136">
        <v>2.29</v>
      </c>
      <c r="J58" s="136">
        <v>4.2426406871192889E-2</v>
      </c>
      <c r="K58" s="137">
        <v>63.395064281510365</v>
      </c>
      <c r="L58" s="158">
        <v>70.717194206024814</v>
      </c>
      <c r="M58" s="138">
        <v>2</v>
      </c>
      <c r="N58" s="138">
        <v>2</v>
      </c>
      <c r="O58" s="139"/>
    </row>
    <row r="59" spans="1:15" s="96" customFormat="1" x14ac:dyDescent="0.25">
      <c r="A59" s="119" t="s">
        <v>407</v>
      </c>
      <c r="B59" s="140">
        <v>10195</v>
      </c>
      <c r="C59" s="132" t="s">
        <v>691</v>
      </c>
      <c r="D59" s="133">
        <v>4</v>
      </c>
      <c r="E59" s="119" t="s">
        <v>309</v>
      </c>
      <c r="F59" s="133">
        <v>5081</v>
      </c>
      <c r="G59" s="133">
        <v>5410</v>
      </c>
      <c r="H59" s="135">
        <f t="shared" si="1"/>
        <v>5245.5</v>
      </c>
      <c r="I59" s="136">
        <v>2.395</v>
      </c>
      <c r="J59" s="136">
        <v>7.0710678118653244E-3</v>
      </c>
      <c r="K59" s="137">
        <v>73.536213530411189</v>
      </c>
      <c r="L59" s="158">
        <v>82.029646193173676</v>
      </c>
      <c r="M59" s="138">
        <v>2</v>
      </c>
      <c r="N59" s="138">
        <v>1</v>
      </c>
      <c r="O59" s="139"/>
    </row>
    <row r="60" spans="1:15" s="96" customFormat="1" x14ac:dyDescent="0.25">
      <c r="A60" s="119" t="s">
        <v>521</v>
      </c>
      <c r="B60" s="140">
        <v>15006</v>
      </c>
      <c r="C60" s="132" t="s">
        <v>691</v>
      </c>
      <c r="D60" s="133">
        <v>4</v>
      </c>
      <c r="E60" s="119" t="s">
        <v>313</v>
      </c>
      <c r="F60" s="133">
        <v>5081</v>
      </c>
      <c r="G60" s="133">
        <v>5410</v>
      </c>
      <c r="H60" s="135">
        <f t="shared" si="1"/>
        <v>5245.5</v>
      </c>
      <c r="I60" s="136">
        <v>2.5049999999999999</v>
      </c>
      <c r="J60" s="136">
        <v>7.0710678118653244E-3</v>
      </c>
      <c r="K60" s="137">
        <v>85.32053833106356</v>
      </c>
      <c r="L60" s="137">
        <v>85.32053833106356</v>
      </c>
      <c r="M60" s="138">
        <v>1</v>
      </c>
      <c r="N60" s="138">
        <v>1</v>
      </c>
      <c r="O60" s="139" t="s">
        <v>520</v>
      </c>
    </row>
    <row r="61" spans="1:15" s="96" customFormat="1" x14ac:dyDescent="0.25">
      <c r="A61" s="119" t="s">
        <v>442</v>
      </c>
      <c r="B61" s="140">
        <v>879</v>
      </c>
      <c r="C61" s="132" t="s">
        <v>690</v>
      </c>
      <c r="D61" s="133">
        <v>5</v>
      </c>
      <c r="E61" s="119" t="s">
        <v>313</v>
      </c>
      <c r="F61" s="133">
        <v>5410</v>
      </c>
      <c r="G61" s="133">
        <v>5739</v>
      </c>
      <c r="H61" s="135">
        <f t="shared" si="1"/>
        <v>5574.5</v>
      </c>
      <c r="I61" s="136">
        <v>2.6900000000000004</v>
      </c>
      <c r="J61" s="136">
        <v>4.2426406871192889E-2</v>
      </c>
      <c r="K61" s="137">
        <v>108.01399938736766</v>
      </c>
      <c r="L61" s="137">
        <v>108.01399938736766</v>
      </c>
      <c r="M61" s="138">
        <v>1</v>
      </c>
      <c r="N61" s="138">
        <v>1</v>
      </c>
      <c r="O61" s="139"/>
    </row>
    <row r="62" spans="1:15" s="96" customFormat="1" x14ac:dyDescent="0.25">
      <c r="A62" s="119" t="s">
        <v>444</v>
      </c>
      <c r="B62" s="140">
        <v>9904</v>
      </c>
      <c r="C62" s="132" t="s">
        <v>690</v>
      </c>
      <c r="D62" s="133">
        <v>5</v>
      </c>
      <c r="E62" s="119" t="s">
        <v>308</v>
      </c>
      <c r="F62" s="133">
        <v>5410</v>
      </c>
      <c r="G62" s="133">
        <v>5739</v>
      </c>
      <c r="H62" s="135">
        <f t="shared" si="1"/>
        <v>5574.5</v>
      </c>
      <c r="I62" s="136">
        <v>2.67</v>
      </c>
      <c r="J62" s="136">
        <v>2.8284271247461926E-2</v>
      </c>
      <c r="K62" s="137">
        <v>105.37856375652099</v>
      </c>
      <c r="L62" s="158">
        <v>117.54978787039916</v>
      </c>
      <c r="M62" s="138">
        <v>2</v>
      </c>
      <c r="N62" s="138">
        <v>2</v>
      </c>
      <c r="O62" s="139"/>
    </row>
    <row r="63" spans="1:15" s="96" customFormat="1" x14ac:dyDescent="0.25">
      <c r="A63" s="119" t="s">
        <v>152</v>
      </c>
      <c r="B63" s="140">
        <v>751</v>
      </c>
      <c r="C63" s="132" t="s">
        <v>689</v>
      </c>
      <c r="D63" s="133">
        <v>5</v>
      </c>
      <c r="E63" s="119" t="s">
        <v>313</v>
      </c>
      <c r="F63" s="133">
        <v>5739</v>
      </c>
      <c r="G63" s="133">
        <v>6069</v>
      </c>
      <c r="H63" s="135">
        <f t="shared" si="1"/>
        <v>5904</v>
      </c>
      <c r="I63" s="136">
        <v>2.6550000000000002</v>
      </c>
      <c r="J63" s="136">
        <v>7.0710678118656384E-3</v>
      </c>
      <c r="K63" s="137">
        <v>103.43168007538166</v>
      </c>
      <c r="L63" s="137">
        <v>103.43168007538166</v>
      </c>
      <c r="M63" s="138">
        <v>1</v>
      </c>
      <c r="N63" s="138">
        <v>1</v>
      </c>
      <c r="O63" s="139"/>
    </row>
    <row r="64" spans="1:15" s="96" customFormat="1" x14ac:dyDescent="0.25">
      <c r="A64" s="119" t="s">
        <v>147</v>
      </c>
      <c r="B64" s="140">
        <v>752</v>
      </c>
      <c r="C64" s="132" t="s">
        <v>689</v>
      </c>
      <c r="D64" s="133">
        <v>5</v>
      </c>
      <c r="E64" s="119" t="s">
        <v>313</v>
      </c>
      <c r="F64" s="133">
        <v>5739</v>
      </c>
      <c r="G64" s="133">
        <v>6069</v>
      </c>
      <c r="H64" s="135">
        <f t="shared" si="1"/>
        <v>5904</v>
      </c>
      <c r="I64" s="136">
        <v>2.4350000000000001</v>
      </c>
      <c r="J64" s="136">
        <v>2.12132034355966E-2</v>
      </c>
      <c r="K64" s="137">
        <v>77.680421956238803</v>
      </c>
      <c r="L64" s="137">
        <v>77.680421956238803</v>
      </c>
      <c r="M64" s="138">
        <v>1</v>
      </c>
      <c r="N64" s="138">
        <v>1</v>
      </c>
      <c r="O64" s="139"/>
    </row>
    <row r="65" spans="1:15" s="96" customFormat="1" x14ac:dyDescent="0.25">
      <c r="A65" s="119" t="s">
        <v>150</v>
      </c>
      <c r="B65" s="140">
        <v>753</v>
      </c>
      <c r="C65" s="132" t="s">
        <v>689</v>
      </c>
      <c r="D65" s="133">
        <v>5</v>
      </c>
      <c r="E65" s="119" t="s">
        <v>684</v>
      </c>
      <c r="F65" s="133">
        <v>5739</v>
      </c>
      <c r="G65" s="133">
        <v>6069</v>
      </c>
      <c r="H65" s="135">
        <f t="shared" si="1"/>
        <v>5904</v>
      </c>
      <c r="I65" s="136">
        <v>2.6150000000000002</v>
      </c>
      <c r="J65" s="136">
        <v>7.0710678118656384E-3</v>
      </c>
      <c r="K65" s="137">
        <v>98.362895490750162</v>
      </c>
      <c r="L65" s="137">
        <v>98.362895490750162</v>
      </c>
      <c r="M65" s="138">
        <v>1</v>
      </c>
      <c r="N65" s="138">
        <v>2</v>
      </c>
      <c r="O65" s="139"/>
    </row>
    <row r="66" spans="1:15" s="96" customFormat="1" x14ac:dyDescent="0.25">
      <c r="A66" s="119" t="s">
        <v>151</v>
      </c>
      <c r="B66" s="140">
        <v>754</v>
      </c>
      <c r="C66" s="132" t="s">
        <v>689</v>
      </c>
      <c r="D66" s="133">
        <v>5</v>
      </c>
      <c r="E66" s="119" t="s">
        <v>684</v>
      </c>
      <c r="F66" s="133">
        <v>5739</v>
      </c>
      <c r="G66" s="133">
        <v>6069</v>
      </c>
      <c r="H66" s="135">
        <f t="shared" ref="H66:H97" si="2">AVERAGE(F66:G66)</f>
        <v>5904</v>
      </c>
      <c r="I66" s="136">
        <v>2.62</v>
      </c>
      <c r="J66" s="136">
        <v>5.0000000000000044E-2</v>
      </c>
      <c r="K66" s="137">
        <v>98.986797598227227</v>
      </c>
      <c r="L66" s="137">
        <v>98.986797598227227</v>
      </c>
      <c r="M66" s="138">
        <v>1</v>
      </c>
      <c r="N66" s="138">
        <v>2</v>
      </c>
      <c r="O66" s="139"/>
    </row>
    <row r="67" spans="1:15" s="96" customFormat="1" x14ac:dyDescent="0.25">
      <c r="A67" s="119" t="s">
        <v>153</v>
      </c>
      <c r="B67" s="140">
        <v>755</v>
      </c>
      <c r="C67" s="132" t="s">
        <v>689</v>
      </c>
      <c r="D67" s="133">
        <v>5</v>
      </c>
      <c r="E67" s="119" t="s">
        <v>684</v>
      </c>
      <c r="F67" s="133">
        <v>5739</v>
      </c>
      <c r="G67" s="133">
        <v>6069</v>
      </c>
      <c r="H67" s="135">
        <f t="shared" si="2"/>
        <v>5904</v>
      </c>
      <c r="I67" s="136">
        <v>2.6550000000000002</v>
      </c>
      <c r="J67" s="136">
        <v>4.9497474683058214E-2</v>
      </c>
      <c r="K67" s="137">
        <v>103.43168007538166</v>
      </c>
      <c r="L67" s="137">
        <v>103.43168007538166</v>
      </c>
      <c r="M67" s="138">
        <v>1</v>
      </c>
      <c r="N67" s="138">
        <v>2</v>
      </c>
      <c r="O67" s="139"/>
    </row>
    <row r="68" spans="1:15" s="96" customFormat="1" x14ac:dyDescent="0.25">
      <c r="A68" s="119" t="s">
        <v>154</v>
      </c>
      <c r="B68" s="140">
        <v>756</v>
      </c>
      <c r="C68" s="132" t="s">
        <v>689</v>
      </c>
      <c r="D68" s="133">
        <v>5</v>
      </c>
      <c r="E68" s="119" t="s">
        <v>684</v>
      </c>
      <c r="F68" s="133">
        <v>5739</v>
      </c>
      <c r="G68" s="133">
        <v>6069</v>
      </c>
      <c r="H68" s="135">
        <f t="shared" si="2"/>
        <v>5904</v>
      </c>
      <c r="I68" s="136">
        <v>2.355</v>
      </c>
      <c r="J68" s="136">
        <v>2.12132034355966E-2</v>
      </c>
      <c r="K68" s="137">
        <v>69.548844183905089</v>
      </c>
      <c r="L68" s="137">
        <v>69.548844183905089</v>
      </c>
      <c r="M68" s="138">
        <v>1</v>
      </c>
      <c r="N68" s="138">
        <v>2</v>
      </c>
      <c r="O68" s="139"/>
    </row>
    <row r="69" spans="1:15" s="96" customFormat="1" x14ac:dyDescent="0.25">
      <c r="A69" s="119" t="s">
        <v>155</v>
      </c>
      <c r="B69" s="140">
        <v>757</v>
      </c>
      <c r="C69" s="132" t="s">
        <v>689</v>
      </c>
      <c r="D69" s="133">
        <v>5</v>
      </c>
      <c r="E69" s="119" t="s">
        <v>684</v>
      </c>
      <c r="F69" s="133">
        <v>5739</v>
      </c>
      <c r="G69" s="133">
        <v>6069</v>
      </c>
      <c r="H69" s="135">
        <f t="shared" si="2"/>
        <v>5904</v>
      </c>
      <c r="I69" s="136">
        <v>2.4700000000000002</v>
      </c>
      <c r="J69" s="136">
        <v>2.8284271247461926E-2</v>
      </c>
      <c r="K69" s="137">
        <v>81.437965461622312</v>
      </c>
      <c r="L69" s="137">
        <v>81.437965461622312</v>
      </c>
      <c r="M69" s="138">
        <v>1</v>
      </c>
      <c r="N69" s="138">
        <v>2</v>
      </c>
      <c r="O69" s="139"/>
    </row>
    <row r="70" spans="1:15" s="96" customFormat="1" x14ac:dyDescent="0.25">
      <c r="A70" s="119" t="s">
        <v>148</v>
      </c>
      <c r="B70" s="140">
        <v>758</v>
      </c>
      <c r="C70" s="132" t="s">
        <v>689</v>
      </c>
      <c r="D70" s="133">
        <v>5</v>
      </c>
      <c r="E70" s="119" t="s">
        <v>684</v>
      </c>
      <c r="F70" s="133">
        <v>5739</v>
      </c>
      <c r="G70" s="133">
        <v>6069</v>
      </c>
      <c r="H70" s="135">
        <f t="shared" si="2"/>
        <v>5904</v>
      </c>
      <c r="I70" s="136">
        <v>2.5149999999999997</v>
      </c>
      <c r="J70" s="136">
        <v>7.0710678118656384E-3</v>
      </c>
      <c r="K70" s="137">
        <v>86.453134685954439</v>
      </c>
      <c r="L70" s="137">
        <v>86.453134685954439</v>
      </c>
      <c r="M70" s="138">
        <v>1</v>
      </c>
      <c r="N70" s="138">
        <v>2</v>
      </c>
      <c r="O70" s="139"/>
    </row>
    <row r="71" spans="1:15" s="96" customFormat="1" x14ac:dyDescent="0.25">
      <c r="A71" s="119" t="s">
        <v>149</v>
      </c>
      <c r="B71" s="140">
        <v>759</v>
      </c>
      <c r="C71" s="132" t="s">
        <v>689</v>
      </c>
      <c r="D71" s="133">
        <v>5</v>
      </c>
      <c r="E71" s="119" t="s">
        <v>684</v>
      </c>
      <c r="F71" s="133">
        <v>5739</v>
      </c>
      <c r="G71" s="133">
        <v>6069</v>
      </c>
      <c r="H71" s="135">
        <f t="shared" si="2"/>
        <v>5904</v>
      </c>
      <c r="I71" s="136">
        <v>2.4249999999999998</v>
      </c>
      <c r="J71" s="136">
        <v>7.0710678118656384E-3</v>
      </c>
      <c r="K71" s="137">
        <v>76.629478348117118</v>
      </c>
      <c r="L71" s="137">
        <v>76.629478348117118</v>
      </c>
      <c r="M71" s="138">
        <v>1</v>
      </c>
      <c r="N71" s="138">
        <v>2</v>
      </c>
      <c r="O71" s="139"/>
    </row>
    <row r="72" spans="1:15" s="96" customFormat="1" x14ac:dyDescent="0.25">
      <c r="A72" s="119" t="s">
        <v>157</v>
      </c>
      <c r="B72" s="140">
        <v>760</v>
      </c>
      <c r="C72" s="132" t="s">
        <v>689</v>
      </c>
      <c r="D72" s="133">
        <v>5</v>
      </c>
      <c r="E72" s="119" t="s">
        <v>309</v>
      </c>
      <c r="F72" s="133">
        <v>5739</v>
      </c>
      <c r="G72" s="133">
        <v>6069</v>
      </c>
      <c r="H72" s="135">
        <f t="shared" si="2"/>
        <v>5904</v>
      </c>
      <c r="I72" s="136">
        <v>2.3449999999999998</v>
      </c>
      <c r="J72" s="136">
        <v>3.5355339059327563E-2</v>
      </c>
      <c r="K72" s="137">
        <v>68.576106485675794</v>
      </c>
      <c r="L72" s="158">
        <v>76.496646784771343</v>
      </c>
      <c r="M72" s="138">
        <v>2</v>
      </c>
      <c r="N72" s="138">
        <v>1</v>
      </c>
      <c r="O72" s="139"/>
    </row>
    <row r="73" spans="1:15" s="96" customFormat="1" x14ac:dyDescent="0.25">
      <c r="A73" s="119" t="s">
        <v>156</v>
      </c>
      <c r="B73" s="140">
        <v>761</v>
      </c>
      <c r="C73" s="132" t="s">
        <v>689</v>
      </c>
      <c r="D73" s="133">
        <v>5</v>
      </c>
      <c r="E73" s="119" t="s">
        <v>309</v>
      </c>
      <c r="F73" s="133">
        <v>5739</v>
      </c>
      <c r="G73" s="133">
        <v>6069</v>
      </c>
      <c r="H73" s="135">
        <f t="shared" si="2"/>
        <v>5904</v>
      </c>
      <c r="I73" s="136">
        <v>2.4350000000000001</v>
      </c>
      <c r="J73" s="136">
        <v>7.0710678118653244E-3</v>
      </c>
      <c r="K73" s="137">
        <v>77.680421956238803</v>
      </c>
      <c r="L73" s="158">
        <v>86.652510692184379</v>
      </c>
      <c r="M73" s="138">
        <v>2</v>
      </c>
      <c r="N73" s="138">
        <v>1</v>
      </c>
      <c r="O73" s="139"/>
    </row>
    <row r="74" spans="1:15" s="96" customFormat="1" x14ac:dyDescent="0.25">
      <c r="A74" s="119" t="s">
        <v>286</v>
      </c>
      <c r="B74" s="140">
        <v>762</v>
      </c>
      <c r="C74" s="132" t="s">
        <v>689</v>
      </c>
      <c r="D74" s="133">
        <v>5</v>
      </c>
      <c r="E74" s="119" t="s">
        <v>309</v>
      </c>
      <c r="F74" s="133">
        <v>5739</v>
      </c>
      <c r="G74" s="133">
        <v>6069</v>
      </c>
      <c r="H74" s="135">
        <f t="shared" si="2"/>
        <v>5904</v>
      </c>
      <c r="I74" s="136">
        <v>2.3099999999999996</v>
      </c>
      <c r="J74" s="136">
        <v>1.4142135623730963E-2</v>
      </c>
      <c r="K74" s="137">
        <v>65.246264663379762</v>
      </c>
      <c r="L74" s="158">
        <v>72.782208232000116</v>
      </c>
      <c r="M74" s="138">
        <v>2</v>
      </c>
      <c r="N74" s="138">
        <v>1</v>
      </c>
      <c r="O74" s="139"/>
    </row>
    <row r="75" spans="1:15" s="96" customFormat="1" x14ac:dyDescent="0.25">
      <c r="A75" s="119" t="s">
        <v>181</v>
      </c>
      <c r="B75" s="140">
        <v>1308</v>
      </c>
      <c r="C75" s="132" t="s">
        <v>689</v>
      </c>
      <c r="D75" s="133">
        <v>5</v>
      </c>
      <c r="E75" s="119" t="s">
        <v>684</v>
      </c>
      <c r="F75" s="133">
        <v>5739</v>
      </c>
      <c r="G75" s="133">
        <v>6069</v>
      </c>
      <c r="H75" s="135">
        <f t="shared" si="2"/>
        <v>5904</v>
      </c>
      <c r="I75" s="136">
        <v>2.5149999999999997</v>
      </c>
      <c r="J75" s="136">
        <v>7.0710678118656384E-3</v>
      </c>
      <c r="K75" s="137">
        <v>86.453134685954439</v>
      </c>
      <c r="L75" s="137">
        <v>86.453134685954439</v>
      </c>
      <c r="M75" s="138">
        <v>1</v>
      </c>
      <c r="N75" s="138">
        <v>2</v>
      </c>
      <c r="O75" s="139"/>
    </row>
    <row r="76" spans="1:15" s="96" customFormat="1" x14ac:dyDescent="0.25">
      <c r="A76" s="119" t="s">
        <v>311</v>
      </c>
      <c r="B76" s="140">
        <v>14898</v>
      </c>
      <c r="C76" s="132" t="s">
        <v>689</v>
      </c>
      <c r="D76" s="133">
        <v>5</v>
      </c>
      <c r="E76" s="119" t="s">
        <v>309</v>
      </c>
      <c r="F76" s="133">
        <v>5739</v>
      </c>
      <c r="G76" s="133">
        <v>6069</v>
      </c>
      <c r="H76" s="135">
        <f t="shared" si="2"/>
        <v>5904</v>
      </c>
      <c r="I76" s="136">
        <v>2.4050000000000002</v>
      </c>
      <c r="J76" s="136">
        <v>7.0710678118656384E-3</v>
      </c>
      <c r="K76" s="137">
        <v>74.557427889747444</v>
      </c>
      <c r="L76" s="158">
        <v>83.168810811013273</v>
      </c>
      <c r="M76" s="138">
        <v>2</v>
      </c>
      <c r="N76" s="138">
        <v>1</v>
      </c>
      <c r="O76" s="139"/>
    </row>
    <row r="77" spans="1:15" s="96" customFormat="1" x14ac:dyDescent="0.25">
      <c r="A77" s="119" t="s">
        <v>310</v>
      </c>
      <c r="B77" s="140">
        <v>14899</v>
      </c>
      <c r="C77" s="132" t="s">
        <v>689</v>
      </c>
      <c r="D77" s="133">
        <v>5</v>
      </c>
      <c r="E77" s="119" t="s">
        <v>309</v>
      </c>
      <c r="F77" s="133">
        <v>5739</v>
      </c>
      <c r="G77" s="133">
        <v>6069</v>
      </c>
      <c r="H77" s="135">
        <f t="shared" si="2"/>
        <v>5904</v>
      </c>
      <c r="I77" s="136">
        <v>2.5</v>
      </c>
      <c r="J77" s="136">
        <v>2.8284271247461926E-2</v>
      </c>
      <c r="K77" s="137">
        <v>84.758142159370664</v>
      </c>
      <c r="L77" s="158">
        <v>94.547707578777974</v>
      </c>
      <c r="M77" s="138">
        <v>2</v>
      </c>
      <c r="N77" s="138">
        <v>1</v>
      </c>
      <c r="O77" s="139"/>
    </row>
    <row r="78" spans="1:15" s="96" customFormat="1" x14ac:dyDescent="0.25">
      <c r="A78" s="119" t="s">
        <v>312</v>
      </c>
      <c r="B78" s="140">
        <v>14906</v>
      </c>
      <c r="C78" s="132" t="s">
        <v>689</v>
      </c>
      <c r="D78" s="133">
        <v>5</v>
      </c>
      <c r="E78" s="119" t="s">
        <v>313</v>
      </c>
      <c r="F78" s="133">
        <v>5739</v>
      </c>
      <c r="G78" s="133">
        <v>6069</v>
      </c>
      <c r="H78" s="135">
        <f t="shared" si="2"/>
        <v>5904</v>
      </c>
      <c r="I78" s="136">
        <v>2.4249999999999998</v>
      </c>
      <c r="J78" s="136">
        <v>3.5355339059327563E-2</v>
      </c>
      <c r="K78" s="137">
        <v>76.629478348117118</v>
      </c>
      <c r="L78" s="137">
        <v>76.629478348117118</v>
      </c>
      <c r="M78" s="138">
        <v>1</v>
      </c>
      <c r="N78" s="138">
        <v>1</v>
      </c>
      <c r="O78" s="139"/>
    </row>
    <row r="79" spans="1:15" s="96" customFormat="1" x14ac:dyDescent="0.25">
      <c r="A79" s="119" t="s">
        <v>307</v>
      </c>
      <c r="B79" s="140">
        <v>14908</v>
      </c>
      <c r="C79" s="132" t="s">
        <v>689</v>
      </c>
      <c r="D79" s="133">
        <v>5</v>
      </c>
      <c r="E79" s="119" t="s">
        <v>308</v>
      </c>
      <c r="F79" s="133">
        <v>5739</v>
      </c>
      <c r="G79" s="133">
        <v>6069</v>
      </c>
      <c r="H79" s="135">
        <f t="shared" si="2"/>
        <v>5904</v>
      </c>
      <c r="I79" s="136">
        <v>2.395</v>
      </c>
      <c r="J79" s="136">
        <v>2.12132034355966E-2</v>
      </c>
      <c r="K79" s="137">
        <v>73.536213530411189</v>
      </c>
      <c r="L79" s="158">
        <v>82.029646193173676</v>
      </c>
      <c r="M79" s="138">
        <v>2</v>
      </c>
      <c r="N79" s="138">
        <v>2</v>
      </c>
      <c r="O79" s="139"/>
    </row>
    <row r="80" spans="1:15" s="96" customFormat="1" x14ac:dyDescent="0.25">
      <c r="A80" s="119" t="s">
        <v>314</v>
      </c>
      <c r="B80" s="140">
        <v>14909</v>
      </c>
      <c r="C80" s="132" t="s">
        <v>689</v>
      </c>
      <c r="D80" s="133">
        <v>5</v>
      </c>
      <c r="E80" s="119" t="s">
        <v>308</v>
      </c>
      <c r="F80" s="133">
        <v>5739</v>
      </c>
      <c r="G80" s="133">
        <v>6069</v>
      </c>
      <c r="H80" s="135">
        <f t="shared" si="2"/>
        <v>5904</v>
      </c>
      <c r="I80" s="136">
        <v>2.5033333333333334</v>
      </c>
      <c r="J80" s="136">
        <v>2.5166114784235735E-2</v>
      </c>
      <c r="K80" s="137">
        <v>85.132784490402969</v>
      </c>
      <c r="L80" s="158">
        <v>94.965621099044512</v>
      </c>
      <c r="M80" s="138">
        <v>2</v>
      </c>
      <c r="N80" s="138">
        <v>2</v>
      </c>
      <c r="O80" s="139"/>
    </row>
    <row r="81" spans="1:15" s="96" customFormat="1" x14ac:dyDescent="0.25">
      <c r="A81" s="119" t="s">
        <v>221</v>
      </c>
      <c r="B81" s="140">
        <v>928</v>
      </c>
      <c r="C81" s="132" t="s">
        <v>688</v>
      </c>
      <c r="D81" s="133">
        <v>6</v>
      </c>
      <c r="E81" s="119" t="s">
        <v>684</v>
      </c>
      <c r="F81" s="133">
        <v>6069</v>
      </c>
      <c r="G81" s="133">
        <v>6398</v>
      </c>
      <c r="H81" s="135">
        <f t="shared" si="2"/>
        <v>6233.5</v>
      </c>
      <c r="I81" s="136">
        <v>2.4500000000000002</v>
      </c>
      <c r="J81" s="136">
        <v>1.4142135623730963E-2</v>
      </c>
      <c r="K81" s="137">
        <v>79.275636793059704</v>
      </c>
      <c r="L81" s="137">
        <v>79.275636793059704</v>
      </c>
      <c r="M81" s="138">
        <v>1</v>
      </c>
      <c r="N81" s="138">
        <v>2</v>
      </c>
      <c r="O81" s="139"/>
    </row>
    <row r="82" spans="1:15" s="96" customFormat="1" x14ac:dyDescent="0.25">
      <c r="A82" s="119" t="s">
        <v>222</v>
      </c>
      <c r="B82" s="140">
        <v>929</v>
      </c>
      <c r="C82" s="132" t="s">
        <v>688</v>
      </c>
      <c r="D82" s="133">
        <v>6</v>
      </c>
      <c r="E82" s="119" t="s">
        <v>313</v>
      </c>
      <c r="F82" s="133">
        <v>6069</v>
      </c>
      <c r="G82" s="133">
        <v>6398</v>
      </c>
      <c r="H82" s="135">
        <f t="shared" si="2"/>
        <v>6233.5</v>
      </c>
      <c r="I82" s="136">
        <v>2.52</v>
      </c>
      <c r="J82" s="136">
        <v>0</v>
      </c>
      <c r="K82" s="137">
        <v>87.023348469501087</v>
      </c>
      <c r="L82" s="137">
        <v>87.023348469501087</v>
      </c>
      <c r="M82" s="138">
        <v>1</v>
      </c>
      <c r="N82" s="138">
        <v>1</v>
      </c>
      <c r="O82" s="139"/>
    </row>
    <row r="83" spans="1:15" s="96" customFormat="1" x14ac:dyDescent="0.25">
      <c r="A83" s="119" t="s">
        <v>124</v>
      </c>
      <c r="B83" s="140">
        <v>953</v>
      </c>
      <c r="C83" s="132" t="s">
        <v>688</v>
      </c>
      <c r="D83" s="133">
        <v>6</v>
      </c>
      <c r="E83" s="119" t="s">
        <v>684</v>
      </c>
      <c r="F83" s="133">
        <v>6069</v>
      </c>
      <c r="G83" s="133">
        <v>6398</v>
      </c>
      <c r="H83" s="135">
        <f t="shared" si="2"/>
        <v>6233.5</v>
      </c>
      <c r="I83" s="136">
        <v>2.46</v>
      </c>
      <c r="J83" s="136">
        <v>4.2426406871192889E-2</v>
      </c>
      <c r="K83" s="137">
        <v>80.351724968409059</v>
      </c>
      <c r="L83" s="137">
        <v>80.351724968409059</v>
      </c>
      <c r="M83" s="138">
        <v>1</v>
      </c>
      <c r="N83" s="138">
        <v>2</v>
      </c>
      <c r="O83" s="139"/>
    </row>
    <row r="84" spans="1:15" s="96" customFormat="1" x14ac:dyDescent="0.25">
      <c r="A84" s="119" t="s">
        <v>123</v>
      </c>
      <c r="B84" s="140">
        <v>954</v>
      </c>
      <c r="C84" s="132" t="s">
        <v>688</v>
      </c>
      <c r="D84" s="133">
        <v>6</v>
      </c>
      <c r="E84" s="119" t="s">
        <v>313</v>
      </c>
      <c r="F84" s="133">
        <v>6069</v>
      </c>
      <c r="G84" s="133">
        <v>6398</v>
      </c>
      <c r="H84" s="135">
        <f t="shared" si="2"/>
        <v>6233.5</v>
      </c>
      <c r="I84" s="136">
        <v>2.665</v>
      </c>
      <c r="J84" s="136">
        <v>3.5355339059327251E-2</v>
      </c>
      <c r="K84" s="137">
        <v>104.72678617354116</v>
      </c>
      <c r="L84" s="137">
        <v>104.72678617354116</v>
      </c>
      <c r="M84" s="138">
        <v>1</v>
      </c>
      <c r="N84" s="138">
        <v>1</v>
      </c>
      <c r="O84" s="139"/>
    </row>
    <row r="85" spans="1:15" s="96" customFormat="1" x14ac:dyDescent="0.25">
      <c r="A85" s="119" t="s">
        <v>126</v>
      </c>
      <c r="B85" s="140">
        <v>955</v>
      </c>
      <c r="C85" s="132" t="s">
        <v>688</v>
      </c>
      <c r="D85" s="133">
        <v>6</v>
      </c>
      <c r="E85" s="119" t="s">
        <v>313</v>
      </c>
      <c r="F85" s="133">
        <v>6069</v>
      </c>
      <c r="G85" s="133">
        <v>6398</v>
      </c>
      <c r="H85" s="135">
        <f t="shared" si="2"/>
        <v>6233.5</v>
      </c>
      <c r="I85" s="136">
        <v>2.4850000000000003</v>
      </c>
      <c r="J85" s="136">
        <v>7.0710678118656384E-3</v>
      </c>
      <c r="K85" s="137">
        <v>83.086480153518039</v>
      </c>
      <c r="L85" s="137">
        <v>83.086480153518039</v>
      </c>
      <c r="M85" s="138">
        <v>1</v>
      </c>
      <c r="N85" s="138">
        <v>1</v>
      </c>
      <c r="O85" s="139"/>
    </row>
    <row r="86" spans="1:15" s="96" customFormat="1" x14ac:dyDescent="0.25">
      <c r="A86" s="119" t="s">
        <v>125</v>
      </c>
      <c r="B86" s="140">
        <v>956</v>
      </c>
      <c r="C86" s="132" t="s">
        <v>688</v>
      </c>
      <c r="D86" s="133">
        <v>6</v>
      </c>
      <c r="E86" s="119" t="s">
        <v>313</v>
      </c>
      <c r="F86" s="133">
        <v>6069</v>
      </c>
      <c r="G86" s="133">
        <v>6398</v>
      </c>
      <c r="H86" s="135">
        <f t="shared" si="2"/>
        <v>6233.5</v>
      </c>
      <c r="I86" s="136">
        <v>2.5649999999999999</v>
      </c>
      <c r="J86" s="136">
        <v>7.0710678118653244E-3</v>
      </c>
      <c r="K86" s="137">
        <v>92.273967185043091</v>
      </c>
      <c r="L86" s="137">
        <v>92.273967185043091</v>
      </c>
      <c r="M86" s="138">
        <v>1</v>
      </c>
      <c r="N86" s="138">
        <v>1</v>
      </c>
      <c r="O86" s="139"/>
    </row>
    <row r="87" spans="1:15" s="96" customFormat="1" x14ac:dyDescent="0.25">
      <c r="A87" s="119" t="s">
        <v>127</v>
      </c>
      <c r="B87" s="140">
        <v>957</v>
      </c>
      <c r="C87" s="132" t="s">
        <v>688</v>
      </c>
      <c r="D87" s="133">
        <v>6</v>
      </c>
      <c r="E87" s="119" t="s">
        <v>684</v>
      </c>
      <c r="F87" s="133">
        <v>6069</v>
      </c>
      <c r="G87" s="133">
        <v>6398</v>
      </c>
      <c r="H87" s="135">
        <f t="shared" si="2"/>
        <v>6233.5</v>
      </c>
      <c r="I87" s="136">
        <v>2.46</v>
      </c>
      <c r="J87" s="136">
        <v>3.0000000000000027E-2</v>
      </c>
      <c r="K87" s="137">
        <v>80.351724968409059</v>
      </c>
      <c r="L87" s="137">
        <v>80.351724968409059</v>
      </c>
      <c r="M87" s="138">
        <v>1</v>
      </c>
      <c r="N87" s="138">
        <v>2</v>
      </c>
      <c r="O87" s="139"/>
    </row>
    <row r="88" spans="1:15" s="96" customFormat="1" x14ac:dyDescent="0.25">
      <c r="A88" s="119" t="s">
        <v>122</v>
      </c>
      <c r="B88" s="140">
        <v>958</v>
      </c>
      <c r="C88" s="132" t="s">
        <v>688</v>
      </c>
      <c r="D88" s="133">
        <v>6</v>
      </c>
      <c r="E88" s="119" t="s">
        <v>684</v>
      </c>
      <c r="F88" s="133">
        <v>6069</v>
      </c>
      <c r="G88" s="133">
        <v>6398</v>
      </c>
      <c r="H88" s="135">
        <f t="shared" si="2"/>
        <v>6233.5</v>
      </c>
      <c r="I88" s="136">
        <v>2.48</v>
      </c>
      <c r="J88" s="136">
        <v>5.6568542494923851E-2</v>
      </c>
      <c r="K88" s="137">
        <v>82.53441236984186</v>
      </c>
      <c r="L88" s="137">
        <v>82.53441236984186</v>
      </c>
      <c r="M88" s="138">
        <v>1</v>
      </c>
      <c r="N88" s="138">
        <v>2</v>
      </c>
      <c r="O88" s="139"/>
    </row>
    <row r="89" spans="1:15" s="96" customFormat="1" x14ac:dyDescent="0.25">
      <c r="A89" s="119" t="s">
        <v>128</v>
      </c>
      <c r="B89" s="140">
        <v>960</v>
      </c>
      <c r="C89" s="132" t="s">
        <v>688</v>
      </c>
      <c r="D89" s="133">
        <v>6</v>
      </c>
      <c r="E89" s="119" t="s">
        <v>308</v>
      </c>
      <c r="F89" s="133">
        <v>6069</v>
      </c>
      <c r="G89" s="133">
        <v>6398</v>
      </c>
      <c r="H89" s="135">
        <f t="shared" si="2"/>
        <v>6233.5</v>
      </c>
      <c r="I89" s="136">
        <v>2.4866666666666668</v>
      </c>
      <c r="J89" s="136">
        <v>2.5166114784235766E-2</v>
      </c>
      <c r="K89" s="137">
        <v>83.271073951278439</v>
      </c>
      <c r="L89" s="158">
        <v>92.888882992651091</v>
      </c>
      <c r="M89" s="138">
        <v>2</v>
      </c>
      <c r="N89" s="138">
        <v>2</v>
      </c>
      <c r="O89" s="139"/>
    </row>
    <row r="90" spans="1:15" s="96" customFormat="1" x14ac:dyDescent="0.25">
      <c r="A90" s="119" t="s">
        <v>219</v>
      </c>
      <c r="B90" s="140">
        <v>1327</v>
      </c>
      <c r="C90" s="132" t="s">
        <v>688</v>
      </c>
      <c r="D90" s="133">
        <v>6</v>
      </c>
      <c r="E90" s="119" t="s">
        <v>684</v>
      </c>
      <c r="F90" s="133">
        <v>6069</v>
      </c>
      <c r="G90" s="133">
        <v>6398</v>
      </c>
      <c r="H90" s="135">
        <f t="shared" si="2"/>
        <v>6233.5</v>
      </c>
      <c r="I90" s="136">
        <v>2.77</v>
      </c>
      <c r="J90" s="136">
        <v>2.8284271247461926E-2</v>
      </c>
      <c r="K90" s="137">
        <v>119.01673597626414</v>
      </c>
      <c r="L90" s="137">
        <v>119.01673597626414</v>
      </c>
      <c r="M90" s="138">
        <v>1</v>
      </c>
      <c r="N90" s="138">
        <v>2</v>
      </c>
      <c r="O90" s="139"/>
    </row>
    <row r="91" spans="1:15" s="96" customFormat="1" x14ac:dyDescent="0.25">
      <c r="A91" s="119" t="s">
        <v>183</v>
      </c>
      <c r="B91" s="140">
        <v>9059</v>
      </c>
      <c r="C91" s="132" t="s">
        <v>688</v>
      </c>
      <c r="D91" s="133">
        <v>6</v>
      </c>
      <c r="E91" s="119" t="s">
        <v>308</v>
      </c>
      <c r="F91" s="133">
        <v>6069</v>
      </c>
      <c r="G91" s="133">
        <v>6398</v>
      </c>
      <c r="H91" s="135">
        <f t="shared" si="2"/>
        <v>6233.5</v>
      </c>
      <c r="I91" s="136">
        <v>2.5299999999999998</v>
      </c>
      <c r="J91" s="136">
        <v>2.0000000000000018E-2</v>
      </c>
      <c r="K91" s="137">
        <v>88.171641281128316</v>
      </c>
      <c r="L91" s="158">
        <v>98.355465849098636</v>
      </c>
      <c r="M91" s="138">
        <v>2</v>
      </c>
      <c r="N91" s="138">
        <v>2</v>
      </c>
      <c r="O91" s="139"/>
    </row>
    <row r="92" spans="1:15" s="96" customFormat="1" x14ac:dyDescent="0.25">
      <c r="A92" s="119" t="s">
        <v>185</v>
      </c>
      <c r="B92" s="140">
        <v>9060</v>
      </c>
      <c r="C92" s="132" t="s">
        <v>688</v>
      </c>
      <c r="D92" s="133">
        <v>6</v>
      </c>
      <c r="E92" s="119" t="s">
        <v>308</v>
      </c>
      <c r="F92" s="133">
        <v>6069</v>
      </c>
      <c r="G92" s="133">
        <v>6398</v>
      </c>
      <c r="H92" s="135">
        <f t="shared" si="2"/>
        <v>6233.5</v>
      </c>
      <c r="I92" s="136">
        <v>2.17</v>
      </c>
      <c r="J92" s="136">
        <v>7.0710678118654821E-2</v>
      </c>
      <c r="K92" s="137">
        <v>53.04955180141981</v>
      </c>
      <c r="L92" s="158">
        <v>59.176775034483796</v>
      </c>
      <c r="M92" s="138">
        <v>2</v>
      </c>
      <c r="N92" s="138">
        <v>2</v>
      </c>
      <c r="O92" s="139"/>
    </row>
    <row r="93" spans="1:15" s="96" customFormat="1" x14ac:dyDescent="0.25">
      <c r="A93" s="119" t="s">
        <v>186</v>
      </c>
      <c r="B93" s="140">
        <v>9061</v>
      </c>
      <c r="C93" s="132" t="s">
        <v>688</v>
      </c>
      <c r="D93" s="133">
        <v>6</v>
      </c>
      <c r="E93" s="119" t="s">
        <v>309</v>
      </c>
      <c r="F93" s="133">
        <v>6069</v>
      </c>
      <c r="G93" s="133">
        <v>6398</v>
      </c>
      <c r="H93" s="135">
        <f t="shared" si="2"/>
        <v>6233.5</v>
      </c>
      <c r="I93" s="136">
        <v>2.5300000000000002</v>
      </c>
      <c r="J93" s="136">
        <v>7.0710678118654821E-2</v>
      </c>
      <c r="K93" s="137">
        <v>88.171641281128387</v>
      </c>
      <c r="L93" s="158">
        <v>98.355465849098707</v>
      </c>
      <c r="M93" s="138">
        <v>2</v>
      </c>
      <c r="N93" s="138">
        <v>1</v>
      </c>
      <c r="O93" s="139"/>
    </row>
    <row r="94" spans="1:15" s="96" customFormat="1" x14ac:dyDescent="0.25">
      <c r="A94" s="119" t="s">
        <v>187</v>
      </c>
      <c r="B94" s="140">
        <v>9062</v>
      </c>
      <c r="C94" s="132" t="s">
        <v>688</v>
      </c>
      <c r="D94" s="133">
        <v>6</v>
      </c>
      <c r="E94" s="119" t="s">
        <v>309</v>
      </c>
      <c r="F94" s="133">
        <v>6069</v>
      </c>
      <c r="G94" s="133">
        <v>6398</v>
      </c>
      <c r="H94" s="135">
        <f t="shared" si="2"/>
        <v>6233.5</v>
      </c>
      <c r="I94" s="136">
        <v>2.1950000000000003</v>
      </c>
      <c r="J94" s="136">
        <v>7.0710678118656384E-3</v>
      </c>
      <c r="K94" s="137">
        <v>55.099578468171011</v>
      </c>
      <c r="L94" s="158">
        <v>61.463579781244761</v>
      </c>
      <c r="M94" s="138">
        <v>2</v>
      </c>
      <c r="N94" s="138">
        <v>1</v>
      </c>
      <c r="O94" s="139"/>
    </row>
    <row r="95" spans="1:15" s="96" customFormat="1" x14ac:dyDescent="0.25">
      <c r="A95" s="119" t="s">
        <v>182</v>
      </c>
      <c r="B95" s="140">
        <v>9063</v>
      </c>
      <c r="C95" s="132" t="s">
        <v>688</v>
      </c>
      <c r="D95" s="133">
        <v>6</v>
      </c>
      <c r="E95" s="119" t="s">
        <v>684</v>
      </c>
      <c r="F95" s="133">
        <v>6069</v>
      </c>
      <c r="G95" s="133">
        <v>6398</v>
      </c>
      <c r="H95" s="135">
        <f t="shared" si="2"/>
        <v>6233.5</v>
      </c>
      <c r="I95" s="136">
        <v>2.46</v>
      </c>
      <c r="J95" s="136">
        <v>1.4142135623730963E-2</v>
      </c>
      <c r="K95" s="137">
        <v>80.351724968409059</v>
      </c>
      <c r="L95" s="137">
        <v>80.351724968409059</v>
      </c>
      <c r="M95" s="138">
        <v>1</v>
      </c>
      <c r="N95" s="138">
        <v>2</v>
      </c>
      <c r="O95" s="139"/>
    </row>
    <row r="96" spans="1:15" s="96" customFormat="1" x14ac:dyDescent="0.25">
      <c r="A96" s="119" t="s">
        <v>184</v>
      </c>
      <c r="B96" s="140">
        <v>9064</v>
      </c>
      <c r="C96" s="132" t="s">
        <v>688</v>
      </c>
      <c r="D96" s="133">
        <v>6</v>
      </c>
      <c r="E96" s="119" t="s">
        <v>313</v>
      </c>
      <c r="F96" s="133">
        <v>6069</v>
      </c>
      <c r="G96" s="133">
        <v>6398</v>
      </c>
      <c r="H96" s="135">
        <f t="shared" si="2"/>
        <v>6233.5</v>
      </c>
      <c r="I96" s="136">
        <v>2.44</v>
      </c>
      <c r="J96" s="136">
        <v>0</v>
      </c>
      <c r="K96" s="137">
        <v>78.20964690656038</v>
      </c>
      <c r="L96" s="137">
        <v>78.20964690656038</v>
      </c>
      <c r="M96" s="138">
        <v>1</v>
      </c>
      <c r="N96" s="138">
        <v>1</v>
      </c>
      <c r="O96" s="139"/>
    </row>
    <row r="97" spans="1:15" s="96" customFormat="1" x14ac:dyDescent="0.25">
      <c r="A97" s="119" t="s">
        <v>223</v>
      </c>
      <c r="B97" s="140">
        <v>14567</v>
      </c>
      <c r="C97" s="132" t="s">
        <v>688</v>
      </c>
      <c r="D97" s="133">
        <v>6</v>
      </c>
      <c r="E97" s="119" t="s">
        <v>308</v>
      </c>
      <c r="F97" s="133">
        <v>6069</v>
      </c>
      <c r="G97" s="133">
        <v>6398</v>
      </c>
      <c r="H97" s="135">
        <f t="shared" si="2"/>
        <v>6233.5</v>
      </c>
      <c r="I97" s="136">
        <v>2.38</v>
      </c>
      <c r="J97" s="136">
        <v>0</v>
      </c>
      <c r="K97" s="137">
        <v>72.022754661441738</v>
      </c>
      <c r="L97" s="158">
        <v>80.341382824838249</v>
      </c>
      <c r="M97" s="138">
        <v>2</v>
      </c>
      <c r="N97" s="138">
        <v>2</v>
      </c>
      <c r="O97" s="139"/>
    </row>
    <row r="98" spans="1:15" s="96" customFormat="1" x14ac:dyDescent="0.25">
      <c r="A98" s="119" t="s">
        <v>227</v>
      </c>
      <c r="B98" s="140">
        <v>14568</v>
      </c>
      <c r="C98" s="132" t="s">
        <v>688</v>
      </c>
      <c r="D98" s="133">
        <v>6</v>
      </c>
      <c r="E98" s="119" t="s">
        <v>308</v>
      </c>
      <c r="F98" s="133">
        <v>6069</v>
      </c>
      <c r="G98" s="133">
        <v>6398</v>
      </c>
      <c r="H98" s="135">
        <f t="shared" ref="H98:H129" si="3">AVERAGE(F98:G98)</f>
        <v>6233.5</v>
      </c>
      <c r="I98" s="136">
        <v>2.6950000000000003</v>
      </c>
      <c r="J98" s="136">
        <v>7.0710678118656384E-3</v>
      </c>
      <c r="K98" s="137">
        <v>108.6799743184838</v>
      </c>
      <c r="L98" s="158">
        <v>121.23251135226867</v>
      </c>
      <c r="M98" s="138">
        <v>2</v>
      </c>
      <c r="N98" s="138">
        <v>2</v>
      </c>
      <c r="O98" s="139"/>
    </row>
    <row r="99" spans="1:15" s="96" customFormat="1" x14ac:dyDescent="0.25">
      <c r="A99" s="119" t="s">
        <v>226</v>
      </c>
      <c r="B99" s="140">
        <v>14569</v>
      </c>
      <c r="C99" s="132" t="s">
        <v>688</v>
      </c>
      <c r="D99" s="133">
        <v>6</v>
      </c>
      <c r="E99" s="119" t="s">
        <v>313</v>
      </c>
      <c r="F99" s="133">
        <v>6069</v>
      </c>
      <c r="G99" s="133">
        <v>6398</v>
      </c>
      <c r="H99" s="135">
        <f t="shared" si="3"/>
        <v>6233.5</v>
      </c>
      <c r="I99" s="136">
        <v>2.5649999999999999</v>
      </c>
      <c r="J99" s="136">
        <v>7.0710678118653244E-3</v>
      </c>
      <c r="K99" s="137">
        <v>92.273967185043091</v>
      </c>
      <c r="L99" s="137">
        <v>92.273967185043091</v>
      </c>
      <c r="M99" s="138">
        <v>1</v>
      </c>
      <c r="N99" s="138">
        <v>1</v>
      </c>
      <c r="O99" s="139"/>
    </row>
    <row r="100" spans="1:15" s="96" customFormat="1" x14ac:dyDescent="0.25">
      <c r="A100" s="119" t="s">
        <v>225</v>
      </c>
      <c r="B100" s="140">
        <v>14570</v>
      </c>
      <c r="C100" s="132" t="s">
        <v>688</v>
      </c>
      <c r="D100" s="133">
        <v>6</v>
      </c>
      <c r="E100" s="119" t="s">
        <v>308</v>
      </c>
      <c r="F100" s="133">
        <v>6069</v>
      </c>
      <c r="G100" s="133">
        <v>6398</v>
      </c>
      <c r="H100" s="135">
        <f t="shared" si="3"/>
        <v>6233.5</v>
      </c>
      <c r="I100" s="136">
        <v>2.335</v>
      </c>
      <c r="J100" s="136">
        <v>7.0710678118653244E-3</v>
      </c>
      <c r="K100" s="137">
        <v>67.61290393395862</v>
      </c>
      <c r="L100" s="158">
        <v>75.42219433833084</v>
      </c>
      <c r="M100" s="138">
        <v>2</v>
      </c>
      <c r="N100" s="138">
        <v>2</v>
      </c>
      <c r="O100" s="139"/>
    </row>
    <row r="101" spans="1:15" s="96" customFormat="1" x14ac:dyDescent="0.25">
      <c r="A101" s="119" t="s">
        <v>224</v>
      </c>
      <c r="B101" s="140">
        <v>14571</v>
      </c>
      <c r="C101" s="132" t="s">
        <v>688</v>
      </c>
      <c r="D101" s="133">
        <v>6</v>
      </c>
      <c r="E101" s="119" t="s">
        <v>308</v>
      </c>
      <c r="F101" s="133">
        <v>6069</v>
      </c>
      <c r="G101" s="133">
        <v>6398</v>
      </c>
      <c r="H101" s="135">
        <f t="shared" si="3"/>
        <v>6233.5</v>
      </c>
      <c r="I101" s="136">
        <v>2.33</v>
      </c>
      <c r="J101" s="136">
        <v>2.0000000000000018E-2</v>
      </c>
      <c r="K101" s="137">
        <v>67.134861700469955</v>
      </c>
      <c r="L101" s="158">
        <v>74.888938226874231</v>
      </c>
      <c r="M101" s="138">
        <v>2</v>
      </c>
      <c r="N101" s="138">
        <v>2</v>
      </c>
      <c r="O101" s="139"/>
    </row>
    <row r="102" spans="1:15" s="96" customFormat="1" x14ac:dyDescent="0.25">
      <c r="A102" s="119" t="s">
        <v>74</v>
      </c>
      <c r="B102" s="140">
        <v>795</v>
      </c>
      <c r="C102" s="132" t="s">
        <v>687</v>
      </c>
      <c r="D102" s="133">
        <v>7</v>
      </c>
      <c r="E102" s="119" t="s">
        <v>684</v>
      </c>
      <c r="F102" s="133">
        <v>6398</v>
      </c>
      <c r="G102" s="133">
        <v>6728</v>
      </c>
      <c r="H102" s="135">
        <f t="shared" si="3"/>
        <v>6563</v>
      </c>
      <c r="I102" s="136">
        <v>2.68</v>
      </c>
      <c r="J102" s="136">
        <v>5.6568542494923851E-2</v>
      </c>
      <c r="K102" s="137">
        <v>106.69060263871015</v>
      </c>
      <c r="L102" s="137">
        <v>106.69060263871015</v>
      </c>
      <c r="M102" s="138">
        <v>1</v>
      </c>
      <c r="N102" s="138">
        <v>2</v>
      </c>
      <c r="O102" s="139"/>
    </row>
    <row r="103" spans="1:15" s="96" customFormat="1" x14ac:dyDescent="0.25">
      <c r="A103" s="119" t="s">
        <v>73</v>
      </c>
      <c r="B103" s="140">
        <v>796</v>
      </c>
      <c r="C103" s="132" t="s">
        <v>687</v>
      </c>
      <c r="D103" s="133">
        <v>7</v>
      </c>
      <c r="E103" s="119" t="s">
        <v>684</v>
      </c>
      <c r="F103" s="133">
        <v>6398</v>
      </c>
      <c r="G103" s="133">
        <v>6728</v>
      </c>
      <c r="H103" s="135">
        <f t="shared" si="3"/>
        <v>6563</v>
      </c>
      <c r="I103" s="136">
        <v>2.71</v>
      </c>
      <c r="J103" s="136">
        <v>1.4142135623730963E-2</v>
      </c>
      <c r="K103" s="137">
        <v>110.69508874802516</v>
      </c>
      <c r="L103" s="137">
        <v>110.69508874802516</v>
      </c>
      <c r="M103" s="138">
        <v>1</v>
      </c>
      <c r="N103" s="138">
        <v>2</v>
      </c>
      <c r="O103" s="139"/>
    </row>
    <row r="104" spans="1:15" s="96" customFormat="1" x14ac:dyDescent="0.25">
      <c r="A104" s="119" t="s">
        <v>76</v>
      </c>
      <c r="B104" s="140">
        <v>797</v>
      </c>
      <c r="C104" s="132" t="s">
        <v>687</v>
      </c>
      <c r="D104" s="133">
        <v>7</v>
      </c>
      <c r="E104" s="119" t="s">
        <v>313</v>
      </c>
      <c r="F104" s="133">
        <v>6398</v>
      </c>
      <c r="G104" s="133">
        <v>6728</v>
      </c>
      <c r="H104" s="135">
        <f t="shared" si="3"/>
        <v>6563</v>
      </c>
      <c r="I104" s="136">
        <v>2.4749999999999996</v>
      </c>
      <c r="J104" s="136">
        <v>7.7781745930520133E-2</v>
      </c>
      <c r="K104" s="137">
        <v>81.984909730128763</v>
      </c>
      <c r="L104" s="137">
        <v>81.984909730128763</v>
      </c>
      <c r="M104" s="138">
        <v>1</v>
      </c>
      <c r="N104" s="138">
        <v>1</v>
      </c>
      <c r="O104" s="139"/>
    </row>
    <row r="105" spans="1:15" s="96" customFormat="1" x14ac:dyDescent="0.25">
      <c r="A105" s="119" t="s">
        <v>75</v>
      </c>
      <c r="B105" s="140">
        <v>798</v>
      </c>
      <c r="C105" s="132" t="s">
        <v>687</v>
      </c>
      <c r="D105" s="133">
        <v>7</v>
      </c>
      <c r="E105" s="119" t="s">
        <v>308</v>
      </c>
      <c r="F105" s="133">
        <v>6398</v>
      </c>
      <c r="G105" s="133">
        <v>6728</v>
      </c>
      <c r="H105" s="135">
        <f t="shared" si="3"/>
        <v>6563</v>
      </c>
      <c r="I105" s="136">
        <v>2.62</v>
      </c>
      <c r="J105" s="136">
        <v>4.2426406871192889E-2</v>
      </c>
      <c r="K105" s="137">
        <v>98.986797598227227</v>
      </c>
      <c r="L105" s="158">
        <v>110.41977272082246</v>
      </c>
      <c r="M105" s="138">
        <v>2</v>
      </c>
      <c r="N105" s="138">
        <v>2</v>
      </c>
      <c r="O105" s="139"/>
    </row>
    <row r="106" spans="1:15" s="96" customFormat="1" x14ac:dyDescent="0.25">
      <c r="A106" s="119" t="s">
        <v>49</v>
      </c>
      <c r="B106" s="140">
        <v>925</v>
      </c>
      <c r="C106" s="132" t="s">
        <v>687</v>
      </c>
      <c r="D106" s="133">
        <v>7</v>
      </c>
      <c r="E106" s="119" t="s">
        <v>684</v>
      </c>
      <c r="F106" s="133">
        <v>6398</v>
      </c>
      <c r="G106" s="133">
        <v>6728</v>
      </c>
      <c r="H106" s="135">
        <f t="shared" si="3"/>
        <v>6563</v>
      </c>
      <c r="I106" s="136">
        <v>2.85</v>
      </c>
      <c r="J106" s="136">
        <v>0</v>
      </c>
      <c r="K106" s="137">
        <v>130.77854060206661</v>
      </c>
      <c r="L106" s="137">
        <v>130.77854060206661</v>
      </c>
      <c r="M106" s="138">
        <v>1</v>
      </c>
      <c r="N106" s="138">
        <v>2</v>
      </c>
      <c r="O106" s="139"/>
    </row>
    <row r="107" spans="1:15" s="96" customFormat="1" x14ac:dyDescent="0.25">
      <c r="A107" s="119" t="s">
        <v>60</v>
      </c>
      <c r="B107" s="140">
        <v>926</v>
      </c>
      <c r="C107" s="132" t="s">
        <v>687</v>
      </c>
      <c r="D107" s="133">
        <v>7</v>
      </c>
      <c r="E107" s="119" t="s">
        <v>313</v>
      </c>
      <c r="F107" s="133">
        <v>6398</v>
      </c>
      <c r="G107" s="133">
        <v>6728</v>
      </c>
      <c r="H107" s="135">
        <f t="shared" si="3"/>
        <v>6563</v>
      </c>
      <c r="I107" s="136">
        <v>2.66</v>
      </c>
      <c r="J107" s="136">
        <v>0.16970562748477125</v>
      </c>
      <c r="K107" s="137">
        <v>104.07782725504735</v>
      </c>
      <c r="L107" s="137">
        <v>104.07782725504735</v>
      </c>
      <c r="M107" s="138">
        <v>1</v>
      </c>
      <c r="N107" s="138">
        <v>1</v>
      </c>
      <c r="O107" s="139"/>
    </row>
    <row r="108" spans="1:15" s="96" customFormat="1" x14ac:dyDescent="0.25">
      <c r="A108" s="119" t="s">
        <v>50</v>
      </c>
      <c r="B108" s="140">
        <v>927</v>
      </c>
      <c r="C108" s="132" t="s">
        <v>687</v>
      </c>
      <c r="D108" s="133">
        <v>7</v>
      </c>
      <c r="E108" s="119" t="s">
        <v>684</v>
      </c>
      <c r="F108" s="133">
        <v>6398</v>
      </c>
      <c r="G108" s="133">
        <v>6728</v>
      </c>
      <c r="H108" s="135">
        <f t="shared" si="3"/>
        <v>6563</v>
      </c>
      <c r="I108" s="136">
        <v>2.605</v>
      </c>
      <c r="J108" s="136">
        <v>2.12132034355966E-2</v>
      </c>
      <c r="K108" s="137">
        <v>97.123333160996566</v>
      </c>
      <c r="L108" s="137">
        <v>97.123333160996566</v>
      </c>
      <c r="M108" s="138">
        <v>1</v>
      </c>
      <c r="N108" s="138">
        <v>2</v>
      </c>
      <c r="O108" s="139"/>
    </row>
    <row r="109" spans="1:15" s="96" customFormat="1" x14ac:dyDescent="0.25">
      <c r="A109" s="119" t="s">
        <v>71</v>
      </c>
      <c r="B109" s="140">
        <v>1614</v>
      </c>
      <c r="C109" s="132" t="s">
        <v>687</v>
      </c>
      <c r="D109" s="133">
        <v>7</v>
      </c>
      <c r="E109" s="119" t="s">
        <v>313</v>
      </c>
      <c r="F109" s="133">
        <v>6398</v>
      </c>
      <c r="G109" s="133">
        <v>6728</v>
      </c>
      <c r="H109" s="135">
        <f t="shared" si="3"/>
        <v>6563</v>
      </c>
      <c r="I109" s="136">
        <v>2.5149999999999997</v>
      </c>
      <c r="J109" s="136">
        <v>7.0710678118656384E-3</v>
      </c>
      <c r="K109" s="137">
        <v>86.453134685954439</v>
      </c>
      <c r="L109" s="137">
        <v>86.453134685954439</v>
      </c>
      <c r="M109" s="138">
        <v>1</v>
      </c>
      <c r="N109" s="138">
        <v>1</v>
      </c>
      <c r="O109" s="139"/>
    </row>
    <row r="110" spans="1:15" s="96" customFormat="1" x14ac:dyDescent="0.25">
      <c r="A110" s="119" t="s">
        <v>72</v>
      </c>
      <c r="B110" s="140">
        <v>1615</v>
      </c>
      <c r="C110" s="132" t="s">
        <v>687</v>
      </c>
      <c r="D110" s="133">
        <v>7</v>
      </c>
      <c r="E110" s="119" t="s">
        <v>309</v>
      </c>
      <c r="F110" s="133">
        <v>6398</v>
      </c>
      <c r="G110" s="133">
        <v>6728</v>
      </c>
      <c r="H110" s="135">
        <f t="shared" si="3"/>
        <v>6563</v>
      </c>
      <c r="I110" s="136">
        <v>2.5150000000000001</v>
      </c>
      <c r="J110" s="136">
        <v>6.3639610306789177E-2</v>
      </c>
      <c r="K110" s="137">
        <v>86.45313468595451</v>
      </c>
      <c r="L110" s="158">
        <v>96.438471742182244</v>
      </c>
      <c r="M110" s="138">
        <v>2</v>
      </c>
      <c r="N110" s="138">
        <v>1</v>
      </c>
      <c r="O110" s="139"/>
    </row>
    <row r="111" spans="1:15" s="96" customFormat="1" x14ac:dyDescent="0.25">
      <c r="A111" s="119" t="s">
        <v>56</v>
      </c>
      <c r="B111" s="140">
        <v>8291</v>
      </c>
      <c r="C111" s="132" t="s">
        <v>687</v>
      </c>
      <c r="D111" s="133">
        <v>7</v>
      </c>
      <c r="E111" s="119" t="s">
        <v>313</v>
      </c>
      <c r="F111" s="133">
        <v>6398</v>
      </c>
      <c r="G111" s="133">
        <v>6728</v>
      </c>
      <c r="H111" s="135">
        <f t="shared" si="3"/>
        <v>6563</v>
      </c>
      <c r="I111" s="136">
        <v>2.58</v>
      </c>
      <c r="J111" s="136">
        <v>0</v>
      </c>
      <c r="K111" s="137">
        <v>94.072183983207808</v>
      </c>
      <c r="L111" s="137">
        <v>94.072183983207808</v>
      </c>
      <c r="M111" s="138">
        <v>1</v>
      </c>
      <c r="N111" s="138">
        <v>1</v>
      </c>
      <c r="O111" s="139"/>
    </row>
    <row r="112" spans="1:15" s="96" customFormat="1" x14ac:dyDescent="0.25">
      <c r="A112" s="119" t="s">
        <v>285</v>
      </c>
      <c r="B112" s="140">
        <v>8292</v>
      </c>
      <c r="C112" s="132" t="s">
        <v>687</v>
      </c>
      <c r="D112" s="133">
        <v>7</v>
      </c>
      <c r="E112" s="119" t="s">
        <v>313</v>
      </c>
      <c r="F112" s="133">
        <v>6398</v>
      </c>
      <c r="G112" s="133">
        <v>6728</v>
      </c>
      <c r="H112" s="135">
        <f t="shared" si="3"/>
        <v>6563</v>
      </c>
      <c r="I112" s="136">
        <v>2.395</v>
      </c>
      <c r="J112" s="136">
        <v>7.0710678118653244E-3</v>
      </c>
      <c r="K112" s="137">
        <v>73.536213530411189</v>
      </c>
      <c r="L112" s="137">
        <v>73.536213530411189</v>
      </c>
      <c r="M112" s="138">
        <v>1</v>
      </c>
      <c r="N112" s="138">
        <v>1</v>
      </c>
      <c r="O112" s="139"/>
    </row>
    <row r="113" spans="1:15" s="96" customFormat="1" x14ac:dyDescent="0.25">
      <c r="A113" s="119" t="s">
        <v>59</v>
      </c>
      <c r="B113" s="140">
        <v>8293</v>
      </c>
      <c r="C113" s="132" t="s">
        <v>687</v>
      </c>
      <c r="D113" s="133">
        <v>7</v>
      </c>
      <c r="E113" s="119" t="s">
        <v>313</v>
      </c>
      <c r="F113" s="133">
        <v>6398</v>
      </c>
      <c r="G113" s="133">
        <v>6728</v>
      </c>
      <c r="H113" s="135">
        <f t="shared" si="3"/>
        <v>6563</v>
      </c>
      <c r="I113" s="136">
        <v>2.6749999999999998</v>
      </c>
      <c r="J113" s="136">
        <v>4.9497474683058214E-2</v>
      </c>
      <c r="K113" s="137">
        <v>106.03316693367366</v>
      </c>
      <c r="L113" s="137">
        <v>106.03316693367366</v>
      </c>
      <c r="M113" s="138">
        <v>1</v>
      </c>
      <c r="N113" s="138">
        <v>1</v>
      </c>
      <c r="O113" s="139"/>
    </row>
    <row r="114" spans="1:15" s="96" customFormat="1" x14ac:dyDescent="0.25">
      <c r="A114" s="119" t="s">
        <v>68</v>
      </c>
      <c r="B114" s="140">
        <v>8294</v>
      </c>
      <c r="C114" s="132" t="s">
        <v>687</v>
      </c>
      <c r="D114" s="133">
        <v>7</v>
      </c>
      <c r="E114" s="119" t="s">
        <v>684</v>
      </c>
      <c r="F114" s="133">
        <v>6398</v>
      </c>
      <c r="G114" s="133">
        <v>6728</v>
      </c>
      <c r="H114" s="135">
        <f t="shared" si="3"/>
        <v>6563</v>
      </c>
      <c r="I114" s="136">
        <v>2.4000000000000004</v>
      </c>
      <c r="J114" s="136">
        <v>4.2426406871192889E-2</v>
      </c>
      <c r="K114" s="137">
        <v>74.045592064062333</v>
      </c>
      <c r="L114" s="137">
        <v>74.045592064062333</v>
      </c>
      <c r="M114" s="138">
        <v>1</v>
      </c>
      <c r="N114" s="138">
        <v>2</v>
      </c>
      <c r="O114" s="139"/>
    </row>
    <row r="115" spans="1:15" s="96" customFormat="1" x14ac:dyDescent="0.25">
      <c r="A115" s="119" t="s">
        <v>57</v>
      </c>
      <c r="B115" s="140">
        <v>8297</v>
      </c>
      <c r="C115" s="132" t="s">
        <v>687</v>
      </c>
      <c r="D115" s="133">
        <v>7</v>
      </c>
      <c r="E115" s="119" t="s">
        <v>309</v>
      </c>
      <c r="F115" s="133">
        <v>6398</v>
      </c>
      <c r="G115" s="133">
        <v>6728</v>
      </c>
      <c r="H115" s="135">
        <f t="shared" si="3"/>
        <v>6563</v>
      </c>
      <c r="I115" s="136">
        <v>2.5</v>
      </c>
      <c r="J115" s="136">
        <v>5.6568542494923851E-2</v>
      </c>
      <c r="K115" s="137">
        <v>84.758142159370664</v>
      </c>
      <c r="L115" s="158">
        <v>94.547707578777974</v>
      </c>
      <c r="M115" s="138">
        <v>2</v>
      </c>
      <c r="N115" s="138">
        <v>1</v>
      </c>
      <c r="O115" s="139"/>
    </row>
    <row r="116" spans="1:15" s="96" customFormat="1" x14ac:dyDescent="0.25">
      <c r="A116" s="119" t="s">
        <v>66</v>
      </c>
      <c r="B116" s="140">
        <v>8298</v>
      </c>
      <c r="C116" s="132" t="s">
        <v>687</v>
      </c>
      <c r="D116" s="133">
        <v>7</v>
      </c>
      <c r="E116" s="119" t="s">
        <v>309</v>
      </c>
      <c r="F116" s="133">
        <v>6398</v>
      </c>
      <c r="G116" s="133">
        <v>6728</v>
      </c>
      <c r="H116" s="135">
        <f t="shared" si="3"/>
        <v>6563</v>
      </c>
      <c r="I116" s="136">
        <v>2.5499999999999998</v>
      </c>
      <c r="J116" s="136"/>
      <c r="K116" s="137">
        <v>90.499878727120972</v>
      </c>
      <c r="L116" s="158">
        <v>100.95261472010344</v>
      </c>
      <c r="M116" s="138">
        <v>2</v>
      </c>
      <c r="N116" s="138">
        <v>1</v>
      </c>
      <c r="O116" s="139"/>
    </row>
    <row r="117" spans="1:15" s="96" customFormat="1" x14ac:dyDescent="0.25">
      <c r="A117" s="119" t="s">
        <v>70</v>
      </c>
      <c r="B117" s="140">
        <v>8299</v>
      </c>
      <c r="C117" s="132" t="s">
        <v>687</v>
      </c>
      <c r="D117" s="133">
        <v>7</v>
      </c>
      <c r="E117" s="119" t="s">
        <v>309</v>
      </c>
      <c r="F117" s="133">
        <v>6398</v>
      </c>
      <c r="G117" s="133">
        <v>6728</v>
      </c>
      <c r="H117" s="135">
        <f t="shared" si="3"/>
        <v>6563</v>
      </c>
      <c r="I117" s="136">
        <v>2.33</v>
      </c>
      <c r="J117" s="136">
        <v>0</v>
      </c>
      <c r="K117" s="137">
        <v>67.134861700469955</v>
      </c>
      <c r="L117" s="158">
        <v>74.888938226874231</v>
      </c>
      <c r="M117" s="138">
        <v>2</v>
      </c>
      <c r="N117" s="138">
        <v>1</v>
      </c>
      <c r="O117" s="139"/>
    </row>
    <row r="118" spans="1:15" s="96" customFormat="1" x14ac:dyDescent="0.25">
      <c r="A118" s="119" t="s">
        <v>69</v>
      </c>
      <c r="B118" s="140">
        <v>8485</v>
      </c>
      <c r="C118" s="132" t="s">
        <v>687</v>
      </c>
      <c r="D118" s="133">
        <v>7</v>
      </c>
      <c r="E118" s="119" t="s">
        <v>309</v>
      </c>
      <c r="F118" s="133">
        <v>6398</v>
      </c>
      <c r="G118" s="133">
        <v>6728</v>
      </c>
      <c r="H118" s="135">
        <f t="shared" si="3"/>
        <v>6563</v>
      </c>
      <c r="I118" s="136">
        <v>2.56</v>
      </c>
      <c r="J118" s="136">
        <v>0</v>
      </c>
      <c r="K118" s="137">
        <v>91.679932565690308</v>
      </c>
      <c r="L118" s="158">
        <v>102.26896477702753</v>
      </c>
      <c r="M118" s="138">
        <v>2</v>
      </c>
      <c r="N118" s="138">
        <v>1</v>
      </c>
      <c r="O118" s="139"/>
    </row>
    <row r="119" spans="1:15" s="96" customFormat="1" x14ac:dyDescent="0.25">
      <c r="A119" s="119" t="s">
        <v>282</v>
      </c>
      <c r="B119" s="140">
        <v>14713</v>
      </c>
      <c r="C119" s="132" t="s">
        <v>687</v>
      </c>
      <c r="D119" s="133">
        <v>7</v>
      </c>
      <c r="E119" s="119" t="s">
        <v>308</v>
      </c>
      <c r="F119" s="133">
        <v>6398</v>
      </c>
      <c r="G119" s="133">
        <v>6728</v>
      </c>
      <c r="H119" s="135">
        <f t="shared" si="3"/>
        <v>6563</v>
      </c>
      <c r="I119" s="136">
        <v>2.5549999999999997</v>
      </c>
      <c r="J119" s="136">
        <v>7.0710678118656384E-3</v>
      </c>
      <c r="K119" s="137">
        <v>91.088572026319866</v>
      </c>
      <c r="L119" s="158">
        <v>101.60930209535981</v>
      </c>
      <c r="M119" s="138">
        <v>2</v>
      </c>
      <c r="N119" s="138">
        <v>2</v>
      </c>
      <c r="O119" s="139"/>
    </row>
    <row r="120" spans="1:15" s="96" customFormat="1" x14ac:dyDescent="0.25">
      <c r="A120" s="119" t="s">
        <v>284</v>
      </c>
      <c r="B120" s="140">
        <v>14714</v>
      </c>
      <c r="C120" s="132" t="s">
        <v>687</v>
      </c>
      <c r="D120" s="133">
        <v>7</v>
      </c>
      <c r="E120" s="119" t="s">
        <v>309</v>
      </c>
      <c r="F120" s="133">
        <v>6398</v>
      </c>
      <c r="G120" s="133">
        <v>6728</v>
      </c>
      <c r="H120" s="135">
        <f t="shared" si="3"/>
        <v>6563</v>
      </c>
      <c r="I120" s="136">
        <v>2.2599999999999998</v>
      </c>
      <c r="J120" s="136">
        <v>8.4852813742385472E-2</v>
      </c>
      <c r="K120" s="137">
        <v>60.687456167771181</v>
      </c>
      <c r="L120" s="158">
        <v>67.696857355148751</v>
      </c>
      <c r="M120" s="138">
        <v>2</v>
      </c>
      <c r="N120" s="138">
        <v>1</v>
      </c>
      <c r="O120" s="139"/>
    </row>
    <row r="121" spans="1:15" s="96" customFormat="1" x14ac:dyDescent="0.25">
      <c r="A121" s="119" t="s">
        <v>281</v>
      </c>
      <c r="B121" s="140">
        <v>14716</v>
      </c>
      <c r="C121" s="132" t="s">
        <v>687</v>
      </c>
      <c r="D121" s="133">
        <v>7</v>
      </c>
      <c r="E121" s="119" t="s">
        <v>313</v>
      </c>
      <c r="F121" s="133">
        <v>6398</v>
      </c>
      <c r="G121" s="133">
        <v>6728</v>
      </c>
      <c r="H121" s="135">
        <f t="shared" si="3"/>
        <v>6563</v>
      </c>
      <c r="I121" s="136">
        <v>2.4950000000000001</v>
      </c>
      <c r="J121" s="136">
        <v>6.3639610306789177E-2</v>
      </c>
      <c r="K121" s="137">
        <v>84.198338264951687</v>
      </c>
      <c r="L121" s="137">
        <v>84.198338264951687</v>
      </c>
      <c r="M121" s="138">
        <v>1</v>
      </c>
      <c r="N121" s="138">
        <v>1</v>
      </c>
      <c r="O121" s="139"/>
    </row>
    <row r="122" spans="1:15" s="96" customFormat="1" x14ac:dyDescent="0.25">
      <c r="A122" s="119" t="s">
        <v>278</v>
      </c>
      <c r="B122" s="140">
        <v>14717</v>
      </c>
      <c r="C122" s="132" t="s">
        <v>687</v>
      </c>
      <c r="D122" s="133">
        <v>7</v>
      </c>
      <c r="E122" s="119" t="s">
        <v>684</v>
      </c>
      <c r="F122" s="133">
        <v>6398</v>
      </c>
      <c r="G122" s="133">
        <v>6728</v>
      </c>
      <c r="H122" s="135">
        <f t="shared" si="3"/>
        <v>6563</v>
      </c>
      <c r="I122" s="136">
        <v>2.4850000000000003</v>
      </c>
      <c r="J122" s="136">
        <v>7.0710678118656384E-3</v>
      </c>
      <c r="K122" s="137">
        <v>83.086480153518039</v>
      </c>
      <c r="L122" s="137">
        <v>83.086480153518039</v>
      </c>
      <c r="M122" s="138">
        <v>1</v>
      </c>
      <c r="N122" s="138">
        <v>2</v>
      </c>
      <c r="O122" s="139"/>
    </row>
    <row r="123" spans="1:15" s="96" customFormat="1" x14ac:dyDescent="0.25">
      <c r="A123" s="119" t="s">
        <v>280</v>
      </c>
      <c r="B123" s="140">
        <v>14718</v>
      </c>
      <c r="C123" s="132" t="s">
        <v>687</v>
      </c>
      <c r="D123" s="133">
        <v>7</v>
      </c>
      <c r="E123" s="119" t="s">
        <v>313</v>
      </c>
      <c r="F123" s="133">
        <v>6398</v>
      </c>
      <c r="G123" s="133">
        <v>6728</v>
      </c>
      <c r="H123" s="135">
        <f t="shared" si="3"/>
        <v>6563</v>
      </c>
      <c r="I123" s="136">
        <v>2.5033333333333334</v>
      </c>
      <c r="J123" s="136">
        <v>3.5118845842842389E-2</v>
      </c>
      <c r="K123" s="137">
        <v>85.132784490402969</v>
      </c>
      <c r="L123" s="137">
        <v>85.132784490402969</v>
      </c>
      <c r="M123" s="138">
        <v>1</v>
      </c>
      <c r="N123" s="138">
        <v>1</v>
      </c>
      <c r="O123" s="139"/>
    </row>
    <row r="124" spans="1:15" s="96" customFormat="1" x14ac:dyDescent="0.25">
      <c r="A124" s="119" t="s">
        <v>279</v>
      </c>
      <c r="B124" s="140">
        <v>14719</v>
      </c>
      <c r="C124" s="132" t="s">
        <v>687</v>
      </c>
      <c r="D124" s="133">
        <v>7</v>
      </c>
      <c r="E124" s="119" t="s">
        <v>313</v>
      </c>
      <c r="F124" s="133">
        <v>6398</v>
      </c>
      <c r="G124" s="133">
        <v>6728</v>
      </c>
      <c r="H124" s="135">
        <f t="shared" si="3"/>
        <v>6563</v>
      </c>
      <c r="I124" s="136">
        <v>2.42</v>
      </c>
      <c r="J124" s="136">
        <v>2.8284271247461926E-2</v>
      </c>
      <c r="K124" s="137">
        <v>76.107746225851386</v>
      </c>
      <c r="L124" s="137">
        <v>76.107746225851386</v>
      </c>
      <c r="M124" s="138">
        <v>1</v>
      </c>
      <c r="N124" s="138">
        <v>1</v>
      </c>
      <c r="O124" s="139"/>
    </row>
    <row r="125" spans="1:15" s="96" customFormat="1" x14ac:dyDescent="0.25">
      <c r="A125" s="119" t="s">
        <v>704</v>
      </c>
      <c r="B125" s="140">
        <v>14720</v>
      </c>
      <c r="C125" s="132" t="s">
        <v>687</v>
      </c>
      <c r="D125" s="133">
        <v>7</v>
      </c>
      <c r="E125" s="119" t="s">
        <v>308</v>
      </c>
      <c r="F125" s="133">
        <v>6398</v>
      </c>
      <c r="G125" s="133">
        <v>6728</v>
      </c>
      <c r="H125" s="135">
        <f t="shared" si="3"/>
        <v>6563</v>
      </c>
      <c r="I125" s="136">
        <v>2.2850000000000001</v>
      </c>
      <c r="J125" s="136">
        <v>4.9497474683058214E-2</v>
      </c>
      <c r="K125" s="137">
        <v>62.938057749963988</v>
      </c>
      <c r="L125" s="158">
        <v>70.20740342008483</v>
      </c>
      <c r="M125" s="138">
        <v>2</v>
      </c>
      <c r="N125" s="138">
        <v>2</v>
      </c>
      <c r="O125" s="139"/>
    </row>
    <row r="126" spans="1:15" s="96" customFormat="1" x14ac:dyDescent="0.25">
      <c r="A126" s="147" t="s">
        <v>252</v>
      </c>
      <c r="B126" s="140">
        <v>14722</v>
      </c>
      <c r="C126" s="147" t="s">
        <v>687</v>
      </c>
      <c r="D126" s="147">
        <v>7</v>
      </c>
      <c r="E126" s="119" t="s">
        <v>313</v>
      </c>
      <c r="F126" s="147">
        <v>6398</v>
      </c>
      <c r="G126" s="147">
        <v>6728</v>
      </c>
      <c r="H126" s="147">
        <v>6563</v>
      </c>
      <c r="I126" s="148">
        <v>2.68</v>
      </c>
      <c r="J126" s="148">
        <v>5.6568542494923851E-2</v>
      </c>
      <c r="K126" s="149">
        <v>106.69060263871015</v>
      </c>
      <c r="L126" s="137">
        <v>106.69060263871015</v>
      </c>
      <c r="M126" s="138">
        <v>1</v>
      </c>
      <c r="N126" s="138">
        <v>1</v>
      </c>
      <c r="O126" s="150"/>
    </row>
    <row r="127" spans="1:15" s="96" customFormat="1" x14ac:dyDescent="0.25">
      <c r="A127" s="147" t="s">
        <v>255</v>
      </c>
      <c r="B127" s="140">
        <v>14723</v>
      </c>
      <c r="C127" s="147" t="s">
        <v>687</v>
      </c>
      <c r="D127" s="147">
        <v>7</v>
      </c>
      <c r="E127" s="119" t="s">
        <v>684</v>
      </c>
      <c r="F127" s="147">
        <v>6398</v>
      </c>
      <c r="G127" s="147">
        <v>6728</v>
      </c>
      <c r="H127" s="147">
        <v>6563</v>
      </c>
      <c r="I127" s="148">
        <v>2.3849999999999998</v>
      </c>
      <c r="J127" s="148">
        <v>7.0710678118656384E-3</v>
      </c>
      <c r="K127" s="149">
        <v>72.524801526782966</v>
      </c>
      <c r="L127" s="137">
        <v>72.524801526782966</v>
      </c>
      <c r="M127" s="138">
        <v>1</v>
      </c>
      <c r="N127" s="138">
        <v>2</v>
      </c>
      <c r="O127" s="150"/>
    </row>
    <row r="128" spans="1:15" s="96" customFormat="1" x14ac:dyDescent="0.25">
      <c r="A128" s="147" t="s">
        <v>253</v>
      </c>
      <c r="B128" s="140">
        <v>14724</v>
      </c>
      <c r="C128" s="147" t="s">
        <v>687</v>
      </c>
      <c r="D128" s="147">
        <v>7</v>
      </c>
      <c r="E128" s="119" t="s">
        <v>313</v>
      </c>
      <c r="F128" s="147">
        <v>6398</v>
      </c>
      <c r="G128" s="147">
        <v>6728</v>
      </c>
      <c r="H128" s="147">
        <v>6563</v>
      </c>
      <c r="I128" s="148">
        <v>2.59</v>
      </c>
      <c r="J128" s="148">
        <v>1.0000000000000009E-2</v>
      </c>
      <c r="K128" s="149">
        <v>95.28449116458566</v>
      </c>
      <c r="L128" s="137">
        <v>95.28449116458566</v>
      </c>
      <c r="M128" s="138">
        <v>1</v>
      </c>
      <c r="N128" s="147">
        <v>1</v>
      </c>
      <c r="O128" s="150"/>
    </row>
    <row r="129" spans="1:15" s="96" customFormat="1" x14ac:dyDescent="0.25">
      <c r="A129" s="151" t="s">
        <v>254</v>
      </c>
      <c r="B129" s="140">
        <v>14725</v>
      </c>
      <c r="C129" s="152" t="s">
        <v>119</v>
      </c>
      <c r="D129" s="151">
        <v>7</v>
      </c>
      <c r="E129" s="119" t="s">
        <v>313</v>
      </c>
      <c r="F129" s="153">
        <v>6398</v>
      </c>
      <c r="G129" s="153">
        <v>6728</v>
      </c>
      <c r="H129" s="154">
        <f t="shared" ref="H129:H160" si="4">AVERAGE(F129:G129)</f>
        <v>6563</v>
      </c>
      <c r="I129" s="155">
        <v>2.5199999999999996</v>
      </c>
      <c r="J129" s="155">
        <v>1.4142135623730963E-2</v>
      </c>
      <c r="K129" s="156">
        <v>87.023348469501087</v>
      </c>
      <c r="L129" s="137">
        <v>87.023348469501087</v>
      </c>
      <c r="M129" s="138">
        <v>1</v>
      </c>
      <c r="N129" s="147">
        <v>1</v>
      </c>
      <c r="O129" s="150"/>
    </row>
    <row r="130" spans="1:15" s="96" customFormat="1" x14ac:dyDescent="0.25">
      <c r="A130" s="119" t="s">
        <v>434</v>
      </c>
      <c r="B130" s="140">
        <v>2541</v>
      </c>
      <c r="C130" s="132" t="s">
        <v>686</v>
      </c>
      <c r="D130" s="133">
        <v>8</v>
      </c>
      <c r="E130" s="119" t="s">
        <v>313</v>
      </c>
      <c r="F130" s="133">
        <v>6728</v>
      </c>
      <c r="G130" s="133">
        <v>7057</v>
      </c>
      <c r="H130" s="135">
        <f t="shared" si="4"/>
        <v>6892.5</v>
      </c>
      <c r="I130" s="136">
        <v>2.4649999999999999</v>
      </c>
      <c r="J130" s="136">
        <v>7.0710678118656384E-3</v>
      </c>
      <c r="K130" s="137">
        <v>80.893572795805753</v>
      </c>
      <c r="L130" s="137">
        <v>80.893572795805753</v>
      </c>
      <c r="M130" s="138">
        <v>1</v>
      </c>
      <c r="N130" s="138">
        <v>1</v>
      </c>
      <c r="O130" s="139"/>
    </row>
    <row r="131" spans="1:15" s="96" customFormat="1" x14ac:dyDescent="0.25">
      <c r="A131" s="119" t="s">
        <v>436</v>
      </c>
      <c r="B131" s="140">
        <v>2543</v>
      </c>
      <c r="C131" s="132" t="s">
        <v>686</v>
      </c>
      <c r="D131" s="133">
        <v>8</v>
      </c>
      <c r="E131" s="119" t="s">
        <v>684</v>
      </c>
      <c r="F131" s="133">
        <v>6728</v>
      </c>
      <c r="G131" s="133">
        <v>7057</v>
      </c>
      <c r="H131" s="135">
        <f t="shared" si="4"/>
        <v>6892.5</v>
      </c>
      <c r="I131" s="136">
        <v>2.71</v>
      </c>
      <c r="J131" s="136">
        <v>1.4142135623730963E-2</v>
      </c>
      <c r="K131" s="137">
        <v>110.69508874802516</v>
      </c>
      <c r="L131" s="137">
        <v>110.69508874802516</v>
      </c>
      <c r="M131" s="138">
        <v>1</v>
      </c>
      <c r="N131" s="138">
        <v>2</v>
      </c>
      <c r="O131" s="139"/>
    </row>
    <row r="132" spans="1:15" s="96" customFormat="1" x14ac:dyDescent="0.25">
      <c r="A132" s="119" t="s">
        <v>435</v>
      </c>
      <c r="B132" s="140">
        <v>2544</v>
      </c>
      <c r="C132" s="132" t="s">
        <v>686</v>
      </c>
      <c r="D132" s="133">
        <v>8</v>
      </c>
      <c r="E132" s="119" t="s">
        <v>684</v>
      </c>
      <c r="F132" s="133">
        <v>6728</v>
      </c>
      <c r="G132" s="133">
        <v>7057</v>
      </c>
      <c r="H132" s="135">
        <f t="shared" si="4"/>
        <v>6892.5</v>
      </c>
      <c r="I132" s="136">
        <v>2.4350000000000001</v>
      </c>
      <c r="J132" s="136">
        <v>7.0710678118653244E-3</v>
      </c>
      <c r="K132" s="137">
        <v>77.680421956238803</v>
      </c>
      <c r="L132" s="137">
        <v>77.680421956238803</v>
      </c>
      <c r="M132" s="138">
        <v>1</v>
      </c>
      <c r="N132" s="138">
        <v>2</v>
      </c>
      <c r="O132" s="139"/>
    </row>
    <row r="133" spans="1:15" s="96" customFormat="1" x14ac:dyDescent="0.25">
      <c r="A133" s="119" t="s">
        <v>433</v>
      </c>
      <c r="B133" s="140">
        <v>14910</v>
      </c>
      <c r="C133" s="132" t="s">
        <v>686</v>
      </c>
      <c r="D133" s="133">
        <v>8</v>
      </c>
      <c r="E133" s="119" t="s">
        <v>684</v>
      </c>
      <c r="F133" s="133">
        <v>6728</v>
      </c>
      <c r="G133" s="133">
        <v>7057</v>
      </c>
      <c r="H133" s="135">
        <f t="shared" si="4"/>
        <v>6892.5</v>
      </c>
      <c r="I133" s="136">
        <v>2.4800000000000004</v>
      </c>
      <c r="J133" s="136">
        <v>1.4142135623730963E-2</v>
      </c>
      <c r="K133" s="137">
        <v>82.534412369841931</v>
      </c>
      <c r="L133" s="137">
        <v>82.534412369841931</v>
      </c>
      <c r="M133" s="138">
        <v>1</v>
      </c>
      <c r="N133" s="138">
        <v>2</v>
      </c>
      <c r="O133" s="139"/>
    </row>
    <row r="134" spans="1:15" s="96" customFormat="1" x14ac:dyDescent="0.25">
      <c r="A134" s="119" t="s">
        <v>624</v>
      </c>
      <c r="B134" s="140">
        <v>15045</v>
      </c>
      <c r="C134" s="132" t="s">
        <v>686</v>
      </c>
      <c r="D134" s="133">
        <v>8</v>
      </c>
      <c r="E134" s="119" t="s">
        <v>308</v>
      </c>
      <c r="F134" s="133">
        <v>6728</v>
      </c>
      <c r="G134" s="133">
        <v>7057</v>
      </c>
      <c r="H134" s="135">
        <f t="shared" si="4"/>
        <v>6892.5</v>
      </c>
      <c r="I134" s="136">
        <v>2.4299999999999997</v>
      </c>
      <c r="J134" s="136">
        <v>4.2426406871192889E-2</v>
      </c>
      <c r="K134" s="137">
        <v>77.153701348217609</v>
      </c>
      <c r="L134" s="158">
        <v>86.064953853936743</v>
      </c>
      <c r="M134" s="138">
        <v>2</v>
      </c>
      <c r="N134" s="138">
        <v>2</v>
      </c>
      <c r="O134" s="139" t="s">
        <v>522</v>
      </c>
    </row>
    <row r="135" spans="1:15" s="96" customFormat="1" x14ac:dyDescent="0.25">
      <c r="A135" s="119" t="s">
        <v>438</v>
      </c>
      <c r="B135" s="140">
        <v>6315</v>
      </c>
      <c r="C135" s="132" t="s">
        <v>437</v>
      </c>
      <c r="D135" s="133">
        <v>8</v>
      </c>
      <c r="E135" s="119" t="s">
        <v>313</v>
      </c>
      <c r="F135" s="133">
        <v>7057</v>
      </c>
      <c r="G135" s="133">
        <v>7386</v>
      </c>
      <c r="H135" s="135">
        <f t="shared" si="4"/>
        <v>7221.5</v>
      </c>
      <c r="I135" s="136">
        <v>2.5649999999999999</v>
      </c>
      <c r="J135" s="136">
        <v>3.5355339059327251E-2</v>
      </c>
      <c r="K135" s="137">
        <v>92.273967185043091</v>
      </c>
      <c r="L135" s="137">
        <v>92.273967185043091</v>
      </c>
      <c r="M135" s="138">
        <v>1</v>
      </c>
      <c r="N135" s="138">
        <v>1</v>
      </c>
      <c r="O135" s="139"/>
    </row>
    <row r="136" spans="1:15" s="96" customFormat="1" x14ac:dyDescent="0.25">
      <c r="A136" s="119" t="s">
        <v>706</v>
      </c>
      <c r="B136" s="140">
        <v>6316</v>
      </c>
      <c r="C136" s="132" t="s">
        <v>437</v>
      </c>
      <c r="D136" s="133">
        <v>8</v>
      </c>
      <c r="E136" s="119" t="s">
        <v>684</v>
      </c>
      <c r="F136" s="133">
        <v>7057</v>
      </c>
      <c r="G136" s="133">
        <v>7386</v>
      </c>
      <c r="H136" s="135">
        <f t="shared" si="4"/>
        <v>7221.5</v>
      </c>
      <c r="I136" s="136">
        <v>2.4249999999999998</v>
      </c>
      <c r="J136" s="136">
        <v>2.1213203435596288E-2</v>
      </c>
      <c r="K136" s="137">
        <v>76.629478348117118</v>
      </c>
      <c r="L136" s="137">
        <v>76.629478348117118</v>
      </c>
      <c r="M136" s="138">
        <v>1</v>
      </c>
      <c r="N136" s="138">
        <v>2</v>
      </c>
      <c r="O136" s="139"/>
    </row>
    <row r="137" spans="1:15" s="96" customFormat="1" x14ac:dyDescent="0.25">
      <c r="A137" s="119" t="s">
        <v>440</v>
      </c>
      <c r="B137" s="140">
        <v>6317</v>
      </c>
      <c r="C137" s="132" t="s">
        <v>437</v>
      </c>
      <c r="D137" s="133">
        <v>8</v>
      </c>
      <c r="E137" s="119" t="s">
        <v>309</v>
      </c>
      <c r="F137" s="133">
        <v>7057</v>
      </c>
      <c r="G137" s="133">
        <v>7386</v>
      </c>
      <c r="H137" s="135">
        <f t="shared" si="4"/>
        <v>7221.5</v>
      </c>
      <c r="I137" s="136">
        <v>2.2599999999999998</v>
      </c>
      <c r="J137" s="136">
        <v>5.6568542494923539E-2</v>
      </c>
      <c r="K137" s="137">
        <v>60.687456167771181</v>
      </c>
      <c r="L137" s="158">
        <v>67.696857355148751</v>
      </c>
      <c r="M137" s="138">
        <v>2</v>
      </c>
      <c r="N137" s="138">
        <v>1</v>
      </c>
      <c r="O137" s="139"/>
    </row>
    <row r="138" spans="1:15" s="96" customFormat="1" x14ac:dyDescent="0.25">
      <c r="A138" s="119" t="s">
        <v>439</v>
      </c>
      <c r="B138" s="140">
        <v>6319</v>
      </c>
      <c r="C138" s="132" t="s">
        <v>437</v>
      </c>
      <c r="D138" s="133">
        <v>8</v>
      </c>
      <c r="E138" s="119" t="s">
        <v>309</v>
      </c>
      <c r="F138" s="133">
        <v>7057</v>
      </c>
      <c r="G138" s="133">
        <v>7386</v>
      </c>
      <c r="H138" s="135">
        <f t="shared" si="4"/>
        <v>7221.5</v>
      </c>
      <c r="I138" s="136">
        <v>2.5249999999999999</v>
      </c>
      <c r="J138" s="136">
        <v>3.5355339059327251E-2</v>
      </c>
      <c r="K138" s="137">
        <v>87.596181731007292</v>
      </c>
      <c r="L138" s="158">
        <v>97.713540720938624</v>
      </c>
      <c r="M138" s="138">
        <v>2</v>
      </c>
      <c r="N138" s="138">
        <v>1</v>
      </c>
      <c r="O138" s="139"/>
    </row>
    <row r="139" spans="1:15" s="96" customFormat="1" x14ac:dyDescent="0.25">
      <c r="A139" s="119" t="s">
        <v>382</v>
      </c>
      <c r="B139" s="140">
        <v>902</v>
      </c>
      <c r="C139" s="132" t="s">
        <v>381</v>
      </c>
      <c r="D139" s="133">
        <v>8</v>
      </c>
      <c r="E139" s="119" t="s">
        <v>309</v>
      </c>
      <c r="F139" s="133">
        <v>7386</v>
      </c>
      <c r="G139" s="133">
        <v>7716</v>
      </c>
      <c r="H139" s="135">
        <f t="shared" si="4"/>
        <v>7551</v>
      </c>
      <c r="I139" s="136">
        <v>2.27</v>
      </c>
      <c r="J139" s="136">
        <v>0</v>
      </c>
      <c r="K139" s="137">
        <v>61.58083697431406</v>
      </c>
      <c r="L139" s="158">
        <v>68.693423644847329</v>
      </c>
      <c r="M139" s="138">
        <v>2</v>
      </c>
      <c r="N139" s="138">
        <v>1</v>
      </c>
      <c r="O139" s="139"/>
    </row>
    <row r="140" spans="1:15" s="96" customFormat="1" x14ac:dyDescent="0.25">
      <c r="A140" s="119" t="s">
        <v>383</v>
      </c>
      <c r="B140" s="140">
        <v>14872</v>
      </c>
      <c r="C140" s="132" t="s">
        <v>381</v>
      </c>
      <c r="D140" s="133">
        <v>8</v>
      </c>
      <c r="E140" s="119" t="s">
        <v>313</v>
      </c>
      <c r="F140" s="133">
        <v>7386</v>
      </c>
      <c r="G140" s="133">
        <v>7716</v>
      </c>
      <c r="H140" s="135">
        <f t="shared" si="4"/>
        <v>7551</v>
      </c>
      <c r="I140" s="136">
        <v>2.77</v>
      </c>
      <c r="J140" s="136">
        <v>0</v>
      </c>
      <c r="K140" s="137">
        <v>119.01673597626414</v>
      </c>
      <c r="L140" s="137">
        <v>119.01673597626414</v>
      </c>
      <c r="M140" s="138">
        <v>1</v>
      </c>
      <c r="N140" s="138">
        <v>1</v>
      </c>
      <c r="O140" s="139"/>
    </row>
    <row r="141" spans="1:15" s="96" customFormat="1" x14ac:dyDescent="0.25">
      <c r="A141" s="119" t="s">
        <v>384</v>
      </c>
      <c r="B141" s="140">
        <v>14873</v>
      </c>
      <c r="C141" s="132" t="s">
        <v>381</v>
      </c>
      <c r="D141" s="133">
        <v>8</v>
      </c>
      <c r="E141" s="119" t="s">
        <v>684</v>
      </c>
      <c r="F141" s="133">
        <v>7386</v>
      </c>
      <c r="G141" s="133">
        <v>7716</v>
      </c>
      <c r="H141" s="135">
        <f t="shared" si="4"/>
        <v>7551</v>
      </c>
      <c r="I141" s="136">
        <v>2.7050000000000001</v>
      </c>
      <c r="J141" s="136">
        <v>7.0710678118653244E-3</v>
      </c>
      <c r="K141" s="137">
        <v>110.02051204306248</v>
      </c>
      <c r="L141" s="137">
        <v>110.02051204306248</v>
      </c>
      <c r="M141" s="138">
        <v>1</v>
      </c>
      <c r="N141" s="138">
        <v>2</v>
      </c>
      <c r="O141" s="139"/>
    </row>
    <row r="142" spans="1:15" s="96" customFormat="1" x14ac:dyDescent="0.25">
      <c r="A142" s="119" t="s">
        <v>539</v>
      </c>
      <c r="B142" s="140">
        <v>14994</v>
      </c>
      <c r="C142" s="132" t="s">
        <v>381</v>
      </c>
      <c r="D142" s="133">
        <v>8</v>
      </c>
      <c r="E142" s="119" t="s">
        <v>684</v>
      </c>
      <c r="F142" s="133">
        <v>7386</v>
      </c>
      <c r="G142" s="133">
        <v>7716</v>
      </c>
      <c r="H142" s="135">
        <f t="shared" si="4"/>
        <v>7551</v>
      </c>
      <c r="I142" s="136">
        <v>2.625</v>
      </c>
      <c r="J142" s="136">
        <v>7.0710678118653244E-3</v>
      </c>
      <c r="K142" s="137">
        <v>99.613456184953733</v>
      </c>
      <c r="L142" s="137">
        <v>99.613456184953733</v>
      </c>
      <c r="M142" s="138">
        <v>1</v>
      </c>
      <c r="N142" s="138">
        <v>2</v>
      </c>
      <c r="O142" s="139" t="s">
        <v>530</v>
      </c>
    </row>
    <row r="143" spans="1:15" s="96" customFormat="1" x14ac:dyDescent="0.25">
      <c r="A143" s="119" t="s">
        <v>535</v>
      </c>
      <c r="B143" s="140">
        <v>14995</v>
      </c>
      <c r="C143" s="132" t="s">
        <v>381</v>
      </c>
      <c r="D143" s="133">
        <v>8</v>
      </c>
      <c r="E143" s="119" t="s">
        <v>313</v>
      </c>
      <c r="F143" s="133">
        <v>7386</v>
      </c>
      <c r="G143" s="133">
        <v>7716</v>
      </c>
      <c r="H143" s="135">
        <f t="shared" si="4"/>
        <v>7551</v>
      </c>
      <c r="I143" s="136">
        <v>2.4400000000000004</v>
      </c>
      <c r="J143" s="136">
        <v>4.2426406871192889E-2</v>
      </c>
      <c r="K143" s="137">
        <v>78.209646906560451</v>
      </c>
      <c r="L143" s="137">
        <v>78.209646906560451</v>
      </c>
      <c r="M143" s="138">
        <v>1</v>
      </c>
      <c r="N143" s="138">
        <v>1</v>
      </c>
      <c r="O143" s="139" t="s">
        <v>526</v>
      </c>
    </row>
    <row r="144" spans="1:15" s="96" customFormat="1" x14ac:dyDescent="0.25">
      <c r="A144" s="119" t="s">
        <v>536</v>
      </c>
      <c r="B144" s="140">
        <v>14996</v>
      </c>
      <c r="C144" s="132" t="s">
        <v>381</v>
      </c>
      <c r="D144" s="133">
        <v>8</v>
      </c>
      <c r="E144" s="119" t="s">
        <v>313</v>
      </c>
      <c r="F144" s="133">
        <v>7386</v>
      </c>
      <c r="G144" s="133">
        <v>7716</v>
      </c>
      <c r="H144" s="135">
        <f t="shared" si="4"/>
        <v>7551</v>
      </c>
      <c r="I144" s="136">
        <v>2.36</v>
      </c>
      <c r="J144" s="136">
        <v>2.8284271247461926E-2</v>
      </c>
      <c r="K144" s="137">
        <v>70.038805367037725</v>
      </c>
      <c r="L144" s="137">
        <v>70.038805367037725</v>
      </c>
      <c r="M144" s="138">
        <v>1</v>
      </c>
      <c r="N144" s="138">
        <v>1</v>
      </c>
      <c r="O144" s="139" t="s">
        <v>527</v>
      </c>
    </row>
    <row r="145" spans="1:15" s="96" customFormat="1" x14ac:dyDescent="0.25">
      <c r="A145" s="119" t="s">
        <v>537</v>
      </c>
      <c r="B145" s="140">
        <v>14997</v>
      </c>
      <c r="C145" s="132" t="s">
        <v>381</v>
      </c>
      <c r="D145" s="133">
        <v>8</v>
      </c>
      <c r="E145" s="119" t="s">
        <v>313</v>
      </c>
      <c r="F145" s="133">
        <v>7386</v>
      </c>
      <c r="G145" s="133">
        <v>7716</v>
      </c>
      <c r="H145" s="135">
        <f t="shared" si="4"/>
        <v>7551</v>
      </c>
      <c r="I145" s="136">
        <v>2.4850000000000003</v>
      </c>
      <c r="J145" s="136">
        <v>7.0710678118656384E-3</v>
      </c>
      <c r="K145" s="137">
        <v>83.086480153518039</v>
      </c>
      <c r="L145" s="137">
        <v>83.086480153518039</v>
      </c>
      <c r="M145" s="138">
        <v>1</v>
      </c>
      <c r="N145" s="138">
        <v>1</v>
      </c>
      <c r="O145" s="139" t="s">
        <v>529</v>
      </c>
    </row>
    <row r="146" spans="1:15" s="96" customFormat="1" x14ac:dyDescent="0.25">
      <c r="A146" s="119" t="s">
        <v>532</v>
      </c>
      <c r="B146" s="140">
        <v>14998</v>
      </c>
      <c r="C146" s="132" t="s">
        <v>381</v>
      </c>
      <c r="D146" s="133">
        <v>8</v>
      </c>
      <c r="E146" s="119" t="s">
        <v>313</v>
      </c>
      <c r="F146" s="133">
        <v>7386</v>
      </c>
      <c r="G146" s="133">
        <v>7716</v>
      </c>
      <c r="H146" s="135">
        <f t="shared" si="4"/>
        <v>7551</v>
      </c>
      <c r="I146" s="136">
        <v>2.375</v>
      </c>
      <c r="J146" s="136">
        <v>6.3639610306789177E-2</v>
      </c>
      <c r="K146" s="137">
        <v>71.523138297418626</v>
      </c>
      <c r="L146" s="137">
        <v>71.523138297418626</v>
      </c>
      <c r="M146" s="138">
        <v>1</v>
      </c>
      <c r="N146" s="138">
        <v>1</v>
      </c>
      <c r="O146" s="139" t="s">
        <v>523</v>
      </c>
    </row>
    <row r="147" spans="1:15" s="96" customFormat="1" x14ac:dyDescent="0.25">
      <c r="A147" s="119" t="s">
        <v>534</v>
      </c>
      <c r="B147" s="140">
        <v>14999</v>
      </c>
      <c r="C147" s="132" t="s">
        <v>381</v>
      </c>
      <c r="D147" s="133">
        <v>8</v>
      </c>
      <c r="E147" s="119" t="s">
        <v>684</v>
      </c>
      <c r="F147" s="133">
        <v>7386</v>
      </c>
      <c r="G147" s="133">
        <v>7716</v>
      </c>
      <c r="H147" s="135">
        <f t="shared" si="4"/>
        <v>7551</v>
      </c>
      <c r="I147" s="136">
        <v>2.4433333333333334</v>
      </c>
      <c r="J147" s="136">
        <v>4.5092497528229095E-2</v>
      </c>
      <c r="K147" s="137">
        <v>78.56385816894722</v>
      </c>
      <c r="L147" s="137">
        <v>78.56385816894722</v>
      </c>
      <c r="M147" s="138">
        <v>1</v>
      </c>
      <c r="N147" s="138">
        <v>2</v>
      </c>
      <c r="O147" s="139" t="s">
        <v>525</v>
      </c>
    </row>
    <row r="148" spans="1:15" s="96" customFormat="1" x14ac:dyDescent="0.25">
      <c r="A148" s="119" t="s">
        <v>540</v>
      </c>
      <c r="B148" s="140">
        <v>15000</v>
      </c>
      <c r="C148" s="132" t="s">
        <v>381</v>
      </c>
      <c r="D148" s="133">
        <v>8</v>
      </c>
      <c r="E148" s="119" t="s">
        <v>684</v>
      </c>
      <c r="F148" s="133">
        <v>7386</v>
      </c>
      <c r="G148" s="133">
        <v>7716</v>
      </c>
      <c r="H148" s="135">
        <f t="shared" si="4"/>
        <v>7551</v>
      </c>
      <c r="I148" s="136">
        <v>2.4500000000000002</v>
      </c>
      <c r="J148" s="136">
        <v>0</v>
      </c>
      <c r="K148" s="137">
        <v>79.275636793059704</v>
      </c>
      <c r="L148" s="137">
        <v>79.275636793059704</v>
      </c>
      <c r="M148" s="138">
        <v>1</v>
      </c>
      <c r="N148" s="138">
        <v>2</v>
      </c>
      <c r="O148" s="139" t="s">
        <v>531</v>
      </c>
    </row>
    <row r="149" spans="1:15" s="96" customFormat="1" x14ac:dyDescent="0.25">
      <c r="A149" s="119" t="s">
        <v>533</v>
      </c>
      <c r="B149" s="140">
        <v>15001</v>
      </c>
      <c r="C149" s="132" t="s">
        <v>381</v>
      </c>
      <c r="D149" s="133">
        <v>8</v>
      </c>
      <c r="E149" s="119" t="s">
        <v>684</v>
      </c>
      <c r="F149" s="133">
        <v>7386</v>
      </c>
      <c r="G149" s="133">
        <v>7716</v>
      </c>
      <c r="H149" s="135">
        <f t="shared" si="4"/>
        <v>7551</v>
      </c>
      <c r="I149" s="136">
        <v>2.3700000000000006</v>
      </c>
      <c r="J149" s="136">
        <v>6.0000000000000053E-2</v>
      </c>
      <c r="K149" s="137">
        <v>71.025945747909745</v>
      </c>
      <c r="L149" s="137">
        <v>71.025945747909745</v>
      </c>
      <c r="M149" s="138">
        <v>1</v>
      </c>
      <c r="N149" s="138">
        <v>2</v>
      </c>
      <c r="O149" s="139" t="s">
        <v>524</v>
      </c>
    </row>
    <row r="150" spans="1:15" s="96" customFormat="1" x14ac:dyDescent="0.25">
      <c r="A150" s="119" t="s">
        <v>538</v>
      </c>
      <c r="B150" s="140">
        <v>15002</v>
      </c>
      <c r="C150" s="132" t="s">
        <v>381</v>
      </c>
      <c r="D150" s="133">
        <v>8</v>
      </c>
      <c r="E150" s="119" t="s">
        <v>313</v>
      </c>
      <c r="F150" s="133">
        <v>7386</v>
      </c>
      <c r="G150" s="133">
        <v>7716</v>
      </c>
      <c r="H150" s="135">
        <f t="shared" si="4"/>
        <v>7551</v>
      </c>
      <c r="I150" s="136">
        <v>2.21</v>
      </c>
      <c r="J150" s="136">
        <v>1.4142135623730963E-2</v>
      </c>
      <c r="K150" s="137">
        <v>56.355774916361376</v>
      </c>
      <c r="L150" s="137">
        <v>56.355774916361376</v>
      </c>
      <c r="M150" s="138">
        <v>1</v>
      </c>
      <c r="N150" s="138">
        <v>1</v>
      </c>
      <c r="O150" s="139" t="s">
        <v>528</v>
      </c>
    </row>
    <row r="151" spans="1:15" s="96" customFormat="1" x14ac:dyDescent="0.25">
      <c r="A151" s="119" t="s">
        <v>394</v>
      </c>
      <c r="B151" s="140">
        <v>895</v>
      </c>
      <c r="C151" s="132" t="s">
        <v>386</v>
      </c>
      <c r="D151" s="133">
        <v>9</v>
      </c>
      <c r="E151" s="119" t="s">
        <v>684</v>
      </c>
      <c r="F151" s="133">
        <v>7716</v>
      </c>
      <c r="G151" s="133">
        <v>8045</v>
      </c>
      <c r="H151" s="135">
        <f t="shared" si="4"/>
        <v>7880.5</v>
      </c>
      <c r="I151" s="136">
        <v>2.48</v>
      </c>
      <c r="J151" s="136">
        <v>0</v>
      </c>
      <c r="K151" s="137">
        <v>82.53441236984186</v>
      </c>
      <c r="L151" s="137">
        <v>82.53441236984186</v>
      </c>
      <c r="M151" s="138">
        <v>1</v>
      </c>
      <c r="N151" s="138">
        <v>2</v>
      </c>
      <c r="O151" s="139"/>
    </row>
    <row r="152" spans="1:15" s="96" customFormat="1" x14ac:dyDescent="0.25">
      <c r="A152" s="119" t="s">
        <v>395</v>
      </c>
      <c r="B152" s="140">
        <v>896</v>
      </c>
      <c r="C152" s="132" t="s">
        <v>386</v>
      </c>
      <c r="D152" s="133">
        <v>9</v>
      </c>
      <c r="E152" s="119" t="s">
        <v>313</v>
      </c>
      <c r="F152" s="133">
        <v>7716</v>
      </c>
      <c r="G152" s="133">
        <v>8045</v>
      </c>
      <c r="H152" s="135">
        <f t="shared" si="4"/>
        <v>7880.5</v>
      </c>
      <c r="I152" s="136">
        <v>2.665</v>
      </c>
      <c r="J152" s="136">
        <v>7.0710678118653244E-3</v>
      </c>
      <c r="K152" s="137">
        <v>104.72678617354116</v>
      </c>
      <c r="L152" s="137">
        <v>104.72678617354116</v>
      </c>
      <c r="M152" s="138">
        <v>1</v>
      </c>
      <c r="N152" s="138">
        <v>1</v>
      </c>
      <c r="O152" s="139"/>
    </row>
    <row r="153" spans="1:15" s="96" customFormat="1" x14ac:dyDescent="0.25">
      <c r="A153" s="119" t="s">
        <v>388</v>
      </c>
      <c r="B153" s="140">
        <v>14874</v>
      </c>
      <c r="C153" s="132" t="s">
        <v>386</v>
      </c>
      <c r="D153" s="133">
        <v>9</v>
      </c>
      <c r="E153" s="119" t="s">
        <v>684</v>
      </c>
      <c r="F153" s="133">
        <v>7716</v>
      </c>
      <c r="G153" s="133">
        <v>8045</v>
      </c>
      <c r="H153" s="135">
        <f t="shared" si="4"/>
        <v>7880.5</v>
      </c>
      <c r="I153" s="136">
        <v>2.585</v>
      </c>
      <c r="J153" s="136">
        <v>7.0710678118653244E-3</v>
      </c>
      <c r="K153" s="137">
        <v>94.676983403365128</v>
      </c>
      <c r="L153" s="137">
        <v>94.676983403365128</v>
      </c>
      <c r="M153" s="138">
        <v>1</v>
      </c>
      <c r="N153" s="138">
        <v>2</v>
      </c>
      <c r="O153" s="139"/>
    </row>
    <row r="154" spans="1:15" s="96" customFormat="1" x14ac:dyDescent="0.25">
      <c r="A154" s="119" t="s">
        <v>389</v>
      </c>
      <c r="B154" s="140">
        <v>14875</v>
      </c>
      <c r="C154" s="132" t="s">
        <v>386</v>
      </c>
      <c r="D154" s="133">
        <v>9</v>
      </c>
      <c r="E154" s="119" t="s">
        <v>313</v>
      </c>
      <c r="F154" s="133">
        <v>7716</v>
      </c>
      <c r="G154" s="133">
        <v>8045</v>
      </c>
      <c r="H154" s="135">
        <f t="shared" si="4"/>
        <v>7880.5</v>
      </c>
      <c r="I154" s="136">
        <v>2.0133333333333332</v>
      </c>
      <c r="J154" s="136">
        <v>4.5092497528228991E-2</v>
      </c>
      <c r="K154" s="137">
        <v>41.396241673270971</v>
      </c>
      <c r="L154" s="137">
        <v>41.396241673270971</v>
      </c>
      <c r="M154" s="138">
        <v>1</v>
      </c>
      <c r="N154" s="138">
        <v>1</v>
      </c>
      <c r="O154" s="139"/>
    </row>
    <row r="155" spans="1:15" s="96" customFormat="1" x14ac:dyDescent="0.25">
      <c r="A155" s="119" t="s">
        <v>387</v>
      </c>
      <c r="B155" s="140">
        <v>14876</v>
      </c>
      <c r="C155" s="132" t="s">
        <v>386</v>
      </c>
      <c r="D155" s="133">
        <v>9</v>
      </c>
      <c r="E155" s="119" t="s">
        <v>684</v>
      </c>
      <c r="F155" s="133">
        <v>7716</v>
      </c>
      <c r="G155" s="133">
        <v>8045</v>
      </c>
      <c r="H155" s="135">
        <f t="shared" si="4"/>
        <v>7880.5</v>
      </c>
      <c r="I155" s="136">
        <v>2.585</v>
      </c>
      <c r="J155" s="136">
        <v>7.0710678118653244E-3</v>
      </c>
      <c r="K155" s="137">
        <v>94.676983403365128</v>
      </c>
      <c r="L155" s="137">
        <v>94.676983403365128</v>
      </c>
      <c r="M155" s="138">
        <v>1</v>
      </c>
      <c r="N155" s="138">
        <v>2</v>
      </c>
      <c r="O155" s="139"/>
    </row>
    <row r="156" spans="1:15" s="96" customFormat="1" x14ac:dyDescent="0.25">
      <c r="A156" s="119" t="s">
        <v>391</v>
      </c>
      <c r="B156" s="140">
        <v>14933</v>
      </c>
      <c r="C156" s="132" t="s">
        <v>386</v>
      </c>
      <c r="D156" s="133">
        <v>9</v>
      </c>
      <c r="E156" s="119" t="s">
        <v>684</v>
      </c>
      <c r="F156" s="133">
        <v>7716</v>
      </c>
      <c r="G156" s="133">
        <v>8045</v>
      </c>
      <c r="H156" s="135">
        <f t="shared" si="4"/>
        <v>7880.5</v>
      </c>
      <c r="I156" s="136">
        <v>2.4000000000000004</v>
      </c>
      <c r="J156" s="136">
        <v>1.4142135623730963E-2</v>
      </c>
      <c r="K156" s="137">
        <v>74.045592064062333</v>
      </c>
      <c r="L156" s="137">
        <v>74.045592064062333</v>
      </c>
      <c r="M156" s="138">
        <v>1</v>
      </c>
      <c r="N156" s="138">
        <v>2</v>
      </c>
      <c r="O156" s="139"/>
    </row>
    <row r="157" spans="1:15" s="96" customFormat="1" x14ac:dyDescent="0.25">
      <c r="A157" s="119" t="s">
        <v>393</v>
      </c>
      <c r="B157" s="140">
        <v>14934</v>
      </c>
      <c r="C157" s="132" t="s">
        <v>386</v>
      </c>
      <c r="D157" s="133">
        <v>9</v>
      </c>
      <c r="E157" s="119" t="s">
        <v>309</v>
      </c>
      <c r="F157" s="133">
        <v>7716</v>
      </c>
      <c r="G157" s="133">
        <v>8045</v>
      </c>
      <c r="H157" s="135">
        <f t="shared" si="4"/>
        <v>7880.5</v>
      </c>
      <c r="I157" s="136">
        <v>2.2749999999999999</v>
      </c>
      <c r="J157" s="136">
        <v>7.0710678118653244E-3</v>
      </c>
      <c r="K157" s="137">
        <v>62.030950696928713</v>
      </c>
      <c r="L157" s="158">
        <v>69.195525502423976</v>
      </c>
      <c r="M157" s="138">
        <v>2</v>
      </c>
      <c r="N157" s="138">
        <v>1</v>
      </c>
      <c r="O157" s="139"/>
    </row>
    <row r="158" spans="1:15" s="96" customFormat="1" x14ac:dyDescent="0.25">
      <c r="A158" s="119" t="s">
        <v>390</v>
      </c>
      <c r="B158" s="140">
        <v>14935</v>
      </c>
      <c r="C158" s="132" t="s">
        <v>386</v>
      </c>
      <c r="D158" s="133">
        <v>9</v>
      </c>
      <c r="E158" s="119" t="s">
        <v>684</v>
      </c>
      <c r="F158" s="133">
        <v>7716</v>
      </c>
      <c r="G158" s="133">
        <v>8045</v>
      </c>
      <c r="H158" s="135">
        <f t="shared" si="4"/>
        <v>7880.5</v>
      </c>
      <c r="I158" s="136">
        <v>2.2200000000000002</v>
      </c>
      <c r="J158" s="136">
        <v>0</v>
      </c>
      <c r="K158" s="137">
        <v>57.204256513913116</v>
      </c>
      <c r="L158" s="137">
        <v>57.204256513913116</v>
      </c>
      <c r="M158" s="138">
        <v>1</v>
      </c>
      <c r="N158" s="138">
        <v>2</v>
      </c>
      <c r="O158" s="139"/>
    </row>
    <row r="159" spans="1:15" s="96" customFormat="1" x14ac:dyDescent="0.25">
      <c r="A159" s="119" t="s">
        <v>392</v>
      </c>
      <c r="B159" s="140">
        <v>14938</v>
      </c>
      <c r="C159" s="132" t="s">
        <v>386</v>
      </c>
      <c r="D159" s="133">
        <v>9</v>
      </c>
      <c r="E159" s="119" t="s">
        <v>309</v>
      </c>
      <c r="F159" s="133">
        <v>7716</v>
      </c>
      <c r="G159" s="133">
        <v>8045</v>
      </c>
      <c r="H159" s="135">
        <f t="shared" si="4"/>
        <v>7880.5</v>
      </c>
      <c r="I159" s="136">
        <v>2.375</v>
      </c>
      <c r="J159" s="136">
        <v>4.9497474683058526E-2</v>
      </c>
      <c r="K159" s="137">
        <v>71.523138297418626</v>
      </c>
      <c r="L159" s="158">
        <v>79.784060770770466</v>
      </c>
      <c r="M159" s="138">
        <v>2</v>
      </c>
      <c r="N159" s="138">
        <v>1</v>
      </c>
      <c r="O159" s="139"/>
    </row>
    <row r="160" spans="1:15" s="96" customFormat="1" x14ac:dyDescent="0.25">
      <c r="A160" s="119" t="s">
        <v>404</v>
      </c>
      <c r="B160" s="140">
        <v>14955</v>
      </c>
      <c r="C160" s="132" t="s">
        <v>386</v>
      </c>
      <c r="D160" s="133">
        <v>9</v>
      </c>
      <c r="E160" s="119" t="s">
        <v>309</v>
      </c>
      <c r="F160" s="133">
        <v>7716</v>
      </c>
      <c r="G160" s="133">
        <v>8045</v>
      </c>
      <c r="H160" s="135">
        <f t="shared" si="4"/>
        <v>7880.5</v>
      </c>
      <c r="I160" s="136">
        <v>2.5249999999999999</v>
      </c>
      <c r="J160" s="136">
        <v>2.12132034355966E-2</v>
      </c>
      <c r="K160" s="137">
        <v>87.596181731007292</v>
      </c>
      <c r="L160" s="158">
        <v>97.713540720938624</v>
      </c>
      <c r="M160" s="138">
        <v>2</v>
      </c>
      <c r="N160" s="138">
        <v>1</v>
      </c>
      <c r="O160" s="139"/>
    </row>
    <row r="161" spans="1:15" s="96" customFormat="1" x14ac:dyDescent="0.25">
      <c r="A161" s="119" t="s">
        <v>549</v>
      </c>
      <c r="B161" s="140">
        <v>15003</v>
      </c>
      <c r="C161" s="132" t="s">
        <v>386</v>
      </c>
      <c r="D161" s="133">
        <v>9</v>
      </c>
      <c r="E161" s="119" t="s">
        <v>313</v>
      </c>
      <c r="F161" s="133">
        <v>7716</v>
      </c>
      <c r="G161" s="133">
        <v>8045</v>
      </c>
      <c r="H161" s="135">
        <f t="shared" ref="H161:H192" si="5">AVERAGE(F161:G161)</f>
        <v>7880.5</v>
      </c>
      <c r="I161" s="136">
        <v>2.4050000000000002</v>
      </c>
      <c r="J161" s="136">
        <v>3.5355339059327563E-2</v>
      </c>
      <c r="K161" s="137">
        <v>74.557427889747444</v>
      </c>
      <c r="L161" s="137">
        <v>74.557427889747444</v>
      </c>
      <c r="M161" s="138">
        <v>1</v>
      </c>
      <c r="N161" s="138">
        <v>1</v>
      </c>
      <c r="O161" s="139" t="s">
        <v>541</v>
      </c>
    </row>
    <row r="162" spans="1:15" s="96" customFormat="1" x14ac:dyDescent="0.25">
      <c r="A162" s="119" t="s">
        <v>562</v>
      </c>
      <c r="B162" s="140">
        <v>15004</v>
      </c>
      <c r="C162" s="132" t="s">
        <v>386</v>
      </c>
      <c r="D162" s="133">
        <v>9</v>
      </c>
      <c r="E162" s="119" t="s">
        <v>313</v>
      </c>
      <c r="F162" s="133">
        <v>7716</v>
      </c>
      <c r="G162" s="133">
        <v>8045</v>
      </c>
      <c r="H162" s="135">
        <f t="shared" si="5"/>
        <v>7880.5</v>
      </c>
      <c r="I162" s="136">
        <v>2.4700000000000002</v>
      </c>
      <c r="J162" s="136">
        <v>0</v>
      </c>
      <c r="K162" s="137">
        <v>81.437965461622312</v>
      </c>
      <c r="L162" s="137">
        <v>81.437965461622312</v>
      </c>
      <c r="M162" s="138">
        <v>1</v>
      </c>
      <c r="N162" s="138">
        <v>1</v>
      </c>
      <c r="O162" s="139" t="s">
        <v>557</v>
      </c>
    </row>
    <row r="163" spans="1:15" s="96" customFormat="1" x14ac:dyDescent="0.25">
      <c r="A163" s="119" t="s">
        <v>554</v>
      </c>
      <c r="B163" s="140">
        <v>15005</v>
      </c>
      <c r="C163" s="132" t="s">
        <v>386</v>
      </c>
      <c r="D163" s="133">
        <v>9</v>
      </c>
      <c r="E163" s="119" t="s">
        <v>309</v>
      </c>
      <c r="F163" s="133">
        <v>7716</v>
      </c>
      <c r="G163" s="133">
        <v>8045</v>
      </c>
      <c r="H163" s="135">
        <f t="shared" si="5"/>
        <v>7880.5</v>
      </c>
      <c r="I163" s="136">
        <v>2.645</v>
      </c>
      <c r="J163" s="136">
        <v>7.0710678118653244E-3</v>
      </c>
      <c r="K163" s="137">
        <v>102.14779325008192</v>
      </c>
      <c r="L163" s="158">
        <v>113.94586337046637</v>
      </c>
      <c r="M163" s="138">
        <v>2</v>
      </c>
      <c r="N163" s="138">
        <v>1</v>
      </c>
      <c r="O163" s="139" t="s">
        <v>546</v>
      </c>
    </row>
    <row r="164" spans="1:15" s="96" customFormat="1" x14ac:dyDescent="0.25">
      <c r="A164" s="119" t="s">
        <v>552</v>
      </c>
      <c r="B164" s="140">
        <v>15007</v>
      </c>
      <c r="C164" s="132" t="s">
        <v>386</v>
      </c>
      <c r="D164" s="133">
        <v>9</v>
      </c>
      <c r="E164" s="119" t="s">
        <v>313</v>
      </c>
      <c r="F164" s="133">
        <v>7716</v>
      </c>
      <c r="G164" s="133">
        <v>8045</v>
      </c>
      <c r="H164" s="135">
        <f t="shared" si="5"/>
        <v>7880.5</v>
      </c>
      <c r="I164" s="136">
        <v>2.4000000000000004</v>
      </c>
      <c r="J164" s="136">
        <v>1.4142135623730963E-2</v>
      </c>
      <c r="K164" s="137">
        <v>74.045592064062333</v>
      </c>
      <c r="L164" s="137">
        <v>74.045592064062333</v>
      </c>
      <c r="M164" s="138">
        <v>1</v>
      </c>
      <c r="N164" s="138">
        <v>1</v>
      </c>
      <c r="O164" s="139" t="s">
        <v>544</v>
      </c>
    </row>
    <row r="165" spans="1:15" s="96" customFormat="1" x14ac:dyDescent="0.25">
      <c r="A165" s="119" t="s">
        <v>550</v>
      </c>
      <c r="B165" s="140">
        <v>15008</v>
      </c>
      <c r="C165" s="132" t="s">
        <v>386</v>
      </c>
      <c r="D165" s="133">
        <v>9</v>
      </c>
      <c r="E165" s="119" t="s">
        <v>313</v>
      </c>
      <c r="F165" s="133">
        <v>7716</v>
      </c>
      <c r="G165" s="133">
        <v>8045</v>
      </c>
      <c r="H165" s="135">
        <f t="shared" si="5"/>
        <v>7880.5</v>
      </c>
      <c r="I165" s="136">
        <v>2.4700000000000002</v>
      </c>
      <c r="J165" s="136">
        <v>2.8284271247461926E-2</v>
      </c>
      <c r="K165" s="137">
        <v>81.437965461622312</v>
      </c>
      <c r="L165" s="137">
        <v>81.437965461622312</v>
      </c>
      <c r="M165" s="138">
        <v>1</v>
      </c>
      <c r="N165" s="138">
        <v>1</v>
      </c>
      <c r="O165" s="139" t="s">
        <v>542</v>
      </c>
    </row>
    <row r="166" spans="1:15" s="96" customFormat="1" x14ac:dyDescent="0.25">
      <c r="A166" s="119" t="s">
        <v>556</v>
      </c>
      <c r="B166" s="140">
        <v>15009</v>
      </c>
      <c r="C166" s="132" t="s">
        <v>386</v>
      </c>
      <c r="D166" s="133">
        <v>9</v>
      </c>
      <c r="E166" s="119" t="s">
        <v>313</v>
      </c>
      <c r="F166" s="133">
        <v>7716</v>
      </c>
      <c r="G166" s="133">
        <v>8045</v>
      </c>
      <c r="H166" s="135">
        <f t="shared" si="5"/>
        <v>7880.5</v>
      </c>
      <c r="I166" s="136">
        <v>2.76</v>
      </c>
      <c r="J166" s="136">
        <v>0</v>
      </c>
      <c r="K166" s="137">
        <v>117.60047113688682</v>
      </c>
      <c r="L166" s="137">
        <v>117.60047113688682</v>
      </c>
      <c r="M166" s="138">
        <v>1</v>
      </c>
      <c r="N166" s="138">
        <v>1</v>
      </c>
      <c r="O166" s="139" t="s">
        <v>548</v>
      </c>
    </row>
    <row r="167" spans="1:15" s="96" customFormat="1" x14ac:dyDescent="0.25">
      <c r="A167" s="119" t="s">
        <v>555</v>
      </c>
      <c r="B167" s="140">
        <v>15010</v>
      </c>
      <c r="C167" s="132" t="s">
        <v>386</v>
      </c>
      <c r="D167" s="133">
        <v>9</v>
      </c>
      <c r="E167" s="119" t="s">
        <v>313</v>
      </c>
      <c r="F167" s="133">
        <v>7716</v>
      </c>
      <c r="G167" s="133">
        <v>8045</v>
      </c>
      <c r="H167" s="135">
        <f t="shared" si="5"/>
        <v>7880.5</v>
      </c>
      <c r="I167" s="136">
        <v>2.5049999999999999</v>
      </c>
      <c r="J167" s="136">
        <v>7.0710678118653244E-3</v>
      </c>
      <c r="K167" s="137">
        <v>85.32053833106356</v>
      </c>
      <c r="L167" s="137">
        <v>85.32053833106356</v>
      </c>
      <c r="M167" s="138">
        <v>1</v>
      </c>
      <c r="N167" s="138">
        <v>1</v>
      </c>
      <c r="O167" s="139" t="s">
        <v>547</v>
      </c>
    </row>
    <row r="168" spans="1:15" s="96" customFormat="1" x14ac:dyDescent="0.25">
      <c r="A168" s="119" t="s">
        <v>553</v>
      </c>
      <c r="B168" s="140">
        <v>15011</v>
      </c>
      <c r="C168" s="132" t="s">
        <v>386</v>
      </c>
      <c r="D168" s="133">
        <v>9</v>
      </c>
      <c r="E168" s="119" t="s">
        <v>308</v>
      </c>
      <c r="F168" s="133">
        <v>7716</v>
      </c>
      <c r="G168" s="133">
        <v>8045</v>
      </c>
      <c r="H168" s="135">
        <f t="shared" si="5"/>
        <v>7880.5</v>
      </c>
      <c r="I168" s="136">
        <v>2.6399999999999997</v>
      </c>
      <c r="J168" s="136">
        <v>1.4142135623730963E-2</v>
      </c>
      <c r="K168" s="137">
        <v>101.51003977332563</v>
      </c>
      <c r="L168" s="158">
        <v>113.23444936714473</v>
      </c>
      <c r="M168" s="138">
        <v>2</v>
      </c>
      <c r="N168" s="138">
        <v>2</v>
      </c>
      <c r="O168" s="139" t="s">
        <v>545</v>
      </c>
    </row>
    <row r="169" spans="1:15" s="96" customFormat="1" x14ac:dyDescent="0.25">
      <c r="A169" s="119" t="s">
        <v>551</v>
      </c>
      <c r="B169" s="140">
        <v>15012</v>
      </c>
      <c r="C169" s="132" t="s">
        <v>386</v>
      </c>
      <c r="D169" s="133">
        <v>9</v>
      </c>
      <c r="E169" s="119" t="s">
        <v>309</v>
      </c>
      <c r="F169" s="133">
        <v>7716</v>
      </c>
      <c r="G169" s="133">
        <v>8045</v>
      </c>
      <c r="H169" s="135">
        <f t="shared" si="5"/>
        <v>7880.5</v>
      </c>
      <c r="I169" s="136">
        <v>2.44</v>
      </c>
      <c r="J169" s="136">
        <v>2.8284271247461926E-2</v>
      </c>
      <c r="K169" s="137">
        <v>78.20964690656038</v>
      </c>
      <c r="L169" s="158">
        <v>87.242861124268103</v>
      </c>
      <c r="M169" s="138">
        <v>2</v>
      </c>
      <c r="N169" s="138">
        <v>1</v>
      </c>
      <c r="O169" s="139" t="s">
        <v>543</v>
      </c>
    </row>
    <row r="170" spans="1:15" s="96" customFormat="1" x14ac:dyDescent="0.25">
      <c r="A170" s="119" t="s">
        <v>379</v>
      </c>
      <c r="B170" s="140">
        <v>14893</v>
      </c>
      <c r="C170" s="132" t="s">
        <v>375</v>
      </c>
      <c r="D170" s="141">
        <v>10</v>
      </c>
      <c r="E170" s="119" t="s">
        <v>309</v>
      </c>
      <c r="F170" s="133">
        <v>8045</v>
      </c>
      <c r="G170" s="133">
        <v>8375</v>
      </c>
      <c r="H170" s="135">
        <f t="shared" si="5"/>
        <v>8210</v>
      </c>
      <c r="I170" s="136">
        <v>2.7149999999999999</v>
      </c>
      <c r="J170" s="136">
        <v>2.1213203435596288E-2</v>
      </c>
      <c r="K170" s="137">
        <v>111.37254662908687</v>
      </c>
      <c r="L170" s="158">
        <v>124.2360757647464</v>
      </c>
      <c r="M170" s="138">
        <v>2</v>
      </c>
      <c r="N170" s="138">
        <v>1</v>
      </c>
      <c r="O170" s="139"/>
    </row>
    <row r="171" spans="1:15" s="96" customFormat="1" x14ac:dyDescent="0.25">
      <c r="A171" s="119" t="s">
        <v>378</v>
      </c>
      <c r="B171" s="140">
        <v>14894</v>
      </c>
      <c r="C171" s="132" t="s">
        <v>375</v>
      </c>
      <c r="D171" s="141">
        <v>10</v>
      </c>
      <c r="E171" s="119" t="s">
        <v>308</v>
      </c>
      <c r="F171" s="133">
        <v>8045</v>
      </c>
      <c r="G171" s="133">
        <v>8375</v>
      </c>
      <c r="H171" s="135">
        <f t="shared" si="5"/>
        <v>8210</v>
      </c>
      <c r="I171" s="136">
        <v>2.3449999999999998</v>
      </c>
      <c r="J171" s="136">
        <v>3.5355339059327563E-2</v>
      </c>
      <c r="K171" s="137">
        <v>68.576106485675794</v>
      </c>
      <c r="L171" s="158">
        <v>76.496646784771343</v>
      </c>
      <c r="M171" s="138">
        <v>2</v>
      </c>
      <c r="N171" s="138">
        <v>2</v>
      </c>
      <c r="O171" s="139"/>
    </row>
    <row r="172" spans="1:15" s="96" customFormat="1" x14ac:dyDescent="0.25">
      <c r="A172" s="119" t="s">
        <v>380</v>
      </c>
      <c r="B172" s="140">
        <v>14895</v>
      </c>
      <c r="C172" s="132" t="s">
        <v>375</v>
      </c>
      <c r="D172" s="141">
        <v>10</v>
      </c>
      <c r="E172" s="119" t="s">
        <v>309</v>
      </c>
      <c r="F172" s="133">
        <v>8045</v>
      </c>
      <c r="G172" s="133">
        <v>8375</v>
      </c>
      <c r="H172" s="135">
        <f t="shared" si="5"/>
        <v>8210</v>
      </c>
      <c r="I172" s="136">
        <v>2.6749999999999998</v>
      </c>
      <c r="J172" s="136">
        <v>2.1213203435596288E-2</v>
      </c>
      <c r="K172" s="137">
        <v>106.03316693367366</v>
      </c>
      <c r="L172" s="158">
        <v>118.27999771451296</v>
      </c>
      <c r="M172" s="138">
        <v>2</v>
      </c>
      <c r="N172" s="138">
        <v>1</v>
      </c>
      <c r="O172" s="139"/>
    </row>
    <row r="173" spans="1:15" s="96" customFormat="1" x14ac:dyDescent="0.25">
      <c r="A173" s="119" t="s">
        <v>377</v>
      </c>
      <c r="B173" s="140">
        <v>14896</v>
      </c>
      <c r="C173" s="132" t="s">
        <v>375</v>
      </c>
      <c r="D173" s="141">
        <v>10</v>
      </c>
      <c r="E173" s="119" t="s">
        <v>313</v>
      </c>
      <c r="F173" s="133">
        <v>8045</v>
      </c>
      <c r="G173" s="133">
        <v>8375</v>
      </c>
      <c r="H173" s="135">
        <f t="shared" si="5"/>
        <v>8210</v>
      </c>
      <c r="I173" s="136">
        <v>2.6633333333333336</v>
      </c>
      <c r="J173" s="136">
        <v>3.5118845842842597E-2</v>
      </c>
      <c r="K173" s="137">
        <v>104.51015369119114</v>
      </c>
      <c r="L173" s="137">
        <v>104.51015369119114</v>
      </c>
      <c r="M173" s="138">
        <v>1</v>
      </c>
      <c r="N173" s="138">
        <v>1</v>
      </c>
      <c r="O173" s="139"/>
    </row>
    <row r="174" spans="1:15" s="96" customFormat="1" x14ac:dyDescent="0.25">
      <c r="A174" s="119" t="s">
        <v>376</v>
      </c>
      <c r="B174" s="140">
        <v>14897</v>
      </c>
      <c r="C174" s="132" t="s">
        <v>375</v>
      </c>
      <c r="D174" s="141">
        <v>10</v>
      </c>
      <c r="E174" s="119" t="s">
        <v>684</v>
      </c>
      <c r="F174" s="133">
        <v>8045</v>
      </c>
      <c r="G174" s="133">
        <v>8375</v>
      </c>
      <c r="H174" s="135">
        <f t="shared" si="5"/>
        <v>8210</v>
      </c>
      <c r="I174" s="136">
        <v>2.5</v>
      </c>
      <c r="J174" s="136">
        <v>2.8284271247461926E-2</v>
      </c>
      <c r="K174" s="137">
        <v>84.758142159370664</v>
      </c>
      <c r="L174" s="137">
        <v>84.758142159370664</v>
      </c>
      <c r="M174" s="138">
        <v>1</v>
      </c>
      <c r="N174" s="138">
        <v>2</v>
      </c>
      <c r="O174" s="139"/>
    </row>
    <row r="175" spans="1:15" s="96" customFormat="1" x14ac:dyDescent="0.25">
      <c r="A175" s="119" t="s">
        <v>399</v>
      </c>
      <c r="B175" s="140">
        <v>14918</v>
      </c>
      <c r="C175" s="132" t="s">
        <v>375</v>
      </c>
      <c r="D175" s="141">
        <v>10</v>
      </c>
      <c r="E175" s="119" t="s">
        <v>684</v>
      </c>
      <c r="F175" s="133">
        <v>8045</v>
      </c>
      <c r="G175" s="133">
        <v>8375</v>
      </c>
      <c r="H175" s="135">
        <f t="shared" si="5"/>
        <v>8210</v>
      </c>
      <c r="I175" s="136">
        <v>2.3199999999999998</v>
      </c>
      <c r="J175" s="136"/>
      <c r="K175" s="137">
        <v>66.185862081688427</v>
      </c>
      <c r="L175" s="137">
        <v>66.185862081688427</v>
      </c>
      <c r="M175" s="138">
        <v>1</v>
      </c>
      <c r="N175" s="138">
        <v>2</v>
      </c>
      <c r="O175" s="139" t="s">
        <v>683</v>
      </c>
    </row>
    <row r="176" spans="1:15" s="96" customFormat="1" x14ac:dyDescent="0.25">
      <c r="A176" s="119" t="s">
        <v>400</v>
      </c>
      <c r="B176" s="140">
        <v>14919</v>
      </c>
      <c r="C176" s="132" t="s">
        <v>375</v>
      </c>
      <c r="D176" s="141">
        <v>10</v>
      </c>
      <c r="E176" s="119" t="s">
        <v>313</v>
      </c>
      <c r="F176" s="133">
        <v>8045</v>
      </c>
      <c r="G176" s="133">
        <v>8375</v>
      </c>
      <c r="H176" s="135">
        <f t="shared" si="5"/>
        <v>8210</v>
      </c>
      <c r="I176" s="136">
        <v>2.5033333333333334</v>
      </c>
      <c r="J176" s="136">
        <v>3.5118845842842389E-2</v>
      </c>
      <c r="K176" s="137">
        <v>85.132784490402969</v>
      </c>
      <c r="L176" s="137">
        <v>85.132784490402969</v>
      </c>
      <c r="M176" s="138">
        <v>1</v>
      </c>
      <c r="N176" s="138">
        <v>1</v>
      </c>
      <c r="O176" s="139"/>
    </row>
    <row r="177" spans="1:15" s="96" customFormat="1" x14ac:dyDescent="0.25">
      <c r="A177" s="119" t="s">
        <v>401</v>
      </c>
      <c r="B177" s="140">
        <v>14920</v>
      </c>
      <c r="C177" s="132" t="s">
        <v>375</v>
      </c>
      <c r="D177" s="141">
        <v>10</v>
      </c>
      <c r="E177" s="119" t="s">
        <v>684</v>
      </c>
      <c r="F177" s="133">
        <v>8045</v>
      </c>
      <c r="G177" s="133">
        <v>8375</v>
      </c>
      <c r="H177" s="135">
        <f t="shared" si="5"/>
        <v>8210</v>
      </c>
      <c r="I177" s="136">
        <v>2.31</v>
      </c>
      <c r="J177" s="136">
        <v>2.8284271247461926E-2</v>
      </c>
      <c r="K177" s="137">
        <v>65.246264663379819</v>
      </c>
      <c r="L177" s="137">
        <v>65.246264663379819</v>
      </c>
      <c r="M177" s="138">
        <v>1</v>
      </c>
      <c r="N177" s="138">
        <v>2</v>
      </c>
      <c r="O177" s="139"/>
    </row>
    <row r="178" spans="1:15" s="96" customFormat="1" x14ac:dyDescent="0.25">
      <c r="A178" s="119" t="s">
        <v>396</v>
      </c>
      <c r="B178" s="140">
        <v>14922</v>
      </c>
      <c r="C178" s="132" t="s">
        <v>375</v>
      </c>
      <c r="D178" s="141">
        <v>10</v>
      </c>
      <c r="E178" s="119" t="s">
        <v>313</v>
      </c>
      <c r="F178" s="133">
        <v>8045</v>
      </c>
      <c r="G178" s="133">
        <v>8375</v>
      </c>
      <c r="H178" s="135">
        <f t="shared" si="5"/>
        <v>8210</v>
      </c>
      <c r="I178" s="136">
        <v>2.4450000000000003</v>
      </c>
      <c r="J178" s="136">
        <v>7.0710678118656384E-3</v>
      </c>
      <c r="K178" s="137">
        <v>78.741382937850688</v>
      </c>
      <c r="L178" s="137">
        <v>78.741382937850688</v>
      </c>
      <c r="M178" s="138">
        <v>1</v>
      </c>
      <c r="N178" s="138">
        <v>1</v>
      </c>
      <c r="O178" s="139"/>
    </row>
    <row r="179" spans="1:15" s="96" customFormat="1" x14ac:dyDescent="0.25">
      <c r="A179" s="119" t="s">
        <v>397</v>
      </c>
      <c r="B179" s="140">
        <v>14924</v>
      </c>
      <c r="C179" s="132" t="s">
        <v>375</v>
      </c>
      <c r="D179" s="141">
        <v>10</v>
      </c>
      <c r="E179" s="119" t="s">
        <v>313</v>
      </c>
      <c r="F179" s="133">
        <v>8045</v>
      </c>
      <c r="G179" s="133">
        <v>8375</v>
      </c>
      <c r="H179" s="135">
        <f t="shared" si="5"/>
        <v>8210</v>
      </c>
      <c r="I179" s="136">
        <v>2.4850000000000003</v>
      </c>
      <c r="J179" s="136">
        <v>7.0710678118656384E-3</v>
      </c>
      <c r="K179" s="137">
        <v>83.086480153518039</v>
      </c>
      <c r="L179" s="137">
        <v>83.086480153518039</v>
      </c>
      <c r="M179" s="138">
        <v>1</v>
      </c>
      <c r="N179" s="138">
        <v>1</v>
      </c>
      <c r="O179" s="139"/>
    </row>
    <row r="180" spans="1:15" s="96" customFormat="1" x14ac:dyDescent="0.25">
      <c r="A180" s="119" t="s">
        <v>398</v>
      </c>
      <c r="B180" s="140">
        <v>14925</v>
      </c>
      <c r="C180" s="132" t="s">
        <v>375</v>
      </c>
      <c r="D180" s="141">
        <v>10</v>
      </c>
      <c r="E180" s="119" t="s">
        <v>684</v>
      </c>
      <c r="F180" s="133">
        <v>8045</v>
      </c>
      <c r="G180" s="133">
        <v>8375</v>
      </c>
      <c r="H180" s="135">
        <f t="shared" si="5"/>
        <v>8210</v>
      </c>
      <c r="I180" s="136">
        <v>2.5949999999999998</v>
      </c>
      <c r="J180" s="136">
        <v>2.1213203435596288E-2</v>
      </c>
      <c r="K180" s="137">
        <v>95.894714131452233</v>
      </c>
      <c r="L180" s="137">
        <v>95.894714131452233</v>
      </c>
      <c r="M180" s="138">
        <v>1</v>
      </c>
      <c r="N180" s="138">
        <v>2</v>
      </c>
      <c r="O180" s="139"/>
    </row>
    <row r="181" spans="1:15" s="96" customFormat="1" x14ac:dyDescent="0.25">
      <c r="A181" s="119" t="s">
        <v>405</v>
      </c>
      <c r="B181" s="140">
        <v>14941</v>
      </c>
      <c r="C181" s="132" t="s">
        <v>375</v>
      </c>
      <c r="D181" s="141">
        <v>10</v>
      </c>
      <c r="E181" s="119" t="s">
        <v>309</v>
      </c>
      <c r="F181" s="133">
        <v>8045</v>
      </c>
      <c r="G181" s="133">
        <v>8375</v>
      </c>
      <c r="H181" s="135">
        <f t="shared" si="5"/>
        <v>8210</v>
      </c>
      <c r="I181" s="136">
        <v>2.3800000000000003</v>
      </c>
      <c r="J181" s="136">
        <v>7.0000000000000062E-2</v>
      </c>
      <c r="K181" s="137">
        <v>72.022754661441738</v>
      </c>
      <c r="L181" s="158">
        <v>80.341382824838249</v>
      </c>
      <c r="M181" s="138">
        <v>2</v>
      </c>
      <c r="N181" s="138">
        <v>1</v>
      </c>
      <c r="O181" s="139"/>
    </row>
    <row r="182" spans="1:15" s="96" customFormat="1" x14ac:dyDescent="0.25">
      <c r="A182" s="119" t="s">
        <v>560</v>
      </c>
      <c r="B182" s="140">
        <v>15013</v>
      </c>
      <c r="C182" s="132" t="s">
        <v>375</v>
      </c>
      <c r="D182" s="141">
        <v>10</v>
      </c>
      <c r="E182" s="119" t="s">
        <v>308</v>
      </c>
      <c r="F182" s="133">
        <v>8045</v>
      </c>
      <c r="G182" s="133">
        <v>8375</v>
      </c>
      <c r="H182" s="135">
        <f t="shared" si="5"/>
        <v>8210</v>
      </c>
      <c r="I182" s="136">
        <v>2.5350000000000001</v>
      </c>
      <c r="J182" s="136">
        <v>2.1213203435596288E-2</v>
      </c>
      <c r="K182" s="137">
        <v>88.749733934701709</v>
      </c>
      <c r="L182" s="158">
        <v>99.000328204159757</v>
      </c>
      <c r="M182" s="138">
        <v>2</v>
      </c>
      <c r="N182" s="138">
        <v>2</v>
      </c>
      <c r="O182" s="139" t="s">
        <v>559</v>
      </c>
    </row>
    <row r="183" spans="1:15" s="96" customFormat="1" x14ac:dyDescent="0.25">
      <c r="A183" s="119" t="s">
        <v>565</v>
      </c>
      <c r="B183" s="140">
        <v>15014</v>
      </c>
      <c r="C183" s="132" t="s">
        <v>375</v>
      </c>
      <c r="D183" s="141">
        <v>10</v>
      </c>
      <c r="E183" s="119" t="s">
        <v>309</v>
      </c>
      <c r="F183" s="133">
        <v>8045</v>
      </c>
      <c r="G183" s="133">
        <v>8375</v>
      </c>
      <c r="H183" s="135">
        <f t="shared" si="5"/>
        <v>8210</v>
      </c>
      <c r="I183" s="136">
        <v>2.38</v>
      </c>
      <c r="J183" s="136">
        <v>0</v>
      </c>
      <c r="K183" s="137">
        <v>72.022754661441738</v>
      </c>
      <c r="L183" s="158">
        <v>80.341382824838249</v>
      </c>
      <c r="M183" s="138">
        <v>2</v>
      </c>
      <c r="N183" s="138">
        <v>1</v>
      </c>
      <c r="O183" s="139" t="s">
        <v>564</v>
      </c>
    </row>
    <row r="184" spans="1:15" s="96" customFormat="1" x14ac:dyDescent="0.25">
      <c r="A184" s="119" t="s">
        <v>566</v>
      </c>
      <c r="B184" s="140">
        <v>15015</v>
      </c>
      <c r="C184" s="132" t="s">
        <v>375</v>
      </c>
      <c r="D184" s="141">
        <v>10</v>
      </c>
      <c r="E184" s="119" t="s">
        <v>684</v>
      </c>
      <c r="F184" s="133">
        <v>8045</v>
      </c>
      <c r="G184" s="133">
        <v>8375</v>
      </c>
      <c r="H184" s="135">
        <f t="shared" si="5"/>
        <v>8210</v>
      </c>
      <c r="I184" s="136">
        <v>2.6</v>
      </c>
      <c r="J184" s="136">
        <v>0</v>
      </c>
      <c r="K184" s="137">
        <v>96.507659172657284</v>
      </c>
      <c r="L184" s="137">
        <v>96.507659172657284</v>
      </c>
      <c r="M184" s="138">
        <v>1</v>
      </c>
      <c r="N184" s="138">
        <v>2</v>
      </c>
      <c r="O184" s="139" t="s">
        <v>563</v>
      </c>
    </row>
    <row r="185" spans="1:15" s="96" customFormat="1" x14ac:dyDescent="0.25">
      <c r="A185" s="119" t="s">
        <v>561</v>
      </c>
      <c r="B185" s="140">
        <v>15016</v>
      </c>
      <c r="C185" s="132" t="s">
        <v>375</v>
      </c>
      <c r="D185" s="141">
        <v>10</v>
      </c>
      <c r="E185" s="119" t="s">
        <v>684</v>
      </c>
      <c r="F185" s="133">
        <v>8045</v>
      </c>
      <c r="G185" s="133">
        <v>8375</v>
      </c>
      <c r="H185" s="135">
        <f t="shared" si="5"/>
        <v>8210</v>
      </c>
      <c r="I185" s="136">
        <v>2.5433333333333334</v>
      </c>
      <c r="J185" s="136">
        <v>2.5166114784235735E-2</v>
      </c>
      <c r="K185" s="137">
        <v>89.719091554328699</v>
      </c>
      <c r="L185" s="137">
        <v>89.719091554328699</v>
      </c>
      <c r="M185" s="138">
        <v>1</v>
      </c>
      <c r="N185" s="138">
        <v>2</v>
      </c>
      <c r="O185" s="139" t="s">
        <v>558</v>
      </c>
    </row>
    <row r="186" spans="1:15" s="96" customFormat="1" x14ac:dyDescent="0.25">
      <c r="A186" s="119" t="s">
        <v>508</v>
      </c>
      <c r="B186" s="157">
        <v>876</v>
      </c>
      <c r="C186" s="132" t="s">
        <v>447</v>
      </c>
      <c r="D186" s="141">
        <v>11</v>
      </c>
      <c r="E186" s="119" t="s">
        <v>309</v>
      </c>
      <c r="F186" s="119">
        <v>8375</v>
      </c>
      <c r="G186" s="119">
        <v>8704</v>
      </c>
      <c r="H186" s="133">
        <v>8539.5</v>
      </c>
      <c r="I186" s="142">
        <v>2.313333333333333</v>
      </c>
      <c r="J186" s="142">
        <v>4.5092497528228866E-2</v>
      </c>
      <c r="K186" s="143">
        <v>65.558422390302923</v>
      </c>
      <c r="L186" s="158">
        <v>73.130420176382913</v>
      </c>
      <c r="M186" s="138">
        <v>2</v>
      </c>
      <c r="N186" s="138">
        <v>1</v>
      </c>
      <c r="O186" s="144"/>
    </row>
    <row r="187" spans="1:15" s="96" customFormat="1" x14ac:dyDescent="0.25">
      <c r="A187" s="119" t="s">
        <v>507</v>
      </c>
      <c r="B187" s="157">
        <v>877</v>
      </c>
      <c r="C187" s="132" t="s">
        <v>447</v>
      </c>
      <c r="D187" s="141">
        <v>11</v>
      </c>
      <c r="E187" s="119" t="s">
        <v>309</v>
      </c>
      <c r="F187" s="119">
        <v>8375</v>
      </c>
      <c r="G187" s="119">
        <v>8704</v>
      </c>
      <c r="H187" s="133">
        <v>8539.5</v>
      </c>
      <c r="I187" s="142">
        <v>2.2666666666666666</v>
      </c>
      <c r="J187" s="142">
        <v>2.0816659994661382E-2</v>
      </c>
      <c r="K187" s="143">
        <v>61.282030682377027</v>
      </c>
      <c r="L187" s="158">
        <v>68.360105226191564</v>
      </c>
      <c r="M187" s="138">
        <v>2</v>
      </c>
      <c r="N187" s="138">
        <v>1</v>
      </c>
      <c r="O187" s="144"/>
    </row>
    <row r="188" spans="1:15" s="96" customFormat="1" x14ac:dyDescent="0.25">
      <c r="A188" s="119" t="s">
        <v>509</v>
      </c>
      <c r="B188" s="145">
        <v>878</v>
      </c>
      <c r="C188" s="132" t="s">
        <v>447</v>
      </c>
      <c r="D188" s="141">
        <v>11</v>
      </c>
      <c r="E188" s="119" t="s">
        <v>313</v>
      </c>
      <c r="F188" s="119">
        <v>8375</v>
      </c>
      <c r="G188" s="119">
        <v>8704</v>
      </c>
      <c r="H188" s="133">
        <v>8539.5</v>
      </c>
      <c r="I188" s="142">
        <v>2.64</v>
      </c>
      <c r="J188" s="142">
        <v>6.082762530298233E-2</v>
      </c>
      <c r="K188" s="143">
        <v>101.51003977332573</v>
      </c>
      <c r="L188" s="137">
        <v>101.51003977332573</v>
      </c>
      <c r="M188" s="138">
        <v>1</v>
      </c>
      <c r="N188" s="138">
        <v>1</v>
      </c>
      <c r="O188" s="144"/>
    </row>
    <row r="189" spans="1:15" s="96" customFormat="1" x14ac:dyDescent="0.25">
      <c r="A189" s="119" t="s">
        <v>500</v>
      </c>
      <c r="B189" s="145">
        <v>14690</v>
      </c>
      <c r="C189" s="132" t="s">
        <v>447</v>
      </c>
      <c r="D189" s="141">
        <v>11</v>
      </c>
      <c r="E189" s="119" t="s">
        <v>309</v>
      </c>
      <c r="F189" s="119">
        <v>8375</v>
      </c>
      <c r="G189" s="119">
        <v>8704</v>
      </c>
      <c r="H189" s="133">
        <v>8539.5</v>
      </c>
      <c r="I189" s="142">
        <v>2.0166666666666666</v>
      </c>
      <c r="J189" s="142">
        <v>0.15011106998930263</v>
      </c>
      <c r="K189" s="143">
        <v>41.623532681709619</v>
      </c>
      <c r="L189" s="158">
        <v>46.431050706447081</v>
      </c>
      <c r="M189" s="138">
        <v>2</v>
      </c>
      <c r="N189" s="138">
        <v>1</v>
      </c>
      <c r="O189" s="144" t="s">
        <v>501</v>
      </c>
    </row>
    <row r="190" spans="1:15" s="96" customFormat="1" x14ac:dyDescent="0.25">
      <c r="A190" s="119" t="s">
        <v>497</v>
      </c>
      <c r="B190" s="145">
        <v>14913</v>
      </c>
      <c r="C190" s="132" t="s">
        <v>447</v>
      </c>
      <c r="D190" s="141">
        <v>11</v>
      </c>
      <c r="E190" s="119" t="s">
        <v>684</v>
      </c>
      <c r="F190" s="119">
        <v>8375</v>
      </c>
      <c r="G190" s="119">
        <v>8704</v>
      </c>
      <c r="H190" s="133">
        <v>8539.5</v>
      </c>
      <c r="I190" s="142">
        <v>2.6866666666666661</v>
      </c>
      <c r="J190" s="142">
        <v>3.2145502536643257E-2</v>
      </c>
      <c r="K190" s="143">
        <v>107.57160172496094</v>
      </c>
      <c r="L190" s="137">
        <v>107.57160172496094</v>
      </c>
      <c r="M190" s="138">
        <v>1</v>
      </c>
      <c r="N190" s="138">
        <v>2</v>
      </c>
      <c r="O190" s="144"/>
    </row>
    <row r="191" spans="1:15" s="96" customFormat="1" x14ac:dyDescent="0.25">
      <c r="A191" s="119" t="s">
        <v>496</v>
      </c>
      <c r="B191" s="145">
        <v>14915</v>
      </c>
      <c r="C191" s="132" t="s">
        <v>447</v>
      </c>
      <c r="D191" s="141">
        <v>11</v>
      </c>
      <c r="E191" s="119" t="s">
        <v>684</v>
      </c>
      <c r="F191" s="119">
        <v>8375</v>
      </c>
      <c r="G191" s="119">
        <v>8704</v>
      </c>
      <c r="H191" s="133">
        <v>8539.5</v>
      </c>
      <c r="I191" s="142">
        <v>2.4933333333333336</v>
      </c>
      <c r="J191" s="142">
        <v>5.5075705472860864E-2</v>
      </c>
      <c r="K191" s="143">
        <v>84.012311854785906</v>
      </c>
      <c r="L191" s="137">
        <v>84.012311854785906</v>
      </c>
      <c r="M191" s="138">
        <v>1</v>
      </c>
      <c r="N191" s="138">
        <v>2</v>
      </c>
      <c r="O191" s="144"/>
    </row>
    <row r="192" spans="1:15" s="96" customFormat="1" x14ac:dyDescent="0.25">
      <c r="A192" s="119" t="s">
        <v>506</v>
      </c>
      <c r="B192" s="145">
        <v>14916</v>
      </c>
      <c r="C192" s="132" t="s">
        <v>447</v>
      </c>
      <c r="D192" s="141">
        <v>11</v>
      </c>
      <c r="E192" s="119" t="s">
        <v>313</v>
      </c>
      <c r="F192" s="119">
        <v>8375</v>
      </c>
      <c r="G192" s="119">
        <v>8704</v>
      </c>
      <c r="H192" s="133">
        <v>8539.5</v>
      </c>
      <c r="I192" s="142">
        <v>2.6333333333333333</v>
      </c>
      <c r="J192" s="142">
        <v>2.3094010767585049E-2</v>
      </c>
      <c r="K192" s="143">
        <v>100.66403139648271</v>
      </c>
      <c r="L192" s="137">
        <v>100.66403139648271</v>
      </c>
      <c r="M192" s="138">
        <v>1</v>
      </c>
      <c r="N192" s="138">
        <v>1</v>
      </c>
      <c r="O192" s="144"/>
    </row>
    <row r="193" spans="1:15" s="96" customFormat="1" x14ac:dyDescent="0.25">
      <c r="A193" s="119" t="s">
        <v>504</v>
      </c>
      <c r="B193" s="145">
        <v>14928</v>
      </c>
      <c r="C193" s="132" t="s">
        <v>447</v>
      </c>
      <c r="D193" s="141">
        <v>11</v>
      </c>
      <c r="E193" s="119" t="s">
        <v>684</v>
      </c>
      <c r="F193" s="119">
        <v>8375</v>
      </c>
      <c r="G193" s="119">
        <v>8704</v>
      </c>
      <c r="H193" s="133">
        <v>8539.5</v>
      </c>
      <c r="I193" s="142">
        <v>2.6033333333333335</v>
      </c>
      <c r="J193" s="142">
        <v>5.6862407030773228E-2</v>
      </c>
      <c r="K193" s="143">
        <v>96.917804857453106</v>
      </c>
      <c r="L193" s="137">
        <v>96.917804857453106</v>
      </c>
      <c r="M193" s="138">
        <v>1</v>
      </c>
      <c r="N193" s="138">
        <v>2</v>
      </c>
      <c r="O193" s="144"/>
    </row>
    <row r="194" spans="1:15" s="96" customFormat="1" x14ac:dyDescent="0.25">
      <c r="A194" s="119" t="s">
        <v>505</v>
      </c>
      <c r="B194" s="157">
        <v>14931</v>
      </c>
      <c r="C194" s="132" t="s">
        <v>447</v>
      </c>
      <c r="D194" s="141">
        <v>11</v>
      </c>
      <c r="E194" s="119" t="s">
        <v>309</v>
      </c>
      <c r="F194" s="119">
        <v>8375</v>
      </c>
      <c r="G194" s="119">
        <v>8704</v>
      </c>
      <c r="H194" s="133">
        <v>8539.5</v>
      </c>
      <c r="I194" s="142">
        <v>2.0866666666666664</v>
      </c>
      <c r="J194" s="142">
        <v>3.2145502536643257E-2</v>
      </c>
      <c r="K194" s="143">
        <v>46.6004048586938</v>
      </c>
      <c r="L194" s="158">
        <v>51.982751619872928</v>
      </c>
      <c r="M194" s="138">
        <v>2</v>
      </c>
      <c r="N194" s="138">
        <v>1</v>
      </c>
      <c r="O194" s="144"/>
    </row>
    <row r="195" spans="1:15" s="96" customFormat="1" x14ac:dyDescent="0.25">
      <c r="A195" s="119" t="s">
        <v>495</v>
      </c>
      <c r="B195" s="157">
        <v>14957</v>
      </c>
      <c r="C195" s="132" t="s">
        <v>447</v>
      </c>
      <c r="D195" s="141">
        <v>11</v>
      </c>
      <c r="E195" s="119" t="s">
        <v>684</v>
      </c>
      <c r="F195" s="119">
        <v>8375</v>
      </c>
      <c r="G195" s="119">
        <v>8704</v>
      </c>
      <c r="H195" s="133">
        <v>8539.5</v>
      </c>
      <c r="I195" s="142">
        <v>2.3666666666666667</v>
      </c>
      <c r="J195" s="142">
        <v>2.8867513459481187E-2</v>
      </c>
      <c r="K195" s="143">
        <v>70.695827311705287</v>
      </c>
      <c r="L195" s="137">
        <v>70.695827311705287</v>
      </c>
      <c r="M195" s="138">
        <v>1</v>
      </c>
      <c r="N195" s="138">
        <v>2</v>
      </c>
      <c r="O195" s="146" t="s">
        <v>494</v>
      </c>
    </row>
    <row r="196" spans="1:15" s="96" customFormat="1" x14ac:dyDescent="0.25">
      <c r="A196" s="119" t="s">
        <v>503</v>
      </c>
      <c r="B196" s="157">
        <v>14959</v>
      </c>
      <c r="C196" s="132" t="s">
        <v>447</v>
      </c>
      <c r="D196" s="141">
        <v>11</v>
      </c>
      <c r="E196" s="119" t="s">
        <v>684</v>
      </c>
      <c r="F196" s="119">
        <v>8375</v>
      </c>
      <c r="G196" s="119">
        <v>8704</v>
      </c>
      <c r="H196" s="133">
        <v>8539.5</v>
      </c>
      <c r="I196" s="142">
        <v>2.1866666666666665</v>
      </c>
      <c r="J196" s="142">
        <v>2.5166114784235735E-2</v>
      </c>
      <c r="K196" s="143">
        <v>54.410204125724427</v>
      </c>
      <c r="L196" s="137">
        <v>54.410204125724427</v>
      </c>
      <c r="M196" s="138">
        <v>1</v>
      </c>
      <c r="N196" s="138">
        <v>2</v>
      </c>
      <c r="O196" s="144" t="s">
        <v>501</v>
      </c>
    </row>
    <row r="197" spans="1:15" s="96" customFormat="1" x14ac:dyDescent="0.25">
      <c r="A197" s="119" t="s">
        <v>499</v>
      </c>
      <c r="B197" s="157">
        <v>14961</v>
      </c>
      <c r="C197" s="132" t="s">
        <v>447</v>
      </c>
      <c r="D197" s="141">
        <v>11</v>
      </c>
      <c r="E197" s="119" t="s">
        <v>308</v>
      </c>
      <c r="F197" s="119">
        <v>8375</v>
      </c>
      <c r="G197" s="119">
        <v>8704</v>
      </c>
      <c r="H197" s="133">
        <v>8539.5</v>
      </c>
      <c r="I197" s="142">
        <v>2.4299999999999997</v>
      </c>
      <c r="J197" s="142">
        <v>1.4142135623730963E-2</v>
      </c>
      <c r="K197" s="143">
        <v>77.153701348217609</v>
      </c>
      <c r="L197" s="158">
        <v>86.064953853936743</v>
      </c>
      <c r="M197" s="138">
        <v>2</v>
      </c>
      <c r="N197" s="138">
        <v>2</v>
      </c>
      <c r="O197" s="144"/>
    </row>
    <row r="198" spans="1:15" s="96" customFormat="1" x14ac:dyDescent="0.25">
      <c r="A198" s="119" t="s">
        <v>502</v>
      </c>
      <c r="B198" s="145">
        <v>14962</v>
      </c>
      <c r="C198" s="132" t="s">
        <v>447</v>
      </c>
      <c r="D198" s="141">
        <v>11</v>
      </c>
      <c r="E198" s="119" t="s">
        <v>308</v>
      </c>
      <c r="F198" s="119">
        <v>8375</v>
      </c>
      <c r="G198" s="119">
        <v>8704</v>
      </c>
      <c r="H198" s="133">
        <v>8539.5</v>
      </c>
      <c r="I198" s="142">
        <v>2.1366666666666667</v>
      </c>
      <c r="J198" s="142">
        <v>6.1101009266077921E-2</v>
      </c>
      <c r="K198" s="143">
        <v>50.399789733525168</v>
      </c>
      <c r="L198" s="158">
        <v>56.220965447747325</v>
      </c>
      <c r="M198" s="138">
        <v>2</v>
      </c>
      <c r="N198" s="138">
        <v>2</v>
      </c>
      <c r="O198" s="144" t="s">
        <v>501</v>
      </c>
    </row>
    <row r="199" spans="1:15" s="96" customFormat="1" x14ac:dyDescent="0.25">
      <c r="A199" s="119" t="s">
        <v>493</v>
      </c>
      <c r="B199" s="145">
        <v>14963</v>
      </c>
      <c r="C199" s="132" t="s">
        <v>447</v>
      </c>
      <c r="D199" s="141">
        <v>11</v>
      </c>
      <c r="E199" s="119" t="s">
        <v>313</v>
      </c>
      <c r="F199" s="119">
        <v>8375</v>
      </c>
      <c r="G199" s="119">
        <v>8704</v>
      </c>
      <c r="H199" s="133">
        <v>8539.5</v>
      </c>
      <c r="I199" s="142">
        <v>2.5333333333333332</v>
      </c>
      <c r="J199" s="142">
        <v>6.5064070986477068E-2</v>
      </c>
      <c r="K199" s="143">
        <v>88.556743395619421</v>
      </c>
      <c r="L199" s="137">
        <v>88.556743395619421</v>
      </c>
      <c r="M199" s="138">
        <v>1</v>
      </c>
      <c r="N199" s="138">
        <v>1</v>
      </c>
      <c r="O199" s="144"/>
    </row>
    <row r="200" spans="1:15" s="96" customFormat="1" x14ac:dyDescent="0.25">
      <c r="A200" s="119" t="s">
        <v>492</v>
      </c>
      <c r="B200" s="145">
        <v>14964</v>
      </c>
      <c r="C200" s="132" t="s">
        <v>447</v>
      </c>
      <c r="D200" s="141">
        <v>11</v>
      </c>
      <c r="E200" s="119" t="s">
        <v>313</v>
      </c>
      <c r="F200" s="119">
        <v>8375</v>
      </c>
      <c r="G200" s="119">
        <v>8704</v>
      </c>
      <c r="H200" s="133">
        <v>8539.5</v>
      </c>
      <c r="I200" s="142">
        <v>2.48</v>
      </c>
      <c r="J200" s="142">
        <v>2.0000000000000018E-2</v>
      </c>
      <c r="K200" s="143">
        <v>82.53441236984186</v>
      </c>
      <c r="L200" s="137">
        <v>82.53441236984186</v>
      </c>
      <c r="M200" s="138">
        <v>1</v>
      </c>
      <c r="N200" s="138">
        <v>1</v>
      </c>
      <c r="O200" s="144"/>
    </row>
    <row r="201" spans="1:15" s="96" customFormat="1" x14ac:dyDescent="0.25">
      <c r="A201" s="119" t="s">
        <v>652</v>
      </c>
      <c r="B201" s="145">
        <v>15196</v>
      </c>
      <c r="C201" s="132" t="s">
        <v>447</v>
      </c>
      <c r="D201" s="141">
        <v>11</v>
      </c>
      <c r="E201" s="119" t="s">
        <v>309</v>
      </c>
      <c r="F201" s="119">
        <v>8375</v>
      </c>
      <c r="G201" s="119">
        <v>8704</v>
      </c>
      <c r="H201" s="133">
        <v>8539.5</v>
      </c>
      <c r="I201" s="142">
        <v>2.5</v>
      </c>
      <c r="J201" s="142">
        <v>3.60555127546398E-2</v>
      </c>
      <c r="K201" s="143">
        <v>84.758142159370664</v>
      </c>
      <c r="L201" s="158">
        <v>94.547707578777974</v>
      </c>
      <c r="M201" s="138">
        <v>2</v>
      </c>
      <c r="N201" s="138">
        <v>1</v>
      </c>
      <c r="O201" s="144" t="s">
        <v>646</v>
      </c>
    </row>
    <row r="202" spans="1:15" s="96" customFormat="1" x14ac:dyDescent="0.25">
      <c r="A202" s="119" t="s">
        <v>653</v>
      </c>
      <c r="B202" s="145">
        <v>15197</v>
      </c>
      <c r="C202" s="132" t="s">
        <v>447</v>
      </c>
      <c r="D202" s="141">
        <v>11</v>
      </c>
      <c r="E202" s="119" t="s">
        <v>313</v>
      </c>
      <c r="F202" s="119">
        <v>8375</v>
      </c>
      <c r="G202" s="119">
        <v>8704</v>
      </c>
      <c r="H202" s="133">
        <v>8539.5</v>
      </c>
      <c r="I202" s="142">
        <v>2.7266666666666666</v>
      </c>
      <c r="J202" s="142">
        <v>5.7735026918962373E-2</v>
      </c>
      <c r="K202" s="143">
        <v>112.96452539447812</v>
      </c>
      <c r="L202" s="137">
        <v>112.96452539447812</v>
      </c>
      <c r="M202" s="138">
        <v>1</v>
      </c>
      <c r="N202" s="138">
        <v>1</v>
      </c>
      <c r="O202" s="144" t="s">
        <v>647</v>
      </c>
    </row>
    <row r="203" spans="1:15" s="96" customFormat="1" x14ac:dyDescent="0.25">
      <c r="A203" s="119" t="s">
        <v>654</v>
      </c>
      <c r="B203" s="145">
        <v>15198</v>
      </c>
      <c r="C203" s="132" t="s">
        <v>447</v>
      </c>
      <c r="D203" s="141">
        <v>11</v>
      </c>
      <c r="E203" s="119" t="s">
        <v>313</v>
      </c>
      <c r="F203" s="119">
        <v>8375</v>
      </c>
      <c r="G203" s="119">
        <v>8704</v>
      </c>
      <c r="H203" s="133">
        <v>8539.5</v>
      </c>
      <c r="I203" s="142">
        <v>2.2666666666666666</v>
      </c>
      <c r="J203" s="142">
        <v>3.2145502536643167E-2</v>
      </c>
      <c r="K203" s="143">
        <v>61.282030682377027</v>
      </c>
      <c r="L203" s="137">
        <v>61.282030682377027</v>
      </c>
      <c r="M203" s="138">
        <v>1</v>
      </c>
      <c r="N203" s="138">
        <v>1</v>
      </c>
      <c r="O203" s="144" t="s">
        <v>648</v>
      </c>
    </row>
    <row r="204" spans="1:15" s="96" customFormat="1" x14ac:dyDescent="0.25">
      <c r="A204" s="119" t="s">
        <v>655</v>
      </c>
      <c r="B204" s="145">
        <v>15199</v>
      </c>
      <c r="C204" s="132" t="s">
        <v>447</v>
      </c>
      <c r="D204" s="141">
        <v>11</v>
      </c>
      <c r="E204" s="119" t="s">
        <v>313</v>
      </c>
      <c r="F204" s="119">
        <v>8375</v>
      </c>
      <c r="G204" s="119">
        <v>8704</v>
      </c>
      <c r="H204" s="133">
        <v>8539.5</v>
      </c>
      <c r="I204" s="142">
        <v>2.2966666666666664</v>
      </c>
      <c r="J204" s="142">
        <v>6.5064070986477054E-2</v>
      </c>
      <c r="K204" s="143">
        <v>64.00800206200006</v>
      </c>
      <c r="L204" s="137">
        <v>64.00800206200006</v>
      </c>
      <c r="M204" s="138">
        <v>1</v>
      </c>
      <c r="N204" s="138">
        <v>1</v>
      </c>
      <c r="O204" s="144" t="s">
        <v>649</v>
      </c>
    </row>
    <row r="205" spans="1:15" s="96" customFormat="1" x14ac:dyDescent="0.25">
      <c r="A205" s="119" t="s">
        <v>656</v>
      </c>
      <c r="B205" s="145">
        <v>15200</v>
      </c>
      <c r="C205" s="132" t="s">
        <v>447</v>
      </c>
      <c r="D205" s="141">
        <v>11</v>
      </c>
      <c r="E205" s="119" t="s">
        <v>684</v>
      </c>
      <c r="F205" s="119">
        <v>8375</v>
      </c>
      <c r="G205" s="119">
        <v>8704</v>
      </c>
      <c r="H205" s="133">
        <v>8539.5</v>
      </c>
      <c r="I205" s="142">
        <v>2.476666666666667</v>
      </c>
      <c r="J205" s="142">
        <v>7.6376261582597305E-2</v>
      </c>
      <c r="K205" s="143">
        <v>82.167792678862526</v>
      </c>
      <c r="L205" s="137">
        <v>82.167792678862526</v>
      </c>
      <c r="M205" s="138">
        <v>1</v>
      </c>
      <c r="N205" s="138">
        <v>2</v>
      </c>
      <c r="O205" s="144" t="s">
        <v>650</v>
      </c>
    </row>
    <row r="206" spans="1:15" s="96" customFormat="1" x14ac:dyDescent="0.25">
      <c r="A206" s="119" t="s">
        <v>657</v>
      </c>
      <c r="B206" s="145">
        <v>15201</v>
      </c>
      <c r="C206" s="132" t="s">
        <v>447</v>
      </c>
      <c r="D206" s="141">
        <v>11</v>
      </c>
      <c r="E206" s="119" t="s">
        <v>313</v>
      </c>
      <c r="F206" s="119">
        <v>8375</v>
      </c>
      <c r="G206" s="119">
        <v>8704</v>
      </c>
      <c r="H206" s="133">
        <v>8539.5</v>
      </c>
      <c r="I206" s="142">
        <v>2.5866666666666664</v>
      </c>
      <c r="J206" s="142">
        <v>1.5275252316519577E-2</v>
      </c>
      <c r="K206" s="143">
        <v>94.879184724746622</v>
      </c>
      <c r="L206" s="137">
        <v>94.879184724746622</v>
      </c>
      <c r="M206" s="138">
        <v>1</v>
      </c>
      <c r="N206" s="138">
        <v>1</v>
      </c>
      <c r="O206" s="144" t="s">
        <v>651</v>
      </c>
    </row>
    <row r="207" spans="1:15" s="96" customFormat="1" x14ac:dyDescent="0.25">
      <c r="A207" s="119" t="s">
        <v>658</v>
      </c>
      <c r="B207" s="145">
        <v>15202</v>
      </c>
      <c r="C207" s="132" t="s">
        <v>447</v>
      </c>
      <c r="D207" s="141">
        <v>11</v>
      </c>
      <c r="E207" s="119" t="s">
        <v>684</v>
      </c>
      <c r="F207" s="119">
        <v>8375</v>
      </c>
      <c r="G207" s="119">
        <v>8704</v>
      </c>
      <c r="H207" s="133">
        <v>8539.5</v>
      </c>
      <c r="I207" s="142">
        <v>2.4133333333333336</v>
      </c>
      <c r="J207" s="142">
        <v>5.5075705472861176E-2</v>
      </c>
      <c r="K207" s="143">
        <v>75.41596647082379</v>
      </c>
      <c r="L207" s="137">
        <v>75.41596647082379</v>
      </c>
      <c r="M207" s="138">
        <v>1</v>
      </c>
      <c r="N207" s="138">
        <v>2</v>
      </c>
      <c r="O207" s="146" t="s">
        <v>626</v>
      </c>
    </row>
    <row r="208" spans="1:15" s="96" customFormat="1" x14ac:dyDescent="0.25">
      <c r="A208" s="119" t="s">
        <v>659</v>
      </c>
      <c r="B208" s="145">
        <v>15203</v>
      </c>
      <c r="C208" s="132" t="s">
        <v>447</v>
      </c>
      <c r="D208" s="141">
        <v>11</v>
      </c>
      <c r="E208" s="119" t="s">
        <v>684</v>
      </c>
      <c r="F208" s="119">
        <v>8375</v>
      </c>
      <c r="G208" s="119">
        <v>8704</v>
      </c>
      <c r="H208" s="133">
        <v>8539.5</v>
      </c>
      <c r="I208" s="142">
        <v>2.6933333333333334</v>
      </c>
      <c r="J208" s="142">
        <v>5.5075705472861121E-2</v>
      </c>
      <c r="K208" s="143">
        <v>108.45766520662914</v>
      </c>
      <c r="L208" s="137">
        <v>108.45766520662914</v>
      </c>
      <c r="M208" s="138">
        <v>1</v>
      </c>
      <c r="N208" s="138">
        <v>2</v>
      </c>
      <c r="O208" s="146" t="s">
        <v>627</v>
      </c>
    </row>
    <row r="209" spans="1:15" s="96" customFormat="1" x14ac:dyDescent="0.25">
      <c r="A209" s="119" t="s">
        <v>660</v>
      </c>
      <c r="B209" s="145">
        <v>15204</v>
      </c>
      <c r="C209" s="132" t="s">
        <v>447</v>
      </c>
      <c r="D209" s="141">
        <v>11</v>
      </c>
      <c r="E209" s="119" t="s">
        <v>313</v>
      </c>
      <c r="F209" s="119">
        <v>8375</v>
      </c>
      <c r="G209" s="119">
        <v>8704</v>
      </c>
      <c r="H209" s="133">
        <v>8539.5</v>
      </c>
      <c r="I209" s="142">
        <v>2.4033333333333333</v>
      </c>
      <c r="J209" s="142">
        <v>0.10016652800877823</v>
      </c>
      <c r="K209" s="143">
        <v>74.386542501386899</v>
      </c>
      <c r="L209" s="137">
        <v>74.386542501386899</v>
      </c>
      <c r="M209" s="138">
        <v>1</v>
      </c>
      <c r="N209" s="138">
        <v>1</v>
      </c>
      <c r="O209" s="146" t="s">
        <v>628</v>
      </c>
    </row>
    <row r="210" spans="1:15" s="96" customFormat="1" x14ac:dyDescent="0.25">
      <c r="A210" s="119" t="s">
        <v>661</v>
      </c>
      <c r="B210" s="145">
        <v>15205</v>
      </c>
      <c r="C210" s="132" t="s">
        <v>447</v>
      </c>
      <c r="D210" s="141">
        <v>11</v>
      </c>
      <c r="E210" s="119" t="s">
        <v>684</v>
      </c>
      <c r="F210" s="119">
        <v>8375</v>
      </c>
      <c r="G210" s="119">
        <v>8704</v>
      </c>
      <c r="H210" s="133">
        <v>8539.5</v>
      </c>
      <c r="I210" s="142">
        <v>2.5799999999999996</v>
      </c>
      <c r="J210" s="142">
        <v>5.0000000000000044E-2</v>
      </c>
      <c r="K210" s="143">
        <v>94.072183983207736</v>
      </c>
      <c r="L210" s="137">
        <v>94.072183983207736</v>
      </c>
      <c r="M210" s="138">
        <v>1</v>
      </c>
      <c r="N210" s="138">
        <v>2</v>
      </c>
      <c r="O210" s="146" t="s">
        <v>629</v>
      </c>
    </row>
    <row r="211" spans="1:15" s="96" customFormat="1" x14ac:dyDescent="0.25">
      <c r="A211" s="119" t="s">
        <v>662</v>
      </c>
      <c r="B211" s="145">
        <v>15206</v>
      </c>
      <c r="C211" s="132" t="s">
        <v>447</v>
      </c>
      <c r="D211" s="141">
        <v>11</v>
      </c>
      <c r="E211" s="119" t="s">
        <v>313</v>
      </c>
      <c r="F211" s="119">
        <v>8375</v>
      </c>
      <c r="G211" s="119">
        <v>8704</v>
      </c>
      <c r="H211" s="133">
        <v>8539.5</v>
      </c>
      <c r="I211" s="142">
        <v>2.5</v>
      </c>
      <c r="J211" s="142">
        <v>4.5825756949558302E-2</v>
      </c>
      <c r="K211" s="143">
        <v>84.758142159370664</v>
      </c>
      <c r="L211" s="137">
        <v>84.758142159370664</v>
      </c>
      <c r="M211" s="138">
        <v>1</v>
      </c>
      <c r="N211" s="138">
        <v>1</v>
      </c>
      <c r="O211" s="146" t="s">
        <v>630</v>
      </c>
    </row>
    <row r="212" spans="1:15" s="96" customFormat="1" x14ac:dyDescent="0.25">
      <c r="A212" s="119" t="s">
        <v>663</v>
      </c>
      <c r="B212" s="145">
        <v>15207</v>
      </c>
      <c r="C212" s="132" t="s">
        <v>447</v>
      </c>
      <c r="D212" s="141">
        <v>11</v>
      </c>
      <c r="E212" s="119" t="s">
        <v>309</v>
      </c>
      <c r="F212" s="119">
        <v>8375</v>
      </c>
      <c r="G212" s="119">
        <v>8704</v>
      </c>
      <c r="H212" s="133">
        <v>8539.5</v>
      </c>
      <c r="I212" s="142">
        <v>2.3266666666666667</v>
      </c>
      <c r="J212" s="142">
        <v>1.5275252316519383E-2</v>
      </c>
      <c r="K212" s="143">
        <v>66.817480527380042</v>
      </c>
      <c r="L212" s="158">
        <v>74.534899528292428</v>
      </c>
      <c r="M212" s="138">
        <v>2</v>
      </c>
      <c r="N212" s="138">
        <v>1</v>
      </c>
      <c r="O212" s="146" t="s">
        <v>631</v>
      </c>
    </row>
    <row r="213" spans="1:15" s="96" customFormat="1" x14ac:dyDescent="0.25">
      <c r="A213" s="119" t="s">
        <v>664</v>
      </c>
      <c r="B213" s="145">
        <v>15208</v>
      </c>
      <c r="C213" s="132" t="s">
        <v>447</v>
      </c>
      <c r="D213" s="141">
        <v>11</v>
      </c>
      <c r="E213" s="119" t="s">
        <v>309</v>
      </c>
      <c r="F213" s="119">
        <v>8375</v>
      </c>
      <c r="G213" s="119">
        <v>8704</v>
      </c>
      <c r="H213" s="133">
        <v>8539.5</v>
      </c>
      <c r="I213" s="142">
        <v>2.1666666666666665</v>
      </c>
      <c r="J213" s="142">
        <v>2.0816659994661309E-2</v>
      </c>
      <c r="K213" s="143">
        <v>52.780300361120766</v>
      </c>
      <c r="L213" s="158">
        <v>58.876425052830214</v>
      </c>
      <c r="M213" s="138">
        <v>2</v>
      </c>
      <c r="N213" s="138">
        <v>1</v>
      </c>
      <c r="O213" s="146" t="s">
        <v>632</v>
      </c>
    </row>
    <row r="214" spans="1:15" s="96" customFormat="1" x14ac:dyDescent="0.25">
      <c r="A214" s="119" t="s">
        <v>665</v>
      </c>
      <c r="B214" s="145">
        <v>15209</v>
      </c>
      <c r="C214" s="132" t="s">
        <v>447</v>
      </c>
      <c r="D214" s="141">
        <v>11</v>
      </c>
      <c r="E214" s="119" t="s">
        <v>308</v>
      </c>
      <c r="F214" s="119">
        <v>8375</v>
      </c>
      <c r="G214" s="119">
        <v>8704</v>
      </c>
      <c r="H214" s="133">
        <v>8539.5</v>
      </c>
      <c r="I214" s="142">
        <v>2.6766666666666663</v>
      </c>
      <c r="J214" s="142">
        <v>2.5166114784235971E-2</v>
      </c>
      <c r="K214" s="143">
        <v>106.25199710084409</v>
      </c>
      <c r="L214" s="158">
        <v>118.52410276599159</v>
      </c>
      <c r="M214" s="138">
        <v>2</v>
      </c>
      <c r="N214" s="138">
        <v>2</v>
      </c>
      <c r="O214" s="146" t="s">
        <v>633</v>
      </c>
    </row>
    <row r="215" spans="1:15" s="96" customFormat="1" x14ac:dyDescent="0.25">
      <c r="A215" s="119" t="s">
        <v>666</v>
      </c>
      <c r="B215" s="145">
        <v>15210</v>
      </c>
      <c r="C215" s="132" t="s">
        <v>447</v>
      </c>
      <c r="D215" s="141">
        <v>11</v>
      </c>
      <c r="E215" s="119" t="s">
        <v>308</v>
      </c>
      <c r="F215" s="119">
        <v>8375</v>
      </c>
      <c r="G215" s="119">
        <v>8704</v>
      </c>
      <c r="H215" s="133">
        <v>8539.5</v>
      </c>
      <c r="I215" s="142">
        <v>2.2333333333333329</v>
      </c>
      <c r="J215" s="142">
        <v>8.504900548115378E-2</v>
      </c>
      <c r="K215" s="143">
        <v>58.349379740997179</v>
      </c>
      <c r="L215" s="158">
        <v>65.088733101082354</v>
      </c>
      <c r="M215" s="138">
        <v>2</v>
      </c>
      <c r="N215" s="138">
        <v>2</v>
      </c>
      <c r="O215" s="146" t="s">
        <v>634</v>
      </c>
    </row>
    <row r="216" spans="1:15" s="96" customFormat="1" x14ac:dyDescent="0.25">
      <c r="A216" s="119" t="s">
        <v>667</v>
      </c>
      <c r="B216" s="145">
        <v>15211</v>
      </c>
      <c r="C216" s="132" t="s">
        <v>447</v>
      </c>
      <c r="D216" s="141">
        <v>11</v>
      </c>
      <c r="E216" s="119" t="s">
        <v>308</v>
      </c>
      <c r="F216" s="119">
        <v>8375</v>
      </c>
      <c r="G216" s="119">
        <v>8704</v>
      </c>
      <c r="H216" s="133">
        <v>8539.5</v>
      </c>
      <c r="I216" s="142">
        <v>2.2699999999999996</v>
      </c>
      <c r="J216" s="142">
        <v>1.4142135623730963E-2</v>
      </c>
      <c r="K216" s="143">
        <v>61.580836974314003</v>
      </c>
      <c r="L216" s="158">
        <v>68.693423644847272</v>
      </c>
      <c r="M216" s="138">
        <v>2</v>
      </c>
      <c r="N216" s="138">
        <v>2</v>
      </c>
      <c r="O216" s="146" t="s">
        <v>635</v>
      </c>
    </row>
    <row r="217" spans="1:15" s="96" customFormat="1" x14ac:dyDescent="0.25">
      <c r="A217" s="119" t="s">
        <v>668</v>
      </c>
      <c r="B217" s="145">
        <v>15212</v>
      </c>
      <c r="C217" s="132" t="s">
        <v>447</v>
      </c>
      <c r="D217" s="141">
        <v>11</v>
      </c>
      <c r="E217" s="119" t="s">
        <v>308</v>
      </c>
      <c r="F217" s="119">
        <v>8375</v>
      </c>
      <c r="G217" s="119">
        <v>8704</v>
      </c>
      <c r="H217" s="133">
        <v>8539.5</v>
      </c>
      <c r="I217" s="142">
        <v>2.1566666666666667</v>
      </c>
      <c r="J217" s="142">
        <v>4.0414518843273857E-2</v>
      </c>
      <c r="K217" s="143">
        <v>51.978269421865619</v>
      </c>
      <c r="L217" s="158">
        <v>57.981759540091097</v>
      </c>
      <c r="M217" s="138">
        <v>2</v>
      </c>
      <c r="N217" s="138">
        <v>2</v>
      </c>
      <c r="O217" s="146" t="s">
        <v>636</v>
      </c>
    </row>
    <row r="218" spans="1:15" s="96" customFormat="1" x14ac:dyDescent="0.25">
      <c r="A218" s="119" t="s">
        <v>669</v>
      </c>
      <c r="B218" s="145">
        <v>15213</v>
      </c>
      <c r="C218" s="132" t="s">
        <v>447</v>
      </c>
      <c r="D218" s="141">
        <v>11</v>
      </c>
      <c r="E218" s="119" t="s">
        <v>309</v>
      </c>
      <c r="F218" s="119">
        <v>8375</v>
      </c>
      <c r="G218" s="119">
        <v>8704</v>
      </c>
      <c r="H218" s="133">
        <v>8539.5</v>
      </c>
      <c r="I218" s="142">
        <v>2.1633333333333336</v>
      </c>
      <c r="J218" s="142">
        <v>6.1101009266077921E-2</v>
      </c>
      <c r="K218" s="143">
        <v>52.512004100672442</v>
      </c>
      <c r="L218" s="158">
        <v>58.577140574300103</v>
      </c>
      <c r="M218" s="138">
        <v>2</v>
      </c>
      <c r="N218" s="138">
        <v>1</v>
      </c>
      <c r="O218" s="146" t="s">
        <v>637</v>
      </c>
    </row>
    <row r="219" spans="1:15" s="96" customFormat="1" x14ac:dyDescent="0.25">
      <c r="A219" s="119" t="s">
        <v>670</v>
      </c>
      <c r="B219" s="145">
        <v>15214</v>
      </c>
      <c r="C219" s="132" t="s">
        <v>447</v>
      </c>
      <c r="D219" s="141">
        <v>11</v>
      </c>
      <c r="E219" s="119" t="s">
        <v>308</v>
      </c>
      <c r="F219" s="119">
        <v>8375</v>
      </c>
      <c r="G219" s="119">
        <v>8704</v>
      </c>
      <c r="H219" s="133">
        <v>8539.5</v>
      </c>
      <c r="I219" s="142">
        <v>2.2850000000000001</v>
      </c>
      <c r="J219" s="142">
        <v>4.9497474683058214E-2</v>
      </c>
      <c r="K219" s="143">
        <v>62.938057749963988</v>
      </c>
      <c r="L219" s="158">
        <v>70.20740342008483</v>
      </c>
      <c r="M219" s="138">
        <v>2</v>
      </c>
      <c r="N219" s="138">
        <v>2</v>
      </c>
      <c r="O219" s="146" t="s">
        <v>638</v>
      </c>
    </row>
    <row r="220" spans="1:15" s="96" customFormat="1" x14ac:dyDescent="0.25">
      <c r="A220" s="119" t="s">
        <v>671</v>
      </c>
      <c r="B220" s="145">
        <v>15215</v>
      </c>
      <c r="C220" s="132" t="s">
        <v>447</v>
      </c>
      <c r="D220" s="141">
        <v>11</v>
      </c>
      <c r="E220" s="119" t="s">
        <v>313</v>
      </c>
      <c r="F220" s="119">
        <v>8375</v>
      </c>
      <c r="G220" s="119">
        <v>8704</v>
      </c>
      <c r="H220" s="133">
        <v>8539.5</v>
      </c>
      <c r="I220" s="142">
        <v>2.5066666666666664</v>
      </c>
      <c r="J220" s="142">
        <v>0.1250333288900736</v>
      </c>
      <c r="K220" s="143">
        <v>85.508580957372118</v>
      </c>
      <c r="L220" s="137">
        <v>85.508580957372118</v>
      </c>
      <c r="M220" s="138">
        <v>1</v>
      </c>
      <c r="N220" s="138">
        <v>1</v>
      </c>
      <c r="O220" s="146" t="s">
        <v>639</v>
      </c>
    </row>
    <row r="221" spans="1:15" s="96" customFormat="1" x14ac:dyDescent="0.25">
      <c r="A221" s="119" t="s">
        <v>672</v>
      </c>
      <c r="B221" s="145">
        <v>15216</v>
      </c>
      <c r="C221" s="132" t="s">
        <v>447</v>
      </c>
      <c r="D221" s="141">
        <v>11</v>
      </c>
      <c r="E221" s="119" t="s">
        <v>313</v>
      </c>
      <c r="F221" s="119">
        <v>8375</v>
      </c>
      <c r="G221" s="119">
        <v>8704</v>
      </c>
      <c r="H221" s="133">
        <v>8539.5</v>
      </c>
      <c r="I221" s="142">
        <v>2.4333333333333331</v>
      </c>
      <c r="J221" s="142">
        <v>3.7859388972001778E-2</v>
      </c>
      <c r="K221" s="143">
        <v>77.504570492626343</v>
      </c>
      <c r="L221" s="137">
        <v>77.504570492626343</v>
      </c>
      <c r="M221" s="138">
        <v>1</v>
      </c>
      <c r="N221" s="138">
        <v>1</v>
      </c>
      <c r="O221" s="146" t="s">
        <v>640</v>
      </c>
    </row>
    <row r="222" spans="1:15" s="96" customFormat="1" x14ac:dyDescent="0.25">
      <c r="A222" s="119" t="s">
        <v>673</v>
      </c>
      <c r="B222" s="145">
        <v>15217</v>
      </c>
      <c r="C222" s="132" t="s">
        <v>447</v>
      </c>
      <c r="D222" s="141">
        <v>11</v>
      </c>
      <c r="E222" s="119" t="s">
        <v>313</v>
      </c>
      <c r="F222" s="119">
        <v>8375</v>
      </c>
      <c r="G222" s="119">
        <v>8704</v>
      </c>
      <c r="H222" s="133">
        <v>8539.5</v>
      </c>
      <c r="I222" s="142">
        <v>2.5466666666666669</v>
      </c>
      <c r="J222" s="142">
        <v>2.3094010767585049E-2</v>
      </c>
      <c r="K222" s="143">
        <v>90.108894951943654</v>
      </c>
      <c r="L222" s="137">
        <v>90.108894951943654</v>
      </c>
      <c r="M222" s="138">
        <v>1</v>
      </c>
      <c r="N222" s="138">
        <v>1</v>
      </c>
      <c r="O222" s="146" t="s">
        <v>641</v>
      </c>
    </row>
    <row r="223" spans="1:15" s="96" customFormat="1" x14ac:dyDescent="0.25">
      <c r="A223" s="119" t="s">
        <v>674</v>
      </c>
      <c r="B223" s="145">
        <v>15218</v>
      </c>
      <c r="C223" s="132" t="s">
        <v>447</v>
      </c>
      <c r="D223" s="141">
        <v>11</v>
      </c>
      <c r="E223" s="119" t="s">
        <v>313</v>
      </c>
      <c r="F223" s="119">
        <v>8375</v>
      </c>
      <c r="G223" s="119">
        <v>8704</v>
      </c>
      <c r="H223" s="133">
        <v>8539.5</v>
      </c>
      <c r="I223" s="142">
        <v>2.6166666666666667</v>
      </c>
      <c r="J223" s="142">
        <v>9.865765724632504E-2</v>
      </c>
      <c r="K223" s="143">
        <v>98.570557009777559</v>
      </c>
      <c r="L223" s="137">
        <v>98.570557009777559</v>
      </c>
      <c r="M223" s="138">
        <v>1</v>
      </c>
      <c r="N223" s="138">
        <v>1</v>
      </c>
      <c r="O223" s="146" t="s">
        <v>642</v>
      </c>
    </row>
    <row r="224" spans="1:15" s="96" customFormat="1" x14ac:dyDescent="0.25">
      <c r="A224" s="119" t="s">
        <v>675</v>
      </c>
      <c r="B224" s="145">
        <v>15219</v>
      </c>
      <c r="C224" s="132" t="s">
        <v>447</v>
      </c>
      <c r="D224" s="141">
        <v>11</v>
      </c>
      <c r="E224" s="119" t="s">
        <v>308</v>
      </c>
      <c r="F224" s="119">
        <v>8375</v>
      </c>
      <c r="G224" s="119">
        <v>8704</v>
      </c>
      <c r="H224" s="133">
        <v>8539.5</v>
      </c>
      <c r="I224" s="142">
        <v>2.145</v>
      </c>
      <c r="J224" s="142">
        <v>3.5355339059327251E-2</v>
      </c>
      <c r="K224" s="143">
        <v>51.053362548923786</v>
      </c>
      <c r="L224" s="158">
        <v>56.950025923324482</v>
      </c>
      <c r="M224" s="138">
        <v>2</v>
      </c>
      <c r="N224" s="138">
        <v>2</v>
      </c>
      <c r="O224" s="146" t="s">
        <v>643</v>
      </c>
    </row>
    <row r="225" spans="1:15" s="96" customFormat="1" x14ac:dyDescent="0.25">
      <c r="A225" s="119" t="s">
        <v>676</v>
      </c>
      <c r="B225" s="145">
        <v>15220</v>
      </c>
      <c r="C225" s="132" t="s">
        <v>447</v>
      </c>
      <c r="D225" s="141">
        <v>11</v>
      </c>
      <c r="E225" s="119" t="s">
        <v>684</v>
      </c>
      <c r="F225" s="119">
        <v>8375</v>
      </c>
      <c r="G225" s="119">
        <v>8704</v>
      </c>
      <c r="H225" s="133">
        <v>8539.5</v>
      </c>
      <c r="I225" s="142">
        <v>2.1933333333333334</v>
      </c>
      <c r="J225" s="142">
        <v>0.13316656236958774</v>
      </c>
      <c r="K225" s="143">
        <v>54.961218777896597</v>
      </c>
      <c r="L225" s="137">
        <v>54.961218777896597</v>
      </c>
      <c r="M225" s="138">
        <v>1</v>
      </c>
      <c r="N225" s="138">
        <v>2</v>
      </c>
      <c r="O225" s="146" t="s">
        <v>644</v>
      </c>
    </row>
    <row r="226" spans="1:15" s="96" customFormat="1" x14ac:dyDescent="0.25">
      <c r="A226" s="119" t="s">
        <v>677</v>
      </c>
      <c r="B226" s="145">
        <v>15221</v>
      </c>
      <c r="C226" s="132" t="s">
        <v>447</v>
      </c>
      <c r="D226" s="141">
        <v>11</v>
      </c>
      <c r="E226" s="119" t="s">
        <v>313</v>
      </c>
      <c r="F226" s="119">
        <v>8375</v>
      </c>
      <c r="G226" s="119">
        <v>8704</v>
      </c>
      <c r="H226" s="133">
        <v>8539.5</v>
      </c>
      <c r="I226" s="142">
        <v>2.65</v>
      </c>
      <c r="J226" s="142">
        <v>2.8284271247461926E-2</v>
      </c>
      <c r="K226" s="143">
        <v>102.78833771292109</v>
      </c>
      <c r="L226" s="137">
        <v>102.78833771292109</v>
      </c>
      <c r="M226" s="138">
        <v>1</v>
      </c>
      <c r="N226" s="138">
        <v>1</v>
      </c>
      <c r="O226" s="146" t="s">
        <v>645</v>
      </c>
    </row>
    <row r="227" spans="1:15" s="96" customFormat="1" x14ac:dyDescent="0.25">
      <c r="A227" s="119" t="s">
        <v>193</v>
      </c>
      <c r="B227" s="140">
        <v>4895</v>
      </c>
      <c r="C227" s="132" t="s">
        <v>132</v>
      </c>
      <c r="D227" s="133">
        <v>12</v>
      </c>
      <c r="E227" s="119" t="s">
        <v>308</v>
      </c>
      <c r="F227" s="133">
        <v>8704</v>
      </c>
      <c r="G227" s="133">
        <v>9033</v>
      </c>
      <c r="H227" s="135">
        <f t="shared" ref="H227:H258" si="6">AVERAGE(F227:G227)</f>
        <v>8868.5</v>
      </c>
      <c r="I227" s="136">
        <v>2.2000000000000002</v>
      </c>
      <c r="J227" s="136">
        <v>7.0710678118654821E-2</v>
      </c>
      <c r="K227" s="137">
        <v>55.516115869313488</v>
      </c>
      <c r="L227" s="158">
        <v>61.928227252219195</v>
      </c>
      <c r="M227" s="138">
        <v>2</v>
      </c>
      <c r="N227" s="138">
        <v>2</v>
      </c>
      <c r="O227" s="139"/>
    </row>
    <row r="228" spans="1:15" s="96" customFormat="1" x14ac:dyDescent="0.25">
      <c r="A228" s="119" t="s">
        <v>191</v>
      </c>
      <c r="B228" s="140">
        <v>4896</v>
      </c>
      <c r="C228" s="132" t="s">
        <v>132</v>
      </c>
      <c r="D228" s="133">
        <v>12</v>
      </c>
      <c r="E228" s="119" t="s">
        <v>309</v>
      </c>
      <c r="F228" s="133">
        <v>8704</v>
      </c>
      <c r="G228" s="133">
        <v>9033</v>
      </c>
      <c r="H228" s="135">
        <f t="shared" si="6"/>
        <v>8868.5</v>
      </c>
      <c r="I228" s="136">
        <v>2.57</v>
      </c>
      <c r="J228" s="136">
        <v>0</v>
      </c>
      <c r="K228" s="137">
        <v>92.870682728331374</v>
      </c>
      <c r="L228" s="158">
        <v>103.59724658345364</v>
      </c>
      <c r="M228" s="138">
        <v>2</v>
      </c>
      <c r="N228" s="138">
        <v>1</v>
      </c>
      <c r="O228" s="139"/>
    </row>
    <row r="229" spans="1:15" s="96" customFormat="1" x14ac:dyDescent="0.25">
      <c r="A229" s="119" t="s">
        <v>192</v>
      </c>
      <c r="B229" s="140">
        <v>4897</v>
      </c>
      <c r="C229" s="132" t="s">
        <v>132</v>
      </c>
      <c r="D229" s="133">
        <v>12</v>
      </c>
      <c r="E229" s="119" t="s">
        <v>313</v>
      </c>
      <c r="F229" s="133">
        <v>8704</v>
      </c>
      <c r="G229" s="133">
        <v>9033</v>
      </c>
      <c r="H229" s="135">
        <f t="shared" si="6"/>
        <v>8868.5</v>
      </c>
      <c r="I229" s="136">
        <v>2.5</v>
      </c>
      <c r="J229" s="136">
        <v>4.2426406871192576E-2</v>
      </c>
      <c r="K229" s="137">
        <v>84.758142159370664</v>
      </c>
      <c r="L229" s="137">
        <v>84.758142159370664</v>
      </c>
      <c r="M229" s="138">
        <v>1</v>
      </c>
      <c r="N229" s="138">
        <v>1</v>
      </c>
      <c r="O229" s="139"/>
    </row>
    <row r="230" spans="1:15" s="96" customFormat="1" x14ac:dyDescent="0.25">
      <c r="A230" s="119" t="s">
        <v>194</v>
      </c>
      <c r="B230" s="140">
        <v>4898</v>
      </c>
      <c r="C230" s="132" t="s">
        <v>132</v>
      </c>
      <c r="D230" s="133">
        <v>12</v>
      </c>
      <c r="E230" s="119" t="s">
        <v>308</v>
      </c>
      <c r="F230" s="133">
        <v>8704</v>
      </c>
      <c r="G230" s="133">
        <v>9033</v>
      </c>
      <c r="H230" s="135">
        <f t="shared" si="6"/>
        <v>8868.5</v>
      </c>
      <c r="I230" s="136">
        <v>2.36</v>
      </c>
      <c r="J230" s="136">
        <v>2.8284271247461926E-2</v>
      </c>
      <c r="K230" s="137">
        <v>70.038805367037725</v>
      </c>
      <c r="L230" s="158">
        <v>78.12828738693058</v>
      </c>
      <c r="M230" s="138">
        <v>2</v>
      </c>
      <c r="N230" s="138">
        <v>2</v>
      </c>
      <c r="O230" s="139"/>
    </row>
    <row r="231" spans="1:15" s="96" customFormat="1" x14ac:dyDescent="0.25">
      <c r="A231" s="119" t="s">
        <v>302</v>
      </c>
      <c r="B231" s="140">
        <v>4899</v>
      </c>
      <c r="C231" s="132" t="s">
        <v>132</v>
      </c>
      <c r="D231" s="133">
        <v>12</v>
      </c>
      <c r="E231" s="119" t="s">
        <v>308</v>
      </c>
      <c r="F231" s="133">
        <v>8704</v>
      </c>
      <c r="G231" s="133">
        <v>9033</v>
      </c>
      <c r="H231" s="135">
        <f t="shared" si="6"/>
        <v>8868.5</v>
      </c>
      <c r="I231" s="136">
        <v>2.605</v>
      </c>
      <c r="J231" s="136">
        <v>3.5355339059327251E-2</v>
      </c>
      <c r="K231" s="137">
        <v>97.123333160996566</v>
      </c>
      <c r="L231" s="158">
        <v>108.34107814109166</v>
      </c>
      <c r="M231" s="138">
        <v>2</v>
      </c>
      <c r="N231" s="138">
        <v>2</v>
      </c>
      <c r="O231" s="139"/>
    </row>
    <row r="232" spans="1:15" s="96" customFormat="1" x14ac:dyDescent="0.25">
      <c r="A232" s="119" t="s">
        <v>303</v>
      </c>
      <c r="B232" s="140">
        <v>4902</v>
      </c>
      <c r="C232" s="132" t="s">
        <v>132</v>
      </c>
      <c r="D232" s="133">
        <v>12</v>
      </c>
      <c r="E232" s="119" t="s">
        <v>308</v>
      </c>
      <c r="F232" s="133">
        <v>8704</v>
      </c>
      <c r="G232" s="133">
        <v>9033</v>
      </c>
      <c r="H232" s="135">
        <f t="shared" si="6"/>
        <v>8868.5</v>
      </c>
      <c r="I232" s="136">
        <v>2.2850000000000001</v>
      </c>
      <c r="J232" s="136">
        <v>2.1213203435596288E-2</v>
      </c>
      <c r="K232" s="137">
        <v>62.938057749963988</v>
      </c>
      <c r="L232" s="158">
        <v>70.20740342008483</v>
      </c>
      <c r="M232" s="138">
        <v>2</v>
      </c>
      <c r="N232" s="138">
        <v>2</v>
      </c>
      <c r="O232" s="139"/>
    </row>
    <row r="233" spans="1:15" s="96" customFormat="1" x14ac:dyDescent="0.25">
      <c r="A233" s="119" t="s">
        <v>134</v>
      </c>
      <c r="B233" s="140">
        <v>6533</v>
      </c>
      <c r="C233" s="132" t="s">
        <v>132</v>
      </c>
      <c r="D233" s="133">
        <v>12</v>
      </c>
      <c r="E233" s="119" t="s">
        <v>309</v>
      </c>
      <c r="F233" s="133">
        <v>8704</v>
      </c>
      <c r="G233" s="133">
        <v>9033</v>
      </c>
      <c r="H233" s="135">
        <f t="shared" si="6"/>
        <v>8868.5</v>
      </c>
      <c r="I233" s="136">
        <v>2.73</v>
      </c>
      <c r="J233" s="136">
        <v>4.2426406871192576E-2</v>
      </c>
      <c r="K233" s="137">
        <v>113.42227700592768</v>
      </c>
      <c r="L233" s="158">
        <v>126.52255000011232</v>
      </c>
      <c r="M233" s="138">
        <v>2</v>
      </c>
      <c r="N233" s="138">
        <v>1</v>
      </c>
      <c r="O233" s="139"/>
    </row>
    <row r="234" spans="1:15" s="96" customFormat="1" x14ac:dyDescent="0.25">
      <c r="A234" s="119" t="s">
        <v>135</v>
      </c>
      <c r="B234" s="140">
        <v>6534</v>
      </c>
      <c r="C234" s="132" t="s">
        <v>132</v>
      </c>
      <c r="D234" s="133">
        <v>12</v>
      </c>
      <c r="E234" s="119" t="s">
        <v>309</v>
      </c>
      <c r="F234" s="133">
        <v>8704</v>
      </c>
      <c r="G234" s="133">
        <v>9033</v>
      </c>
      <c r="H234" s="135">
        <f t="shared" si="6"/>
        <v>8868.5</v>
      </c>
      <c r="I234" s="136">
        <v>2.5199999999999996</v>
      </c>
      <c r="J234" s="136">
        <v>1.4142135623730963E-2</v>
      </c>
      <c r="K234" s="137">
        <v>87.023348469501087</v>
      </c>
      <c r="L234" s="158">
        <v>97.074545217728456</v>
      </c>
      <c r="M234" s="138">
        <v>2</v>
      </c>
      <c r="N234" s="138">
        <v>1</v>
      </c>
      <c r="O234" s="139"/>
    </row>
    <row r="235" spans="1:15" s="96" customFormat="1" x14ac:dyDescent="0.25">
      <c r="A235" s="119" t="s">
        <v>139</v>
      </c>
      <c r="B235" s="140">
        <v>6536</v>
      </c>
      <c r="C235" s="132" t="s">
        <v>132</v>
      </c>
      <c r="D235" s="133">
        <v>12</v>
      </c>
      <c r="E235" s="119" t="s">
        <v>308</v>
      </c>
      <c r="F235" s="133">
        <v>8704</v>
      </c>
      <c r="G235" s="133">
        <v>9033</v>
      </c>
      <c r="H235" s="135">
        <f t="shared" si="6"/>
        <v>8868.5</v>
      </c>
      <c r="I235" s="136">
        <v>2.4699999999999998</v>
      </c>
      <c r="J235" s="136">
        <v>1.4142135623730963E-2</v>
      </c>
      <c r="K235" s="137">
        <v>81.437965461622241</v>
      </c>
      <c r="L235" s="158">
        <v>90.844050472439605</v>
      </c>
      <c r="M235" s="138">
        <v>2</v>
      </c>
      <c r="N235" s="138">
        <v>2</v>
      </c>
      <c r="O235" s="139"/>
    </row>
    <row r="236" spans="1:15" s="96" customFormat="1" x14ac:dyDescent="0.25">
      <c r="A236" s="119" t="s">
        <v>138</v>
      </c>
      <c r="B236" s="140">
        <v>6537</v>
      </c>
      <c r="C236" s="132" t="s">
        <v>132</v>
      </c>
      <c r="D236" s="133">
        <v>12</v>
      </c>
      <c r="E236" s="119" t="s">
        <v>313</v>
      </c>
      <c r="F236" s="133">
        <v>8704</v>
      </c>
      <c r="G236" s="133">
        <v>9033</v>
      </c>
      <c r="H236" s="135">
        <f t="shared" si="6"/>
        <v>8868.5</v>
      </c>
      <c r="I236" s="136">
        <v>2.6349999999999998</v>
      </c>
      <c r="J236" s="136">
        <v>4.9497474683058214E-2</v>
      </c>
      <c r="K236" s="137">
        <v>100.87507037316401</v>
      </c>
      <c r="L236" s="137">
        <v>100.87507037316401</v>
      </c>
      <c r="M236" s="138">
        <v>1</v>
      </c>
      <c r="N236" s="138">
        <v>1</v>
      </c>
      <c r="O236" s="139"/>
    </row>
    <row r="237" spans="1:15" s="96" customFormat="1" x14ac:dyDescent="0.25">
      <c r="A237" s="119" t="s">
        <v>136</v>
      </c>
      <c r="B237" s="140">
        <v>6538</v>
      </c>
      <c r="C237" s="132" t="s">
        <v>132</v>
      </c>
      <c r="D237" s="133">
        <v>12</v>
      </c>
      <c r="E237" s="119" t="s">
        <v>308</v>
      </c>
      <c r="F237" s="133">
        <v>8704</v>
      </c>
      <c r="G237" s="133">
        <v>9033</v>
      </c>
      <c r="H237" s="135">
        <f t="shared" si="6"/>
        <v>8868.5</v>
      </c>
      <c r="I237" s="136">
        <v>2.46</v>
      </c>
      <c r="J237" s="136">
        <v>5.6568542494923851E-2</v>
      </c>
      <c r="K237" s="137">
        <v>80.351724968409059</v>
      </c>
      <c r="L237" s="158">
        <v>89.632349202260301</v>
      </c>
      <c r="M237" s="138">
        <v>2</v>
      </c>
      <c r="N237" s="138">
        <v>2</v>
      </c>
      <c r="O237" s="139"/>
    </row>
    <row r="238" spans="1:15" s="96" customFormat="1" x14ac:dyDescent="0.25">
      <c r="A238" s="119" t="s">
        <v>133</v>
      </c>
      <c r="B238" s="140">
        <v>6540</v>
      </c>
      <c r="C238" s="132" t="s">
        <v>132</v>
      </c>
      <c r="D238" s="133">
        <v>12</v>
      </c>
      <c r="E238" s="119" t="s">
        <v>685</v>
      </c>
      <c r="F238" s="133">
        <v>8704</v>
      </c>
      <c r="G238" s="133">
        <v>9033</v>
      </c>
      <c r="H238" s="135">
        <f t="shared" si="6"/>
        <v>8868.5</v>
      </c>
      <c r="I238" s="136">
        <v>2.3099999999999996</v>
      </c>
      <c r="J238" s="136">
        <v>1.4142135623730963E-2</v>
      </c>
      <c r="K238" s="137">
        <v>65.246264663379762</v>
      </c>
      <c r="L238" s="137">
        <v>65.246264663379762</v>
      </c>
      <c r="M238" s="138">
        <v>1</v>
      </c>
      <c r="N238" s="138">
        <v>1</v>
      </c>
      <c r="O238" s="139"/>
    </row>
    <row r="239" spans="1:15" s="96" customFormat="1" x14ac:dyDescent="0.25">
      <c r="A239" s="119" t="s">
        <v>137</v>
      </c>
      <c r="B239" s="140">
        <v>6541</v>
      </c>
      <c r="C239" s="132" t="s">
        <v>132</v>
      </c>
      <c r="D239" s="133">
        <v>12</v>
      </c>
      <c r="E239" s="119" t="s">
        <v>684</v>
      </c>
      <c r="F239" s="133">
        <v>8704</v>
      </c>
      <c r="G239" s="133">
        <v>9033</v>
      </c>
      <c r="H239" s="135">
        <f t="shared" si="6"/>
        <v>8868.5</v>
      </c>
      <c r="I239" s="136">
        <v>2.5049999999999999</v>
      </c>
      <c r="J239" s="136">
        <v>2.1213203435596288E-2</v>
      </c>
      <c r="K239" s="137">
        <v>85.32053833106356</v>
      </c>
      <c r="L239" s="137">
        <v>85.32053833106356</v>
      </c>
      <c r="M239" s="138">
        <v>1</v>
      </c>
      <c r="N239" s="138">
        <v>2</v>
      </c>
      <c r="O239" s="139"/>
    </row>
    <row r="240" spans="1:15" s="96" customFormat="1" x14ac:dyDescent="0.25">
      <c r="A240" s="119" t="s">
        <v>232</v>
      </c>
      <c r="B240" s="140">
        <v>14606</v>
      </c>
      <c r="C240" s="132" t="s">
        <v>132</v>
      </c>
      <c r="D240" s="133">
        <v>12</v>
      </c>
      <c r="E240" s="119" t="s">
        <v>309</v>
      </c>
      <c r="F240" s="133">
        <v>8704</v>
      </c>
      <c r="G240" s="133">
        <v>9033</v>
      </c>
      <c r="H240" s="135">
        <f t="shared" si="6"/>
        <v>8868.5</v>
      </c>
      <c r="I240" s="136">
        <v>2.4400000000000004</v>
      </c>
      <c r="J240" s="136">
        <v>4.2426406871192889E-2</v>
      </c>
      <c r="K240" s="137">
        <v>78.209646906560451</v>
      </c>
      <c r="L240" s="158">
        <v>87.242861124268174</v>
      </c>
      <c r="M240" s="138">
        <v>2</v>
      </c>
      <c r="N240" s="138">
        <v>1</v>
      </c>
      <c r="O240" s="139"/>
    </row>
    <row r="241" spans="1:15" s="96" customFormat="1" x14ac:dyDescent="0.25">
      <c r="A241" s="119" t="s">
        <v>235</v>
      </c>
      <c r="B241" s="140">
        <v>14607</v>
      </c>
      <c r="C241" s="132" t="s">
        <v>132</v>
      </c>
      <c r="D241" s="133">
        <v>12</v>
      </c>
      <c r="E241" s="119" t="s">
        <v>308</v>
      </c>
      <c r="F241" s="133">
        <v>8704</v>
      </c>
      <c r="G241" s="133">
        <v>9033</v>
      </c>
      <c r="H241" s="135">
        <f t="shared" si="6"/>
        <v>8868.5</v>
      </c>
      <c r="I241" s="136">
        <v>2.1550000000000002</v>
      </c>
      <c r="J241" s="136">
        <v>2.1213203435596288E-2</v>
      </c>
      <c r="K241" s="137">
        <v>51.845429733503607</v>
      </c>
      <c r="L241" s="158">
        <v>57.833576867723274</v>
      </c>
      <c r="M241" s="138">
        <v>2</v>
      </c>
      <c r="N241" s="138">
        <v>2</v>
      </c>
      <c r="O241" s="139"/>
    </row>
    <row r="242" spans="1:15" s="96" customFormat="1" x14ac:dyDescent="0.25">
      <c r="A242" s="119" t="s">
        <v>233</v>
      </c>
      <c r="B242" s="140">
        <v>14608</v>
      </c>
      <c r="C242" s="132" t="s">
        <v>132</v>
      </c>
      <c r="D242" s="133">
        <v>12</v>
      </c>
      <c r="E242" s="119" t="s">
        <v>313</v>
      </c>
      <c r="F242" s="133">
        <v>8704</v>
      </c>
      <c r="G242" s="133">
        <v>9033</v>
      </c>
      <c r="H242" s="135">
        <f t="shared" si="6"/>
        <v>8868.5</v>
      </c>
      <c r="I242" s="136">
        <v>2.7749999999999999</v>
      </c>
      <c r="J242" s="136">
        <v>7.0710678118653244E-3</v>
      </c>
      <c r="K242" s="137">
        <v>119.72931243057542</v>
      </c>
      <c r="L242" s="137">
        <v>119.72931243057542</v>
      </c>
      <c r="M242" s="138">
        <v>1</v>
      </c>
      <c r="N242" s="138">
        <v>1</v>
      </c>
      <c r="O242" s="139"/>
    </row>
    <row r="243" spans="1:15" s="96" customFormat="1" x14ac:dyDescent="0.25">
      <c r="A243" s="119" t="s">
        <v>199</v>
      </c>
      <c r="B243" s="140">
        <v>14540</v>
      </c>
      <c r="C243" s="132" t="s">
        <v>195</v>
      </c>
      <c r="D243" s="133">
        <v>13</v>
      </c>
      <c r="E243" s="119" t="s">
        <v>685</v>
      </c>
      <c r="F243" s="133">
        <v>9033</v>
      </c>
      <c r="G243" s="133">
        <v>9363</v>
      </c>
      <c r="H243" s="135">
        <f t="shared" si="6"/>
        <v>9198</v>
      </c>
      <c r="I243" s="136">
        <v>2.73</v>
      </c>
      <c r="J243" s="136">
        <v>5.6568542494923851E-2</v>
      </c>
      <c r="K243" s="137">
        <v>113.42227700592768</v>
      </c>
      <c r="L243" s="137">
        <v>113.42227700592768</v>
      </c>
      <c r="M243" s="138">
        <v>1</v>
      </c>
      <c r="N243" s="138">
        <v>1</v>
      </c>
      <c r="O243" s="139"/>
    </row>
    <row r="244" spans="1:15" s="96" customFormat="1" x14ac:dyDescent="0.25">
      <c r="A244" s="119" t="s">
        <v>200</v>
      </c>
      <c r="B244" s="140">
        <v>14541</v>
      </c>
      <c r="C244" s="132" t="s">
        <v>195</v>
      </c>
      <c r="D244" s="133">
        <v>13</v>
      </c>
      <c r="E244" s="119" t="s">
        <v>685</v>
      </c>
      <c r="F244" s="133">
        <v>9033</v>
      </c>
      <c r="G244" s="133">
        <v>9363</v>
      </c>
      <c r="H244" s="135">
        <f t="shared" si="6"/>
        <v>9198</v>
      </c>
      <c r="I244" s="136">
        <v>2.37</v>
      </c>
      <c r="J244" s="136">
        <v>1.4142135623730963E-2</v>
      </c>
      <c r="K244" s="137">
        <v>71.025945747909674</v>
      </c>
      <c r="L244" s="137">
        <v>71.025945747909674</v>
      </c>
      <c r="M244" s="138">
        <v>1</v>
      </c>
      <c r="N244" s="138">
        <v>1</v>
      </c>
      <c r="O244" s="139"/>
    </row>
    <row r="245" spans="1:15" s="96" customFormat="1" x14ac:dyDescent="0.25">
      <c r="A245" s="119" t="s">
        <v>202</v>
      </c>
      <c r="B245" s="140">
        <v>14543</v>
      </c>
      <c r="C245" s="132" t="s">
        <v>195</v>
      </c>
      <c r="D245" s="133">
        <v>13</v>
      </c>
      <c r="E245" s="119" t="s">
        <v>309</v>
      </c>
      <c r="F245" s="133">
        <v>9033</v>
      </c>
      <c r="G245" s="133">
        <v>9363</v>
      </c>
      <c r="H245" s="135">
        <f t="shared" si="6"/>
        <v>9198</v>
      </c>
      <c r="I245" s="136">
        <v>2.3250000000000002</v>
      </c>
      <c r="J245" s="136">
        <v>3.5355339059327563E-2</v>
      </c>
      <c r="K245" s="137">
        <v>66.659183297343105</v>
      </c>
      <c r="L245" s="158">
        <v>74.358318968186225</v>
      </c>
      <c r="M245" s="138">
        <v>2</v>
      </c>
      <c r="N245" s="138">
        <v>1</v>
      </c>
      <c r="O245" s="139"/>
    </row>
    <row r="246" spans="1:15" s="96" customFormat="1" x14ac:dyDescent="0.25">
      <c r="A246" s="119" t="s">
        <v>204</v>
      </c>
      <c r="B246" s="140">
        <v>14544</v>
      </c>
      <c r="C246" s="132" t="s">
        <v>195</v>
      </c>
      <c r="D246" s="133">
        <v>13</v>
      </c>
      <c r="E246" s="119" t="s">
        <v>308</v>
      </c>
      <c r="F246" s="133">
        <v>9033</v>
      </c>
      <c r="G246" s="133">
        <v>9363</v>
      </c>
      <c r="H246" s="135">
        <f t="shared" si="6"/>
        <v>9198</v>
      </c>
      <c r="I246" s="136">
        <v>2.23</v>
      </c>
      <c r="J246" s="136">
        <v>0</v>
      </c>
      <c r="K246" s="137">
        <v>58.0616129951202</v>
      </c>
      <c r="L246" s="158">
        <v>64.767729296056572</v>
      </c>
      <c r="M246" s="138">
        <v>2</v>
      </c>
      <c r="N246" s="138">
        <v>2</v>
      </c>
      <c r="O246" s="139"/>
    </row>
    <row r="247" spans="1:15" s="96" customFormat="1" x14ac:dyDescent="0.25">
      <c r="A247" s="119" t="s">
        <v>205</v>
      </c>
      <c r="B247" s="140">
        <v>14546</v>
      </c>
      <c r="C247" s="132" t="s">
        <v>195</v>
      </c>
      <c r="D247" s="133">
        <v>13</v>
      </c>
      <c r="E247" s="119" t="s">
        <v>309</v>
      </c>
      <c r="F247" s="133">
        <v>9033</v>
      </c>
      <c r="G247" s="133">
        <v>9363</v>
      </c>
      <c r="H247" s="135">
        <f t="shared" si="6"/>
        <v>9198</v>
      </c>
      <c r="I247" s="136">
        <v>2.5449999999999999</v>
      </c>
      <c r="J247" s="136">
        <v>2.12132034355966E-2</v>
      </c>
      <c r="K247" s="137">
        <v>89.913845832431036</v>
      </c>
      <c r="L247" s="158">
        <v>100.29889502607682</v>
      </c>
      <c r="M247" s="138">
        <v>2</v>
      </c>
      <c r="N247" s="138">
        <v>1</v>
      </c>
      <c r="O247" s="139"/>
    </row>
    <row r="248" spans="1:15" s="96" customFormat="1" x14ac:dyDescent="0.25">
      <c r="A248" s="119" t="s">
        <v>201</v>
      </c>
      <c r="B248" s="140">
        <v>14547</v>
      </c>
      <c r="C248" s="132" t="s">
        <v>195</v>
      </c>
      <c r="D248" s="133">
        <v>13</v>
      </c>
      <c r="E248" s="119" t="s">
        <v>309</v>
      </c>
      <c r="F248" s="133">
        <v>9033</v>
      </c>
      <c r="G248" s="133">
        <v>9363</v>
      </c>
      <c r="H248" s="135">
        <f t="shared" si="6"/>
        <v>9198</v>
      </c>
      <c r="I248" s="136">
        <v>2.1950000000000003</v>
      </c>
      <c r="J248" s="136">
        <v>3.5355339059327563E-2</v>
      </c>
      <c r="K248" s="137">
        <v>55.099578468171011</v>
      </c>
      <c r="L248" s="158">
        <v>61.463579781244761</v>
      </c>
      <c r="M248" s="138">
        <v>2</v>
      </c>
      <c r="N248" s="138">
        <v>1</v>
      </c>
      <c r="O248" s="139"/>
    </row>
    <row r="249" spans="1:15" s="96" customFormat="1" x14ac:dyDescent="0.25">
      <c r="A249" s="119" t="s">
        <v>206</v>
      </c>
      <c r="B249" s="140">
        <v>14548</v>
      </c>
      <c r="C249" s="132" t="s">
        <v>195</v>
      </c>
      <c r="D249" s="133">
        <v>13</v>
      </c>
      <c r="E249" s="119" t="s">
        <v>309</v>
      </c>
      <c r="F249" s="133">
        <v>9033</v>
      </c>
      <c r="G249" s="133">
        <v>9363</v>
      </c>
      <c r="H249" s="135">
        <f t="shared" si="6"/>
        <v>9198</v>
      </c>
      <c r="I249" s="136">
        <v>2.4533333333333331</v>
      </c>
      <c r="J249" s="136">
        <v>5.5075705472860947E-2</v>
      </c>
      <c r="K249" s="137">
        <v>79.633208152719462</v>
      </c>
      <c r="L249" s="158">
        <v>88.830843694358549</v>
      </c>
      <c r="M249" s="138">
        <v>2</v>
      </c>
      <c r="N249" s="138">
        <v>1</v>
      </c>
      <c r="O249" s="139"/>
    </row>
    <row r="250" spans="1:15" s="96" customFormat="1" x14ac:dyDescent="0.25">
      <c r="A250" s="119" t="s">
        <v>203</v>
      </c>
      <c r="B250" s="140">
        <v>14549</v>
      </c>
      <c r="C250" s="132" t="s">
        <v>195</v>
      </c>
      <c r="D250" s="133">
        <v>13</v>
      </c>
      <c r="E250" s="119" t="s">
        <v>308</v>
      </c>
      <c r="F250" s="133">
        <v>9033</v>
      </c>
      <c r="G250" s="133">
        <v>9363</v>
      </c>
      <c r="H250" s="135">
        <f t="shared" si="6"/>
        <v>9198</v>
      </c>
      <c r="I250" s="136">
        <v>2.335</v>
      </c>
      <c r="J250" s="136">
        <v>7.0710678118653244E-3</v>
      </c>
      <c r="K250" s="137">
        <v>67.61290393395862</v>
      </c>
      <c r="L250" s="158">
        <v>75.42219433833084</v>
      </c>
      <c r="M250" s="138">
        <v>2</v>
      </c>
      <c r="N250" s="138">
        <v>2</v>
      </c>
      <c r="O250" s="139"/>
    </row>
    <row r="251" spans="1:15" s="96" customFormat="1" x14ac:dyDescent="0.25">
      <c r="A251" s="119" t="s">
        <v>207</v>
      </c>
      <c r="B251" s="140">
        <v>14550</v>
      </c>
      <c r="C251" s="132" t="s">
        <v>195</v>
      </c>
      <c r="D251" s="133">
        <v>13</v>
      </c>
      <c r="E251" s="119" t="s">
        <v>684</v>
      </c>
      <c r="F251" s="133">
        <v>9033</v>
      </c>
      <c r="G251" s="133">
        <v>9363</v>
      </c>
      <c r="H251" s="135">
        <f t="shared" si="6"/>
        <v>9198</v>
      </c>
      <c r="I251" s="136">
        <v>2.31</v>
      </c>
      <c r="J251" s="136">
        <v>2.8284271247461926E-2</v>
      </c>
      <c r="K251" s="137">
        <v>65.246264663379819</v>
      </c>
      <c r="L251" s="137">
        <v>65.246264663379819</v>
      </c>
      <c r="M251" s="138">
        <v>1</v>
      </c>
      <c r="N251" s="138">
        <v>2</v>
      </c>
      <c r="O251" s="139"/>
    </row>
    <row r="252" spans="1:15" s="96" customFormat="1" x14ac:dyDescent="0.25">
      <c r="A252" s="119" t="s">
        <v>213</v>
      </c>
      <c r="B252" s="140">
        <v>14551</v>
      </c>
      <c r="C252" s="132" t="s">
        <v>195</v>
      </c>
      <c r="D252" s="133">
        <v>13</v>
      </c>
      <c r="E252" s="119" t="s">
        <v>309</v>
      </c>
      <c r="F252" s="133">
        <v>9033</v>
      </c>
      <c r="G252" s="133">
        <v>9363</v>
      </c>
      <c r="H252" s="135">
        <f t="shared" si="6"/>
        <v>9198</v>
      </c>
      <c r="I252" s="136">
        <v>2.355</v>
      </c>
      <c r="J252" s="136">
        <v>7.0710678118653244E-3</v>
      </c>
      <c r="K252" s="137">
        <v>69.548844183905089</v>
      </c>
      <c r="L252" s="158">
        <v>77.581735687146121</v>
      </c>
      <c r="M252" s="138">
        <v>2</v>
      </c>
      <c r="N252" s="138">
        <v>1</v>
      </c>
      <c r="O252" s="139"/>
    </row>
    <row r="253" spans="1:15" s="96" customFormat="1" x14ac:dyDescent="0.25">
      <c r="A253" s="119" t="s">
        <v>210</v>
      </c>
      <c r="B253" s="140">
        <v>14552</v>
      </c>
      <c r="C253" s="132" t="s">
        <v>195</v>
      </c>
      <c r="D253" s="133">
        <v>13</v>
      </c>
      <c r="E253" s="119" t="s">
        <v>308</v>
      </c>
      <c r="F253" s="133">
        <v>9033</v>
      </c>
      <c r="G253" s="133">
        <v>9363</v>
      </c>
      <c r="H253" s="135">
        <f t="shared" si="6"/>
        <v>9198</v>
      </c>
      <c r="I253" s="136">
        <v>2.2300000000000004</v>
      </c>
      <c r="J253" s="136">
        <v>1.4142135623730963E-2</v>
      </c>
      <c r="K253" s="137">
        <v>58.06161299512025</v>
      </c>
      <c r="L253" s="158">
        <v>64.767729296056629</v>
      </c>
      <c r="M253" s="138">
        <v>2</v>
      </c>
      <c r="N253" s="138">
        <v>2</v>
      </c>
      <c r="O253" s="139"/>
    </row>
    <row r="254" spans="1:15" s="96" customFormat="1" x14ac:dyDescent="0.25">
      <c r="A254" s="119" t="s">
        <v>211</v>
      </c>
      <c r="B254" s="140">
        <v>14553</v>
      </c>
      <c r="C254" s="132" t="s">
        <v>195</v>
      </c>
      <c r="D254" s="133">
        <v>13</v>
      </c>
      <c r="E254" s="119" t="s">
        <v>309</v>
      </c>
      <c r="F254" s="133">
        <v>9033</v>
      </c>
      <c r="G254" s="133">
        <v>9363</v>
      </c>
      <c r="H254" s="135">
        <f t="shared" si="6"/>
        <v>9198</v>
      </c>
      <c r="I254" s="136">
        <v>2.23</v>
      </c>
      <c r="J254" s="136">
        <v>2.8284271247461926E-2</v>
      </c>
      <c r="K254" s="137">
        <v>58.0616129951202</v>
      </c>
      <c r="L254" s="158">
        <v>64.767729296056572</v>
      </c>
      <c r="M254" s="138">
        <v>2</v>
      </c>
      <c r="N254" s="138">
        <v>1</v>
      </c>
      <c r="O254" s="139"/>
    </row>
    <row r="255" spans="1:15" s="96" customFormat="1" x14ac:dyDescent="0.25">
      <c r="A255" s="119" t="s">
        <v>196</v>
      </c>
      <c r="B255" s="140">
        <v>14554</v>
      </c>
      <c r="C255" s="132" t="s">
        <v>195</v>
      </c>
      <c r="D255" s="133">
        <v>13</v>
      </c>
      <c r="E255" s="119" t="s">
        <v>309</v>
      </c>
      <c r="F255" s="133">
        <v>9033</v>
      </c>
      <c r="G255" s="133">
        <v>9363</v>
      </c>
      <c r="H255" s="135">
        <f t="shared" si="6"/>
        <v>9198</v>
      </c>
      <c r="I255" s="136">
        <v>2.4249999999999998</v>
      </c>
      <c r="J255" s="136">
        <v>7.0710678118656384E-3</v>
      </c>
      <c r="K255" s="137">
        <v>76.629478348117118</v>
      </c>
      <c r="L255" s="158">
        <v>85.480183097324641</v>
      </c>
      <c r="M255" s="138">
        <v>2</v>
      </c>
      <c r="N255" s="138">
        <v>1</v>
      </c>
      <c r="O255" s="139"/>
    </row>
    <row r="256" spans="1:15" s="96" customFormat="1" x14ac:dyDescent="0.25">
      <c r="A256" s="119" t="s">
        <v>198</v>
      </c>
      <c r="B256" s="140">
        <v>14555</v>
      </c>
      <c r="C256" s="132" t="s">
        <v>195</v>
      </c>
      <c r="D256" s="133">
        <v>13</v>
      </c>
      <c r="E256" s="119" t="s">
        <v>309</v>
      </c>
      <c r="F256" s="133">
        <v>9033</v>
      </c>
      <c r="G256" s="133">
        <v>9363</v>
      </c>
      <c r="H256" s="135">
        <f t="shared" si="6"/>
        <v>9198</v>
      </c>
      <c r="I256" s="136">
        <v>2.2250000000000001</v>
      </c>
      <c r="J256" s="136">
        <v>7.0710678118653244E-3</v>
      </c>
      <c r="K256" s="137">
        <v>57.63182212037848</v>
      </c>
      <c r="L256" s="158">
        <v>64.288297575282186</v>
      </c>
      <c r="M256" s="138">
        <v>2</v>
      </c>
      <c r="N256" s="138">
        <v>1</v>
      </c>
      <c r="O256" s="139"/>
    </row>
    <row r="257" spans="1:15" s="96" customFormat="1" x14ac:dyDescent="0.25">
      <c r="A257" s="119" t="s">
        <v>197</v>
      </c>
      <c r="B257" s="140">
        <v>14556</v>
      </c>
      <c r="C257" s="132" t="s">
        <v>195</v>
      </c>
      <c r="D257" s="133">
        <v>13</v>
      </c>
      <c r="E257" s="119" t="s">
        <v>309</v>
      </c>
      <c r="F257" s="133">
        <v>9033</v>
      </c>
      <c r="G257" s="133">
        <v>9363</v>
      </c>
      <c r="H257" s="135">
        <f t="shared" si="6"/>
        <v>9198</v>
      </c>
      <c r="I257" s="136">
        <v>2.2199999999999998</v>
      </c>
      <c r="J257" s="136">
        <v>1.4142135623730963E-2</v>
      </c>
      <c r="K257" s="137">
        <v>57.204256513913066</v>
      </c>
      <c r="L257" s="158">
        <v>63.811348141270024</v>
      </c>
      <c r="M257" s="138">
        <v>2</v>
      </c>
      <c r="N257" s="138">
        <v>1</v>
      </c>
      <c r="O257" s="139"/>
    </row>
    <row r="258" spans="1:15" s="96" customFormat="1" x14ac:dyDescent="0.25">
      <c r="A258" s="119" t="s">
        <v>212</v>
      </c>
      <c r="B258" s="140">
        <v>14557</v>
      </c>
      <c r="C258" s="132" t="s">
        <v>195</v>
      </c>
      <c r="D258" s="133">
        <v>13</v>
      </c>
      <c r="E258" s="119" t="s">
        <v>308</v>
      </c>
      <c r="F258" s="133">
        <v>9033</v>
      </c>
      <c r="G258" s="133">
        <v>9363</v>
      </c>
      <c r="H258" s="135">
        <f t="shared" si="6"/>
        <v>9198</v>
      </c>
      <c r="I258" s="136">
        <v>2.5249999999999999</v>
      </c>
      <c r="J258" s="136">
        <v>2.12132034355966E-2</v>
      </c>
      <c r="K258" s="137">
        <v>87.596181731007292</v>
      </c>
      <c r="L258" s="158">
        <v>97.713540720938624</v>
      </c>
      <c r="M258" s="138">
        <v>2</v>
      </c>
      <c r="N258" s="138">
        <v>2</v>
      </c>
      <c r="O258" s="139"/>
    </row>
    <row r="259" spans="1:15" s="96" customFormat="1" x14ac:dyDescent="0.25">
      <c r="A259" s="119" t="s">
        <v>209</v>
      </c>
      <c r="B259" s="140">
        <v>14559</v>
      </c>
      <c r="C259" s="132" t="s">
        <v>195</v>
      </c>
      <c r="D259" s="133">
        <v>13</v>
      </c>
      <c r="E259" s="119" t="s">
        <v>308</v>
      </c>
      <c r="F259" s="133">
        <v>9033</v>
      </c>
      <c r="G259" s="133">
        <v>9363</v>
      </c>
      <c r="H259" s="135">
        <f t="shared" ref="H259:H290" si="7">AVERAGE(F259:G259)</f>
        <v>9198</v>
      </c>
      <c r="I259" s="136">
        <v>2.3849999999999998</v>
      </c>
      <c r="J259" s="136">
        <v>2.1213203435596288E-2</v>
      </c>
      <c r="K259" s="137">
        <v>72.524801526782966</v>
      </c>
      <c r="L259" s="158">
        <v>80.901416103126394</v>
      </c>
      <c r="M259" s="138">
        <v>2</v>
      </c>
      <c r="N259" s="138">
        <v>2</v>
      </c>
      <c r="O259" s="139"/>
    </row>
    <row r="260" spans="1:15" s="96" customFormat="1" x14ac:dyDescent="0.25">
      <c r="A260" s="119" t="s">
        <v>214</v>
      </c>
      <c r="B260" s="140">
        <v>14560</v>
      </c>
      <c r="C260" s="132" t="s">
        <v>195</v>
      </c>
      <c r="D260" s="133">
        <v>13</v>
      </c>
      <c r="E260" s="119" t="s">
        <v>308</v>
      </c>
      <c r="F260" s="133">
        <v>9033</v>
      </c>
      <c r="G260" s="133">
        <v>9363</v>
      </c>
      <c r="H260" s="135">
        <f t="shared" si="7"/>
        <v>9198</v>
      </c>
      <c r="I260" s="136">
        <v>2.2149999999999999</v>
      </c>
      <c r="J260" s="136">
        <v>4.9497474683058214E-2</v>
      </c>
      <c r="K260" s="137">
        <v>56.778909627218873</v>
      </c>
      <c r="L260" s="158">
        <v>63.336873689162651</v>
      </c>
      <c r="M260" s="138">
        <v>2</v>
      </c>
      <c r="N260" s="138">
        <v>2</v>
      </c>
      <c r="O260" s="139"/>
    </row>
    <row r="261" spans="1:15" s="96" customFormat="1" x14ac:dyDescent="0.25">
      <c r="A261" s="119" t="s">
        <v>249</v>
      </c>
      <c r="B261" s="140">
        <v>14583</v>
      </c>
      <c r="C261" s="132" t="s">
        <v>195</v>
      </c>
      <c r="D261" s="133">
        <v>13</v>
      </c>
      <c r="E261" s="119" t="s">
        <v>313</v>
      </c>
      <c r="F261" s="133">
        <v>9033</v>
      </c>
      <c r="G261" s="133">
        <v>9363</v>
      </c>
      <c r="H261" s="135">
        <f t="shared" si="7"/>
        <v>9198</v>
      </c>
      <c r="I261" s="136">
        <v>2.7649999999999997</v>
      </c>
      <c r="J261" s="136">
        <v>7.0710678118656384E-3</v>
      </c>
      <c r="K261" s="137">
        <v>118.30712454810106</v>
      </c>
      <c r="L261" s="137">
        <v>118.30712454810106</v>
      </c>
      <c r="M261" s="138">
        <v>1</v>
      </c>
      <c r="N261" s="138">
        <v>1</v>
      </c>
      <c r="O261" s="139"/>
    </row>
    <row r="262" spans="1:15" s="96" customFormat="1" x14ac:dyDescent="0.25">
      <c r="A262" s="119" t="s">
        <v>247</v>
      </c>
      <c r="B262" s="140">
        <v>14584</v>
      </c>
      <c r="C262" s="132" t="s">
        <v>195</v>
      </c>
      <c r="D262" s="133">
        <v>13</v>
      </c>
      <c r="E262" s="119" t="s">
        <v>684</v>
      </c>
      <c r="F262" s="133">
        <v>9033</v>
      </c>
      <c r="G262" s="133">
        <v>9363</v>
      </c>
      <c r="H262" s="135">
        <f t="shared" si="7"/>
        <v>9198</v>
      </c>
      <c r="I262" s="136">
        <v>2.58</v>
      </c>
      <c r="J262" s="136">
        <v>2.8284271247461926E-2</v>
      </c>
      <c r="K262" s="137">
        <v>94.072183983207808</v>
      </c>
      <c r="L262" s="137">
        <v>94.072183983207808</v>
      </c>
      <c r="M262" s="138">
        <v>1</v>
      </c>
      <c r="N262" s="138">
        <v>2</v>
      </c>
      <c r="O262" s="139"/>
    </row>
    <row r="263" spans="1:15" s="96" customFormat="1" x14ac:dyDescent="0.25">
      <c r="A263" s="119" t="s">
        <v>250</v>
      </c>
      <c r="B263" s="140">
        <v>14586</v>
      </c>
      <c r="C263" s="132" t="s">
        <v>195</v>
      </c>
      <c r="D263" s="133">
        <v>13</v>
      </c>
      <c r="E263" s="119" t="s">
        <v>308</v>
      </c>
      <c r="F263" s="133">
        <v>9033</v>
      </c>
      <c r="G263" s="133">
        <v>9363</v>
      </c>
      <c r="H263" s="135">
        <f t="shared" si="7"/>
        <v>9198</v>
      </c>
      <c r="I263" s="136">
        <v>2.59</v>
      </c>
      <c r="J263" s="136">
        <v>2.8284271247461926E-2</v>
      </c>
      <c r="K263" s="137">
        <v>95.28449116458566</v>
      </c>
      <c r="L263" s="158">
        <v>106.2898498940953</v>
      </c>
      <c r="M263" s="138">
        <v>2</v>
      </c>
      <c r="N263" s="138">
        <v>2</v>
      </c>
      <c r="O263" s="139"/>
    </row>
    <row r="264" spans="1:15" s="96" customFormat="1" x14ac:dyDescent="0.25">
      <c r="A264" s="119" t="s">
        <v>251</v>
      </c>
      <c r="B264" s="140">
        <v>14587</v>
      </c>
      <c r="C264" s="132" t="s">
        <v>195</v>
      </c>
      <c r="D264" s="133">
        <v>13</v>
      </c>
      <c r="E264" s="119" t="s">
        <v>308</v>
      </c>
      <c r="F264" s="133">
        <v>9033</v>
      </c>
      <c r="G264" s="133">
        <v>9363</v>
      </c>
      <c r="H264" s="135">
        <f t="shared" si="7"/>
        <v>9198</v>
      </c>
      <c r="I264" s="136">
        <v>2.5049999999999999</v>
      </c>
      <c r="J264" s="136">
        <v>3.5355339059327251E-2</v>
      </c>
      <c r="K264" s="137">
        <v>85.32053833106356</v>
      </c>
      <c r="L264" s="158">
        <v>95.175060508301399</v>
      </c>
      <c r="M264" s="138">
        <v>2</v>
      </c>
      <c r="N264" s="138">
        <v>2</v>
      </c>
      <c r="O264" s="139"/>
    </row>
    <row r="265" spans="1:15" s="96" customFormat="1" x14ac:dyDescent="0.25">
      <c r="A265" s="119" t="s">
        <v>158</v>
      </c>
      <c r="B265" s="140">
        <v>948</v>
      </c>
      <c r="C265" s="132" t="s">
        <v>141</v>
      </c>
      <c r="D265" s="133">
        <v>14</v>
      </c>
      <c r="E265" s="119" t="s">
        <v>684</v>
      </c>
      <c r="F265" s="133">
        <v>9363</v>
      </c>
      <c r="G265" s="133">
        <v>9692</v>
      </c>
      <c r="H265" s="135">
        <f t="shared" si="7"/>
        <v>9527.5</v>
      </c>
      <c r="I265" s="136">
        <v>2.5199999999999996</v>
      </c>
      <c r="J265" s="136">
        <v>1.4142135623730963E-2</v>
      </c>
      <c r="K265" s="137">
        <v>87.023348469501087</v>
      </c>
      <c r="L265" s="137">
        <v>87.023348469501087</v>
      </c>
      <c r="M265" s="138">
        <v>1</v>
      </c>
      <c r="N265" s="138">
        <v>2</v>
      </c>
      <c r="O265" s="139"/>
    </row>
    <row r="266" spans="1:15" s="96" customFormat="1" x14ac:dyDescent="0.25">
      <c r="A266" s="119" t="s">
        <v>216</v>
      </c>
      <c r="B266" s="140">
        <v>7101</v>
      </c>
      <c r="C266" s="132" t="s">
        <v>141</v>
      </c>
      <c r="D266" s="133">
        <v>14</v>
      </c>
      <c r="E266" s="119" t="s">
        <v>308</v>
      </c>
      <c r="F266" s="133">
        <v>9363</v>
      </c>
      <c r="G266" s="133">
        <v>9692</v>
      </c>
      <c r="H266" s="135">
        <f t="shared" si="7"/>
        <v>9527.5</v>
      </c>
      <c r="I266" s="136">
        <v>2.1749999999999998</v>
      </c>
      <c r="J266" s="136">
        <v>7.0710678118656384E-3</v>
      </c>
      <c r="K266" s="137">
        <v>53.455224136399785</v>
      </c>
      <c r="L266" s="158">
        <v>59.629302524153957</v>
      </c>
      <c r="M266" s="138">
        <v>2</v>
      </c>
      <c r="N266" s="138">
        <v>2</v>
      </c>
      <c r="O266" s="139"/>
    </row>
    <row r="267" spans="1:15" s="96" customFormat="1" x14ac:dyDescent="0.25">
      <c r="A267" s="119" t="s">
        <v>215</v>
      </c>
      <c r="B267" s="140">
        <v>7102</v>
      </c>
      <c r="C267" s="132" t="s">
        <v>141</v>
      </c>
      <c r="D267" s="133">
        <v>14</v>
      </c>
      <c r="E267" s="119" t="s">
        <v>685</v>
      </c>
      <c r="F267" s="133">
        <v>9363</v>
      </c>
      <c r="G267" s="133">
        <v>9692</v>
      </c>
      <c r="H267" s="135">
        <f t="shared" si="7"/>
        <v>9527.5</v>
      </c>
      <c r="I267" s="136">
        <v>2.5099999999999998</v>
      </c>
      <c r="J267" s="136">
        <v>1.0000000000000009E-2</v>
      </c>
      <c r="K267" s="137">
        <v>85.885533573899892</v>
      </c>
      <c r="L267" s="137">
        <v>85.885533573899892</v>
      </c>
      <c r="M267" s="138">
        <v>1</v>
      </c>
      <c r="N267" s="138">
        <v>1</v>
      </c>
      <c r="O267" s="139"/>
    </row>
    <row r="268" spans="1:15" s="96" customFormat="1" x14ac:dyDescent="0.25">
      <c r="A268" s="119" t="s">
        <v>144</v>
      </c>
      <c r="B268" s="140">
        <v>14508</v>
      </c>
      <c r="C268" s="132" t="s">
        <v>141</v>
      </c>
      <c r="D268" s="133">
        <v>14</v>
      </c>
      <c r="E268" s="119" t="s">
        <v>684</v>
      </c>
      <c r="F268" s="133">
        <v>9363</v>
      </c>
      <c r="G268" s="133">
        <v>9692</v>
      </c>
      <c r="H268" s="135">
        <f t="shared" si="7"/>
        <v>9527.5</v>
      </c>
      <c r="I268" s="136">
        <v>2.5249999999999999</v>
      </c>
      <c r="J268" s="136">
        <v>7.0710678118653244E-3</v>
      </c>
      <c r="K268" s="137">
        <v>87.596181731007292</v>
      </c>
      <c r="L268" s="137">
        <v>87.596181731007292</v>
      </c>
      <c r="M268" s="138">
        <v>1</v>
      </c>
      <c r="N268" s="138">
        <v>2</v>
      </c>
      <c r="O268" s="139"/>
    </row>
    <row r="269" spans="1:15" s="96" customFormat="1" x14ac:dyDescent="0.25">
      <c r="A269" s="119" t="s">
        <v>287</v>
      </c>
      <c r="B269" s="140">
        <v>14509</v>
      </c>
      <c r="C269" s="132" t="s">
        <v>141</v>
      </c>
      <c r="D269" s="133">
        <v>14</v>
      </c>
      <c r="E269" s="119" t="s">
        <v>684</v>
      </c>
      <c r="F269" s="133">
        <v>9363</v>
      </c>
      <c r="G269" s="133">
        <v>9692</v>
      </c>
      <c r="H269" s="135">
        <f t="shared" si="7"/>
        <v>9527.5</v>
      </c>
      <c r="I269" s="136">
        <v>2.37</v>
      </c>
      <c r="J269" s="136">
        <v>5.6568542494923851E-2</v>
      </c>
      <c r="K269" s="137">
        <v>71.025945747909674</v>
      </c>
      <c r="L269" s="137">
        <v>71.025945747909674</v>
      </c>
      <c r="M269" s="138">
        <v>1</v>
      </c>
      <c r="N269" s="138">
        <v>2</v>
      </c>
      <c r="O269" s="139"/>
    </row>
    <row r="270" spans="1:15" s="96" customFormat="1" x14ac:dyDescent="0.25">
      <c r="A270" s="119" t="s">
        <v>142</v>
      </c>
      <c r="B270" s="140">
        <v>14531</v>
      </c>
      <c r="C270" s="132" t="s">
        <v>141</v>
      </c>
      <c r="D270" s="133">
        <v>14</v>
      </c>
      <c r="E270" s="119" t="s">
        <v>313</v>
      </c>
      <c r="F270" s="133">
        <v>9363</v>
      </c>
      <c r="G270" s="133">
        <v>9692</v>
      </c>
      <c r="H270" s="135">
        <f t="shared" si="7"/>
        <v>9527.5</v>
      </c>
      <c r="I270" s="136">
        <v>2.7149999999999999</v>
      </c>
      <c r="J270" s="136">
        <v>7.0710678118656384E-3</v>
      </c>
      <c r="K270" s="137">
        <v>111.37254662908687</v>
      </c>
      <c r="L270" s="137">
        <v>111.37254662908687</v>
      </c>
      <c r="M270" s="138">
        <v>1</v>
      </c>
      <c r="N270" s="138">
        <v>1</v>
      </c>
      <c r="O270" s="139"/>
    </row>
    <row r="271" spans="1:15" s="96" customFormat="1" x14ac:dyDescent="0.25">
      <c r="A271" s="119" t="s">
        <v>143</v>
      </c>
      <c r="B271" s="140">
        <v>14532</v>
      </c>
      <c r="C271" s="132" t="s">
        <v>141</v>
      </c>
      <c r="D271" s="133">
        <v>14</v>
      </c>
      <c r="E271" s="119" t="s">
        <v>313</v>
      </c>
      <c r="F271" s="133">
        <v>9363</v>
      </c>
      <c r="G271" s="133">
        <v>9692</v>
      </c>
      <c r="H271" s="135">
        <f t="shared" si="7"/>
        <v>9527.5</v>
      </c>
      <c r="I271" s="136">
        <v>2.6950000000000003</v>
      </c>
      <c r="J271" s="136">
        <v>2.1213203435596288E-2</v>
      </c>
      <c r="K271" s="137">
        <v>108.6799743184838</v>
      </c>
      <c r="L271" s="137">
        <v>108.6799743184838</v>
      </c>
      <c r="M271" s="138">
        <v>1</v>
      </c>
      <c r="N271" s="138">
        <v>1</v>
      </c>
      <c r="O271" s="139"/>
    </row>
    <row r="272" spans="1:15" s="96" customFormat="1" x14ac:dyDescent="0.25">
      <c r="A272" s="119" t="s">
        <v>146</v>
      </c>
      <c r="B272" s="140">
        <v>14534</v>
      </c>
      <c r="C272" s="132" t="s">
        <v>141</v>
      </c>
      <c r="D272" s="133">
        <v>14</v>
      </c>
      <c r="E272" s="119" t="s">
        <v>313</v>
      </c>
      <c r="F272" s="133">
        <v>9363</v>
      </c>
      <c r="G272" s="133">
        <v>9692</v>
      </c>
      <c r="H272" s="135">
        <f t="shared" si="7"/>
        <v>9527.5</v>
      </c>
      <c r="I272" s="136">
        <v>2.625</v>
      </c>
      <c r="J272" s="136">
        <v>7.0710678118653244E-3</v>
      </c>
      <c r="K272" s="137">
        <v>99.613456184953733</v>
      </c>
      <c r="L272" s="137">
        <v>99.613456184953733</v>
      </c>
      <c r="M272" s="138">
        <v>1</v>
      </c>
      <c r="N272" s="138">
        <v>1</v>
      </c>
      <c r="O272" s="139"/>
    </row>
    <row r="273" spans="1:15" s="96" customFormat="1" x14ac:dyDescent="0.25">
      <c r="A273" s="119" t="s">
        <v>188</v>
      </c>
      <c r="B273" s="140">
        <v>14573</v>
      </c>
      <c r="C273" s="132" t="s">
        <v>141</v>
      </c>
      <c r="D273" s="133">
        <v>14</v>
      </c>
      <c r="E273" s="119" t="s">
        <v>308</v>
      </c>
      <c r="F273" s="133">
        <v>9363</v>
      </c>
      <c r="G273" s="133">
        <v>9692</v>
      </c>
      <c r="H273" s="135">
        <f t="shared" si="7"/>
        <v>9527.5</v>
      </c>
      <c r="I273" s="136">
        <v>2.3600000000000003</v>
      </c>
      <c r="J273" s="136">
        <v>1.4142135623730963E-2</v>
      </c>
      <c r="K273" s="137">
        <v>70.038805367037725</v>
      </c>
      <c r="L273" s="158">
        <v>78.12828738693058</v>
      </c>
      <c r="M273" s="138">
        <v>2</v>
      </c>
      <c r="N273" s="138">
        <v>2</v>
      </c>
      <c r="O273" s="139"/>
    </row>
    <row r="274" spans="1:15" s="96" customFormat="1" x14ac:dyDescent="0.25">
      <c r="A274" s="119" t="s">
        <v>190</v>
      </c>
      <c r="B274" s="140">
        <v>14574</v>
      </c>
      <c r="C274" s="132" t="s">
        <v>141</v>
      </c>
      <c r="D274" s="133">
        <v>14</v>
      </c>
      <c r="E274" s="119" t="s">
        <v>308</v>
      </c>
      <c r="F274" s="133">
        <v>9363</v>
      </c>
      <c r="G274" s="133">
        <v>9692</v>
      </c>
      <c r="H274" s="135">
        <f t="shared" si="7"/>
        <v>9527.5</v>
      </c>
      <c r="I274" s="136">
        <v>2.3650000000000002</v>
      </c>
      <c r="J274" s="136">
        <v>7.0710678118656384E-3</v>
      </c>
      <c r="K274" s="137">
        <v>70.531170330473557</v>
      </c>
      <c r="L274" s="158">
        <v>78.677520503643251</v>
      </c>
      <c r="M274" s="138">
        <v>2</v>
      </c>
      <c r="N274" s="138">
        <v>2</v>
      </c>
      <c r="O274" s="139"/>
    </row>
    <row r="275" spans="1:15" s="96" customFormat="1" x14ac:dyDescent="0.25">
      <c r="A275" s="119" t="s">
        <v>189</v>
      </c>
      <c r="B275" s="140">
        <v>14575</v>
      </c>
      <c r="C275" s="132" t="s">
        <v>141</v>
      </c>
      <c r="D275" s="133">
        <v>14</v>
      </c>
      <c r="E275" s="119" t="s">
        <v>309</v>
      </c>
      <c r="F275" s="133">
        <v>9363</v>
      </c>
      <c r="G275" s="133">
        <v>9692</v>
      </c>
      <c r="H275" s="135">
        <f t="shared" si="7"/>
        <v>9527.5</v>
      </c>
      <c r="I275" s="136">
        <v>2.4699999999999998</v>
      </c>
      <c r="J275" s="136">
        <v>1.4142135623730963E-2</v>
      </c>
      <c r="K275" s="137">
        <v>81.437965461622241</v>
      </c>
      <c r="L275" s="158">
        <v>90.844050472439605</v>
      </c>
      <c r="M275" s="138">
        <v>2</v>
      </c>
      <c r="N275" s="138">
        <v>1</v>
      </c>
      <c r="O275" s="139"/>
    </row>
    <row r="276" spans="1:15" s="96" customFormat="1" x14ac:dyDescent="0.25">
      <c r="A276" s="119" t="s">
        <v>301</v>
      </c>
      <c r="B276" s="140">
        <v>14610</v>
      </c>
      <c r="C276" s="132" t="s">
        <v>141</v>
      </c>
      <c r="D276" s="133">
        <v>14</v>
      </c>
      <c r="E276" s="119" t="s">
        <v>684</v>
      </c>
      <c r="F276" s="133">
        <v>9363</v>
      </c>
      <c r="G276" s="133">
        <v>9692</v>
      </c>
      <c r="H276" s="135">
        <f t="shared" si="7"/>
        <v>9527.5</v>
      </c>
      <c r="I276" s="136">
        <v>2.4350000000000001</v>
      </c>
      <c r="J276" s="136">
        <v>7.0710678118653244E-3</v>
      </c>
      <c r="K276" s="137">
        <v>77.680421956238803</v>
      </c>
      <c r="L276" s="137">
        <v>77.680421956238803</v>
      </c>
      <c r="M276" s="138">
        <v>1</v>
      </c>
      <c r="N276" s="138">
        <v>2</v>
      </c>
      <c r="O276" s="139"/>
    </row>
    <row r="277" spans="1:15" s="96" customFormat="1" x14ac:dyDescent="0.25">
      <c r="A277" s="119" t="s">
        <v>300</v>
      </c>
      <c r="B277" s="140">
        <v>14611</v>
      </c>
      <c r="C277" s="132" t="s">
        <v>141</v>
      </c>
      <c r="D277" s="133">
        <v>14</v>
      </c>
      <c r="E277" s="119" t="s">
        <v>684</v>
      </c>
      <c r="F277" s="133">
        <v>9363</v>
      </c>
      <c r="G277" s="133">
        <v>9692</v>
      </c>
      <c r="H277" s="135">
        <f t="shared" si="7"/>
        <v>9527.5</v>
      </c>
      <c r="I277" s="136">
        <v>2.5249999999999999</v>
      </c>
      <c r="J277" s="136">
        <v>7.0710678118653244E-3</v>
      </c>
      <c r="K277" s="137">
        <v>87.596181731007292</v>
      </c>
      <c r="L277" s="137">
        <v>87.596181731007292</v>
      </c>
      <c r="M277" s="138">
        <v>1</v>
      </c>
      <c r="N277" s="138">
        <v>2</v>
      </c>
      <c r="O277" s="139"/>
    </row>
    <row r="278" spans="1:15" s="96" customFormat="1" x14ac:dyDescent="0.25">
      <c r="A278" s="119" t="s">
        <v>298</v>
      </c>
      <c r="B278" s="140">
        <v>14612</v>
      </c>
      <c r="C278" s="132" t="s">
        <v>141</v>
      </c>
      <c r="D278" s="133">
        <v>14</v>
      </c>
      <c r="E278" s="119" t="s">
        <v>309</v>
      </c>
      <c r="F278" s="133">
        <v>9363</v>
      </c>
      <c r="G278" s="133">
        <v>9692</v>
      </c>
      <c r="H278" s="135">
        <f t="shared" si="7"/>
        <v>9527.5</v>
      </c>
      <c r="I278" s="136">
        <v>2.4950000000000001</v>
      </c>
      <c r="J278" s="136">
        <v>2.1213203435596288E-2</v>
      </c>
      <c r="K278" s="137">
        <v>84.198338264951687</v>
      </c>
      <c r="L278" s="158">
        <v>93.923246334553596</v>
      </c>
      <c r="M278" s="138">
        <v>2</v>
      </c>
      <c r="N278" s="138">
        <v>1</v>
      </c>
      <c r="O278" s="139"/>
    </row>
    <row r="279" spans="1:15" s="96" customFormat="1" x14ac:dyDescent="0.25">
      <c r="A279" s="119" t="s">
        <v>296</v>
      </c>
      <c r="B279" s="140">
        <v>14613</v>
      </c>
      <c r="C279" s="132" t="s">
        <v>141</v>
      </c>
      <c r="D279" s="133">
        <v>14</v>
      </c>
      <c r="E279" s="119" t="s">
        <v>684</v>
      </c>
      <c r="F279" s="133">
        <v>9363</v>
      </c>
      <c r="G279" s="133">
        <v>9692</v>
      </c>
      <c r="H279" s="135">
        <f t="shared" si="7"/>
        <v>9527.5</v>
      </c>
      <c r="I279" s="136">
        <v>2.5599999999999996</v>
      </c>
      <c r="J279" s="136">
        <v>1.4142135623730963E-2</v>
      </c>
      <c r="K279" s="137">
        <v>91.679932565690223</v>
      </c>
      <c r="L279" s="137">
        <v>91.679932565690223</v>
      </c>
      <c r="M279" s="138">
        <v>1</v>
      </c>
      <c r="N279" s="138">
        <v>2</v>
      </c>
      <c r="O279" s="139"/>
    </row>
    <row r="280" spans="1:15" s="96" customFormat="1" x14ac:dyDescent="0.25">
      <c r="A280" s="119" t="s">
        <v>299</v>
      </c>
      <c r="B280" s="140">
        <v>14614</v>
      </c>
      <c r="C280" s="132" t="s">
        <v>141</v>
      </c>
      <c r="D280" s="133">
        <v>14</v>
      </c>
      <c r="E280" s="119" t="s">
        <v>684</v>
      </c>
      <c r="F280" s="133">
        <v>9363</v>
      </c>
      <c r="G280" s="133">
        <v>9692</v>
      </c>
      <c r="H280" s="135">
        <f t="shared" si="7"/>
        <v>9527.5</v>
      </c>
      <c r="I280" s="136">
        <v>2.335</v>
      </c>
      <c r="J280" s="136">
        <v>7.0710678118653244E-3</v>
      </c>
      <c r="K280" s="137">
        <v>67.61290393395862</v>
      </c>
      <c r="L280" s="137">
        <v>67.61290393395862</v>
      </c>
      <c r="M280" s="138">
        <v>1</v>
      </c>
      <c r="N280" s="138">
        <v>2</v>
      </c>
      <c r="O280" s="139"/>
    </row>
    <row r="281" spans="1:15" s="96" customFormat="1" x14ac:dyDescent="0.25">
      <c r="A281" s="119" t="s">
        <v>297</v>
      </c>
      <c r="B281" s="140">
        <v>14615</v>
      </c>
      <c r="C281" s="132" t="s">
        <v>141</v>
      </c>
      <c r="D281" s="133">
        <v>14</v>
      </c>
      <c r="E281" s="119" t="s">
        <v>309</v>
      </c>
      <c r="F281" s="133">
        <v>9363</v>
      </c>
      <c r="G281" s="133">
        <v>9692</v>
      </c>
      <c r="H281" s="135">
        <f t="shared" si="7"/>
        <v>9527.5</v>
      </c>
      <c r="I281" s="136">
        <v>2.605</v>
      </c>
      <c r="J281" s="136">
        <v>2.12132034355966E-2</v>
      </c>
      <c r="K281" s="137">
        <v>97.123333160996566</v>
      </c>
      <c r="L281" s="158">
        <v>108.34107814109166</v>
      </c>
      <c r="M281" s="138">
        <v>2</v>
      </c>
      <c r="N281" s="138">
        <v>1</v>
      </c>
      <c r="O281" s="139"/>
    </row>
    <row r="282" spans="1:15" s="96" customFormat="1" x14ac:dyDescent="0.25">
      <c r="A282" s="119" t="s">
        <v>424</v>
      </c>
      <c r="B282" s="140">
        <v>14969</v>
      </c>
      <c r="C282" s="132" t="s">
        <v>141</v>
      </c>
      <c r="D282" s="133">
        <v>14</v>
      </c>
      <c r="E282" s="119" t="s">
        <v>684</v>
      </c>
      <c r="F282" s="133">
        <v>9363</v>
      </c>
      <c r="G282" s="133">
        <v>9692</v>
      </c>
      <c r="H282" s="135">
        <f t="shared" si="7"/>
        <v>9527.5</v>
      </c>
      <c r="I282" s="136">
        <v>2.5350000000000001</v>
      </c>
      <c r="J282" s="136">
        <v>7.0710678118656384E-3</v>
      </c>
      <c r="K282" s="137">
        <v>88.749733934701709</v>
      </c>
      <c r="L282" s="137">
        <v>88.749733934701709</v>
      </c>
      <c r="M282" s="138">
        <v>1</v>
      </c>
      <c r="N282" s="138">
        <v>2</v>
      </c>
      <c r="O282" s="139"/>
    </row>
    <row r="283" spans="1:15" s="96" customFormat="1" x14ac:dyDescent="0.25">
      <c r="A283" s="119" t="s">
        <v>425</v>
      </c>
      <c r="B283" s="140">
        <v>14970</v>
      </c>
      <c r="C283" s="132" t="s">
        <v>141</v>
      </c>
      <c r="D283" s="133">
        <v>14</v>
      </c>
      <c r="E283" s="119" t="s">
        <v>684</v>
      </c>
      <c r="F283" s="133">
        <v>9363</v>
      </c>
      <c r="G283" s="133">
        <v>9692</v>
      </c>
      <c r="H283" s="135">
        <f t="shared" si="7"/>
        <v>9527.5</v>
      </c>
      <c r="I283" s="136">
        <v>2.5999999999999996</v>
      </c>
      <c r="J283" s="136">
        <v>1.4142135623730963E-2</v>
      </c>
      <c r="K283" s="137">
        <v>96.507659172657199</v>
      </c>
      <c r="L283" s="137">
        <v>96.507659172657199</v>
      </c>
      <c r="M283" s="138">
        <v>1</v>
      </c>
      <c r="N283" s="138">
        <v>2</v>
      </c>
      <c r="O283" s="139"/>
    </row>
    <row r="284" spans="1:15" s="96" customFormat="1" x14ac:dyDescent="0.25">
      <c r="A284" s="119" t="s">
        <v>568</v>
      </c>
      <c r="B284" s="140">
        <v>15017</v>
      </c>
      <c r="C284" s="132" t="s">
        <v>141</v>
      </c>
      <c r="D284" s="133">
        <v>14</v>
      </c>
      <c r="E284" s="119" t="s">
        <v>309</v>
      </c>
      <c r="F284" s="133">
        <v>9363</v>
      </c>
      <c r="G284" s="133">
        <v>9692</v>
      </c>
      <c r="H284" s="135">
        <f t="shared" si="7"/>
        <v>9527.5</v>
      </c>
      <c r="I284" s="136">
        <v>2.5</v>
      </c>
      <c r="J284" s="136">
        <v>1.4142135623730649E-2</v>
      </c>
      <c r="K284" s="137">
        <v>84.758142159370664</v>
      </c>
      <c r="L284" s="158">
        <v>94.547707578777974</v>
      </c>
      <c r="M284" s="138">
        <v>2</v>
      </c>
      <c r="N284" s="138">
        <v>1</v>
      </c>
      <c r="O284" s="139" t="s">
        <v>567</v>
      </c>
    </row>
    <row r="285" spans="1:15" s="96" customFormat="1" x14ac:dyDescent="0.25">
      <c r="A285" s="119" t="s">
        <v>589</v>
      </c>
      <c r="B285" s="140">
        <v>15018</v>
      </c>
      <c r="C285" s="132" t="s">
        <v>141</v>
      </c>
      <c r="D285" s="133">
        <v>14</v>
      </c>
      <c r="E285" s="119" t="s">
        <v>313</v>
      </c>
      <c r="F285" s="133">
        <v>9363</v>
      </c>
      <c r="G285" s="133">
        <v>9692</v>
      </c>
      <c r="H285" s="135">
        <f t="shared" si="7"/>
        <v>9527.5</v>
      </c>
      <c r="I285" s="136">
        <v>2.645</v>
      </c>
      <c r="J285" s="136">
        <v>7.0710678118653244E-3</v>
      </c>
      <c r="K285" s="137">
        <v>102.14779325008192</v>
      </c>
      <c r="L285" s="137">
        <v>102.14779325008192</v>
      </c>
      <c r="M285" s="138">
        <v>1</v>
      </c>
      <c r="N285" s="138">
        <v>1</v>
      </c>
      <c r="O285" s="139" t="s">
        <v>569</v>
      </c>
    </row>
    <row r="286" spans="1:15" s="96" customFormat="1" x14ac:dyDescent="0.25">
      <c r="A286" s="119" t="s">
        <v>590</v>
      </c>
      <c r="B286" s="140">
        <v>15044</v>
      </c>
      <c r="C286" s="132" t="s">
        <v>141</v>
      </c>
      <c r="D286" s="133">
        <v>14</v>
      </c>
      <c r="E286" s="119" t="s">
        <v>684</v>
      </c>
      <c r="F286" s="133">
        <v>9363</v>
      </c>
      <c r="G286" s="133">
        <v>9692</v>
      </c>
      <c r="H286" s="135">
        <f t="shared" si="7"/>
        <v>9527.5</v>
      </c>
      <c r="I286" s="136">
        <v>2.27</v>
      </c>
      <c r="J286" s="136">
        <v>0</v>
      </c>
      <c r="K286" s="137">
        <v>61.58083697431406</v>
      </c>
      <c r="L286" s="137">
        <v>61.58083697431406</v>
      </c>
      <c r="M286" s="138">
        <v>1</v>
      </c>
      <c r="N286" s="138">
        <v>2</v>
      </c>
      <c r="O286" s="139" t="s">
        <v>570</v>
      </c>
    </row>
    <row r="287" spans="1:15" s="96" customFormat="1" x14ac:dyDescent="0.25">
      <c r="A287" s="119" t="s">
        <v>417</v>
      </c>
      <c r="B287" s="140">
        <v>14981</v>
      </c>
      <c r="C287" s="132" t="s">
        <v>408</v>
      </c>
      <c r="D287" s="133">
        <v>15</v>
      </c>
      <c r="E287" s="119" t="s">
        <v>308</v>
      </c>
      <c r="F287" s="133">
        <v>9692</v>
      </c>
      <c r="G287" s="133">
        <v>10021</v>
      </c>
      <c r="H287" s="135">
        <f t="shared" si="7"/>
        <v>9856.5</v>
      </c>
      <c r="I287" s="136">
        <v>2.5666666666666664</v>
      </c>
      <c r="J287" s="136">
        <v>2.5166114784235735E-2</v>
      </c>
      <c r="K287" s="137">
        <v>92.472574147609677</v>
      </c>
      <c r="L287" s="158">
        <v>103.15315646165858</v>
      </c>
      <c r="M287" s="138">
        <v>2</v>
      </c>
      <c r="N287" s="138">
        <v>2</v>
      </c>
      <c r="O287" s="139"/>
    </row>
    <row r="288" spans="1:15" s="96" customFormat="1" x14ac:dyDescent="0.25">
      <c r="A288" s="119" t="s">
        <v>418</v>
      </c>
      <c r="B288" s="140">
        <v>14983</v>
      </c>
      <c r="C288" s="132" t="s">
        <v>408</v>
      </c>
      <c r="D288" s="133">
        <v>15</v>
      </c>
      <c r="E288" s="119" t="s">
        <v>309</v>
      </c>
      <c r="F288" s="133">
        <v>9692</v>
      </c>
      <c r="G288" s="133">
        <v>10021</v>
      </c>
      <c r="H288" s="135">
        <f t="shared" si="7"/>
        <v>9856.5</v>
      </c>
      <c r="I288" s="136">
        <v>2.63</v>
      </c>
      <c r="J288" s="136">
        <v>2.8284271247461926E-2</v>
      </c>
      <c r="K288" s="137">
        <v>100.242878144164</v>
      </c>
      <c r="L288" s="158">
        <v>111.82093056981493</v>
      </c>
      <c r="M288" s="138">
        <v>2</v>
      </c>
      <c r="N288" s="138">
        <v>1</v>
      </c>
      <c r="O288" s="139"/>
    </row>
    <row r="289" spans="1:15" s="96" customFormat="1" x14ac:dyDescent="0.25">
      <c r="A289" s="119" t="s">
        <v>410</v>
      </c>
      <c r="B289" s="140">
        <v>14988</v>
      </c>
      <c r="C289" s="132" t="s">
        <v>408</v>
      </c>
      <c r="D289" s="133">
        <v>15</v>
      </c>
      <c r="E289" s="119" t="s">
        <v>309</v>
      </c>
      <c r="F289" s="133">
        <v>9692</v>
      </c>
      <c r="G289" s="133">
        <v>10021</v>
      </c>
      <c r="H289" s="135">
        <f t="shared" si="7"/>
        <v>9856.5</v>
      </c>
      <c r="I289" s="136">
        <v>2.29</v>
      </c>
      <c r="J289" s="136">
        <v>0</v>
      </c>
      <c r="K289" s="137">
        <v>63.395064281510365</v>
      </c>
      <c r="L289" s="158">
        <v>70.717194206024814</v>
      </c>
      <c r="M289" s="138">
        <v>2</v>
      </c>
      <c r="N289" s="138">
        <v>1</v>
      </c>
      <c r="O289" s="139"/>
    </row>
    <row r="290" spans="1:15" s="96" customFormat="1" x14ac:dyDescent="0.25">
      <c r="A290" s="119" t="s">
        <v>409</v>
      </c>
      <c r="B290" s="140">
        <v>14989</v>
      </c>
      <c r="C290" s="132" t="s">
        <v>408</v>
      </c>
      <c r="D290" s="133">
        <v>15</v>
      </c>
      <c r="E290" s="119" t="s">
        <v>684</v>
      </c>
      <c r="F290" s="133">
        <v>9692</v>
      </c>
      <c r="G290" s="133">
        <v>10021</v>
      </c>
      <c r="H290" s="135">
        <f t="shared" si="7"/>
        <v>9856.5</v>
      </c>
      <c r="I290" s="136">
        <v>2.67</v>
      </c>
      <c r="J290" s="136">
        <v>4.2426406871192889E-2</v>
      </c>
      <c r="K290" s="137">
        <v>105.37856375652099</v>
      </c>
      <c r="L290" s="137">
        <v>105.37856375652099</v>
      </c>
      <c r="M290" s="138">
        <v>1</v>
      </c>
      <c r="N290" s="138">
        <v>2</v>
      </c>
      <c r="O290" s="139"/>
    </row>
    <row r="291" spans="1:15" s="96" customFormat="1" x14ac:dyDescent="0.25">
      <c r="A291" s="119" t="s">
        <v>594</v>
      </c>
      <c r="B291" s="140">
        <v>15019</v>
      </c>
      <c r="C291" s="132" t="s">
        <v>408</v>
      </c>
      <c r="D291" s="133">
        <v>15</v>
      </c>
      <c r="E291" s="119" t="s">
        <v>309</v>
      </c>
      <c r="F291" s="133">
        <v>9692</v>
      </c>
      <c r="G291" s="133">
        <v>10021</v>
      </c>
      <c r="H291" s="135">
        <f t="shared" ref="H291:H322" si="8">AVERAGE(F291:G291)</f>
        <v>9856.5</v>
      </c>
      <c r="I291" s="136">
        <v>2.4450000000000003</v>
      </c>
      <c r="J291" s="136">
        <v>2.1213203435596288E-2</v>
      </c>
      <c r="K291" s="137">
        <v>78.741382937850688</v>
      </c>
      <c r="L291" s="158">
        <v>87.83601266717244</v>
      </c>
      <c r="M291" s="138">
        <v>2</v>
      </c>
      <c r="N291" s="138">
        <v>1</v>
      </c>
      <c r="O291" s="139" t="s">
        <v>574</v>
      </c>
    </row>
    <row r="292" spans="1:15" s="96" customFormat="1" x14ac:dyDescent="0.25">
      <c r="A292" s="119" t="s">
        <v>607</v>
      </c>
      <c r="B292" s="140">
        <v>15020</v>
      </c>
      <c r="C292" s="132" t="s">
        <v>408</v>
      </c>
      <c r="D292" s="133">
        <v>15</v>
      </c>
      <c r="E292" s="119" t="s">
        <v>684</v>
      </c>
      <c r="F292" s="133">
        <v>9692</v>
      </c>
      <c r="G292" s="133">
        <v>10021</v>
      </c>
      <c r="H292" s="135">
        <f t="shared" si="8"/>
        <v>9856.5</v>
      </c>
      <c r="I292" s="136">
        <v>2.6</v>
      </c>
      <c r="J292" s="136">
        <v>0</v>
      </c>
      <c r="K292" s="137">
        <v>96.507659172657284</v>
      </c>
      <c r="L292" s="137">
        <v>96.507659172657284</v>
      </c>
      <c r="M292" s="138">
        <v>1</v>
      </c>
      <c r="N292" s="138">
        <v>2</v>
      </c>
      <c r="O292" s="139" t="s">
        <v>588</v>
      </c>
    </row>
    <row r="293" spans="1:15" s="96" customFormat="1" x14ac:dyDescent="0.25">
      <c r="A293" s="119" t="s">
        <v>608</v>
      </c>
      <c r="B293" s="140">
        <v>15021</v>
      </c>
      <c r="C293" s="132" t="s">
        <v>408</v>
      </c>
      <c r="D293" s="133">
        <v>15</v>
      </c>
      <c r="E293" s="119" t="s">
        <v>684</v>
      </c>
      <c r="F293" s="133">
        <v>9692</v>
      </c>
      <c r="G293" s="133">
        <v>10021</v>
      </c>
      <c r="H293" s="135">
        <f t="shared" si="8"/>
        <v>9856.5</v>
      </c>
      <c r="I293" s="136">
        <v>2.54</v>
      </c>
      <c r="J293" s="136">
        <v>0</v>
      </c>
      <c r="K293" s="137">
        <v>89.330466510741147</v>
      </c>
      <c r="L293" s="137">
        <v>89.330466510741147</v>
      </c>
      <c r="M293" s="138">
        <v>1</v>
      </c>
      <c r="N293" s="138">
        <v>2</v>
      </c>
      <c r="O293" s="139" t="s">
        <v>587</v>
      </c>
    </row>
    <row r="294" spans="1:15" s="96" customFormat="1" x14ac:dyDescent="0.25">
      <c r="A294" s="119" t="s">
        <v>604</v>
      </c>
      <c r="B294" s="140">
        <v>15022</v>
      </c>
      <c r="C294" s="132" t="s">
        <v>408</v>
      </c>
      <c r="D294" s="133">
        <v>15</v>
      </c>
      <c r="E294" s="119" t="s">
        <v>684</v>
      </c>
      <c r="F294" s="133">
        <v>9692</v>
      </c>
      <c r="G294" s="133">
        <v>10021</v>
      </c>
      <c r="H294" s="135">
        <f t="shared" si="8"/>
        <v>9856.5</v>
      </c>
      <c r="I294" s="136">
        <v>2.31</v>
      </c>
      <c r="J294" s="136">
        <v>0</v>
      </c>
      <c r="K294" s="137">
        <v>65.246264663379819</v>
      </c>
      <c r="L294" s="137">
        <v>65.246264663379819</v>
      </c>
      <c r="M294" s="138">
        <v>1</v>
      </c>
      <c r="N294" s="138">
        <v>2</v>
      </c>
      <c r="O294" s="139" t="s">
        <v>584</v>
      </c>
    </row>
    <row r="295" spans="1:15" s="96" customFormat="1" x14ac:dyDescent="0.25">
      <c r="A295" s="119" t="s">
        <v>602</v>
      </c>
      <c r="B295" s="140">
        <v>15023</v>
      </c>
      <c r="C295" s="132" t="s">
        <v>408</v>
      </c>
      <c r="D295" s="133">
        <v>15</v>
      </c>
      <c r="E295" s="119" t="s">
        <v>313</v>
      </c>
      <c r="F295" s="133">
        <v>9692</v>
      </c>
      <c r="G295" s="133">
        <v>10021</v>
      </c>
      <c r="H295" s="135">
        <f t="shared" si="8"/>
        <v>9856.5</v>
      </c>
      <c r="I295" s="136">
        <v>2.6850000000000001</v>
      </c>
      <c r="J295" s="136">
        <v>7.0710678118653244E-3</v>
      </c>
      <c r="K295" s="137">
        <v>107.35087780936044</v>
      </c>
      <c r="L295" s="137">
        <v>107.35087780936044</v>
      </c>
      <c r="M295" s="138">
        <v>1</v>
      </c>
      <c r="N295" s="138">
        <v>1</v>
      </c>
      <c r="O295" s="139" t="s">
        <v>582</v>
      </c>
    </row>
    <row r="296" spans="1:15" s="96" customFormat="1" x14ac:dyDescent="0.25">
      <c r="A296" s="119" t="s">
        <v>606</v>
      </c>
      <c r="B296" s="140">
        <v>15024</v>
      </c>
      <c r="C296" s="132" t="s">
        <v>408</v>
      </c>
      <c r="D296" s="133">
        <v>15</v>
      </c>
      <c r="E296" s="119" t="s">
        <v>309</v>
      </c>
      <c r="F296" s="133">
        <v>9692</v>
      </c>
      <c r="G296" s="133">
        <v>10021</v>
      </c>
      <c r="H296" s="135">
        <f t="shared" si="8"/>
        <v>9856.5</v>
      </c>
      <c r="I296" s="136">
        <v>2.71</v>
      </c>
      <c r="J296" s="136">
        <v>0</v>
      </c>
      <c r="K296" s="137">
        <v>110.69508874802516</v>
      </c>
      <c r="L296" s="158">
        <v>123.48037149842206</v>
      </c>
      <c r="M296" s="138">
        <v>2</v>
      </c>
      <c r="N296" s="138">
        <v>1</v>
      </c>
      <c r="O296" s="139" t="s">
        <v>586</v>
      </c>
    </row>
    <row r="297" spans="1:15" s="96" customFormat="1" x14ac:dyDescent="0.25">
      <c r="A297" s="119" t="s">
        <v>598</v>
      </c>
      <c r="B297" s="140">
        <v>15025</v>
      </c>
      <c r="C297" s="132" t="s">
        <v>408</v>
      </c>
      <c r="D297" s="133">
        <v>15</v>
      </c>
      <c r="E297" s="119" t="s">
        <v>309</v>
      </c>
      <c r="F297" s="133">
        <v>9692</v>
      </c>
      <c r="G297" s="133">
        <v>10021</v>
      </c>
      <c r="H297" s="135">
        <f t="shared" si="8"/>
        <v>9856.5</v>
      </c>
      <c r="I297" s="136">
        <v>2.4000000000000004</v>
      </c>
      <c r="J297" s="136">
        <v>1.4142135623730963E-2</v>
      </c>
      <c r="K297" s="137">
        <v>74.045592064062333</v>
      </c>
      <c r="L297" s="158">
        <v>82.597857947461534</v>
      </c>
      <c r="M297" s="138">
        <v>2</v>
      </c>
      <c r="N297" s="138">
        <v>1</v>
      </c>
      <c r="O297" s="139" t="s">
        <v>578</v>
      </c>
    </row>
    <row r="298" spans="1:15" s="96" customFormat="1" x14ac:dyDescent="0.25">
      <c r="A298" s="119" t="s">
        <v>600</v>
      </c>
      <c r="B298" s="140">
        <v>15026</v>
      </c>
      <c r="C298" s="132" t="s">
        <v>408</v>
      </c>
      <c r="D298" s="133">
        <v>15</v>
      </c>
      <c r="E298" s="119" t="s">
        <v>313</v>
      </c>
      <c r="F298" s="133">
        <v>9692</v>
      </c>
      <c r="G298" s="133">
        <v>10021</v>
      </c>
      <c r="H298" s="135">
        <f t="shared" si="8"/>
        <v>9856.5</v>
      </c>
      <c r="I298" s="136">
        <v>2.4850000000000003</v>
      </c>
      <c r="J298" s="136">
        <v>7.0710678118656384E-3</v>
      </c>
      <c r="K298" s="137">
        <v>83.086480153518039</v>
      </c>
      <c r="L298" s="137">
        <v>83.086480153518039</v>
      </c>
      <c r="M298" s="138">
        <v>1</v>
      </c>
      <c r="N298" s="138">
        <v>1</v>
      </c>
      <c r="O298" s="139" t="s">
        <v>580</v>
      </c>
    </row>
    <row r="299" spans="1:15" s="96" customFormat="1" x14ac:dyDescent="0.25">
      <c r="A299" s="119" t="s">
        <v>595</v>
      </c>
      <c r="B299" s="140">
        <v>15034</v>
      </c>
      <c r="C299" s="132" t="s">
        <v>408</v>
      </c>
      <c r="D299" s="133">
        <v>15</v>
      </c>
      <c r="E299" s="119" t="s">
        <v>684</v>
      </c>
      <c r="F299" s="133">
        <v>9692</v>
      </c>
      <c r="G299" s="133">
        <v>10021</v>
      </c>
      <c r="H299" s="135">
        <f t="shared" si="8"/>
        <v>9856.5</v>
      </c>
      <c r="I299" s="136">
        <v>2.5149999999999997</v>
      </c>
      <c r="J299" s="136">
        <v>2.1213203435596288E-2</v>
      </c>
      <c r="K299" s="137">
        <v>86.453134685954439</v>
      </c>
      <c r="L299" s="137">
        <v>86.453134685954439</v>
      </c>
      <c r="M299" s="138">
        <v>1</v>
      </c>
      <c r="N299" s="138">
        <v>2</v>
      </c>
      <c r="O299" s="139" t="s">
        <v>575</v>
      </c>
    </row>
    <row r="300" spans="1:15" s="96" customFormat="1" x14ac:dyDescent="0.25">
      <c r="A300" s="119" t="s">
        <v>603</v>
      </c>
      <c r="B300" s="140">
        <v>15035</v>
      </c>
      <c r="C300" s="132" t="s">
        <v>408</v>
      </c>
      <c r="D300" s="133">
        <v>15</v>
      </c>
      <c r="E300" s="119" t="s">
        <v>313</v>
      </c>
      <c r="F300" s="133">
        <v>9692</v>
      </c>
      <c r="G300" s="133">
        <v>10021</v>
      </c>
      <c r="H300" s="135">
        <f t="shared" si="8"/>
        <v>9856.5</v>
      </c>
      <c r="I300" s="136">
        <v>2.6133333333333333</v>
      </c>
      <c r="J300" s="136">
        <v>5.7735026918963907E-3</v>
      </c>
      <c r="K300" s="137">
        <v>98.155539481699307</v>
      </c>
      <c r="L300" s="137">
        <v>98.155539481699307</v>
      </c>
      <c r="M300" s="138">
        <v>1</v>
      </c>
      <c r="N300" s="138">
        <v>1</v>
      </c>
      <c r="O300" s="139" t="s">
        <v>583</v>
      </c>
    </row>
    <row r="301" spans="1:15" s="96" customFormat="1" x14ac:dyDescent="0.25">
      <c r="A301" s="119" t="s">
        <v>597</v>
      </c>
      <c r="B301" s="140">
        <v>15036</v>
      </c>
      <c r="C301" s="132" t="s">
        <v>408</v>
      </c>
      <c r="D301" s="133">
        <v>15</v>
      </c>
      <c r="E301" s="119" t="s">
        <v>313</v>
      </c>
      <c r="F301" s="133">
        <v>9692</v>
      </c>
      <c r="G301" s="133">
        <v>10021</v>
      </c>
      <c r="H301" s="135">
        <f t="shared" si="8"/>
        <v>9856.5</v>
      </c>
      <c r="I301" s="136">
        <v>2.5700000000000003</v>
      </c>
      <c r="J301" s="136">
        <v>1.4142135623730963E-2</v>
      </c>
      <c r="K301" s="137">
        <v>92.87068272833146</v>
      </c>
      <c r="L301" s="137">
        <v>92.87068272833146</v>
      </c>
      <c r="M301" s="138">
        <v>1</v>
      </c>
      <c r="N301" s="138">
        <v>1</v>
      </c>
      <c r="O301" s="139" t="s">
        <v>577</v>
      </c>
    </row>
    <row r="302" spans="1:15" s="96" customFormat="1" x14ac:dyDescent="0.25">
      <c r="A302" s="119" t="s">
        <v>592</v>
      </c>
      <c r="B302" s="140">
        <v>15037</v>
      </c>
      <c r="C302" s="132" t="s">
        <v>408</v>
      </c>
      <c r="D302" s="133">
        <v>15</v>
      </c>
      <c r="E302" s="119" t="s">
        <v>313</v>
      </c>
      <c r="F302" s="133">
        <v>9692</v>
      </c>
      <c r="G302" s="133">
        <v>10021</v>
      </c>
      <c r="H302" s="135">
        <f t="shared" si="8"/>
        <v>9856.5</v>
      </c>
      <c r="I302" s="136">
        <v>2.6100000000000003</v>
      </c>
      <c r="J302" s="136">
        <v>4.2426406871192889E-2</v>
      </c>
      <c r="K302" s="137">
        <v>97.741742973365078</v>
      </c>
      <c r="L302" s="137">
        <v>97.741742973365078</v>
      </c>
      <c r="M302" s="138">
        <v>1</v>
      </c>
      <c r="N302" s="138">
        <v>1</v>
      </c>
      <c r="O302" s="139" t="s">
        <v>573</v>
      </c>
    </row>
    <row r="303" spans="1:15" s="96" customFormat="1" x14ac:dyDescent="0.25">
      <c r="A303" s="119" t="s">
        <v>591</v>
      </c>
      <c r="B303" s="140">
        <v>15038</v>
      </c>
      <c r="C303" s="132" t="s">
        <v>408</v>
      </c>
      <c r="D303" s="133">
        <v>15</v>
      </c>
      <c r="E303" s="119" t="s">
        <v>684</v>
      </c>
      <c r="F303" s="133">
        <v>9692</v>
      </c>
      <c r="G303" s="133">
        <v>10021</v>
      </c>
      <c r="H303" s="135">
        <f t="shared" si="8"/>
        <v>9856.5</v>
      </c>
      <c r="I303" s="136">
        <v>2.34</v>
      </c>
      <c r="J303" s="136">
        <v>7.0710678118654821E-2</v>
      </c>
      <c r="K303" s="137">
        <v>68.09331664511916</v>
      </c>
      <c r="L303" s="137">
        <v>68.09331664511916</v>
      </c>
      <c r="M303" s="138">
        <v>1</v>
      </c>
      <c r="N303" s="138">
        <v>2</v>
      </c>
      <c r="O303" s="139" t="s">
        <v>623</v>
      </c>
    </row>
    <row r="304" spans="1:15" s="96" customFormat="1" x14ac:dyDescent="0.25">
      <c r="A304" s="119" t="s">
        <v>596</v>
      </c>
      <c r="B304" s="140">
        <v>15039</v>
      </c>
      <c r="C304" s="132" t="s">
        <v>408</v>
      </c>
      <c r="D304" s="133">
        <v>15</v>
      </c>
      <c r="E304" s="119" t="s">
        <v>684</v>
      </c>
      <c r="F304" s="133">
        <v>9692</v>
      </c>
      <c r="G304" s="133">
        <v>10021</v>
      </c>
      <c r="H304" s="135">
        <f t="shared" si="8"/>
        <v>9856.5</v>
      </c>
      <c r="I304" s="136">
        <v>2.2999999999999998</v>
      </c>
      <c r="J304" s="136">
        <v>1.4142135623730963E-2</v>
      </c>
      <c r="K304" s="137">
        <v>64.316016391088468</v>
      </c>
      <c r="L304" s="137">
        <v>64.316016391088468</v>
      </c>
      <c r="M304" s="138">
        <v>1</v>
      </c>
      <c r="N304" s="138">
        <v>2</v>
      </c>
      <c r="O304" s="139" t="s">
        <v>576</v>
      </c>
    </row>
    <row r="305" spans="1:15" s="96" customFormat="1" x14ac:dyDescent="0.25">
      <c r="A305" s="119" t="s">
        <v>605</v>
      </c>
      <c r="B305" s="140">
        <v>15040</v>
      </c>
      <c r="C305" s="132" t="s">
        <v>408</v>
      </c>
      <c r="D305" s="133">
        <v>15</v>
      </c>
      <c r="E305" s="119" t="s">
        <v>309</v>
      </c>
      <c r="F305" s="133">
        <v>9692</v>
      </c>
      <c r="G305" s="133">
        <v>10021</v>
      </c>
      <c r="H305" s="135">
        <f t="shared" si="8"/>
        <v>9856.5</v>
      </c>
      <c r="I305" s="136">
        <v>2.56</v>
      </c>
      <c r="J305" s="136">
        <v>0</v>
      </c>
      <c r="K305" s="137">
        <v>91.679932565690308</v>
      </c>
      <c r="L305" s="158">
        <v>102.26896477702753</v>
      </c>
      <c r="M305" s="138">
        <v>2</v>
      </c>
      <c r="N305" s="138">
        <v>1</v>
      </c>
      <c r="O305" s="139" t="s">
        <v>585</v>
      </c>
    </row>
    <row r="306" spans="1:15" s="96" customFormat="1" x14ac:dyDescent="0.25">
      <c r="A306" s="119" t="s">
        <v>599</v>
      </c>
      <c r="B306" s="140">
        <v>15041</v>
      </c>
      <c r="C306" s="132" t="s">
        <v>408</v>
      </c>
      <c r="D306" s="133">
        <v>15</v>
      </c>
      <c r="E306" s="119" t="s">
        <v>684</v>
      </c>
      <c r="F306" s="133">
        <v>9692</v>
      </c>
      <c r="G306" s="133">
        <v>10021</v>
      </c>
      <c r="H306" s="135">
        <f t="shared" si="8"/>
        <v>9856.5</v>
      </c>
      <c r="I306" s="136">
        <v>2.1950000000000003</v>
      </c>
      <c r="J306" s="136">
        <v>7.0710678118656384E-3</v>
      </c>
      <c r="K306" s="137">
        <v>55.099578468171011</v>
      </c>
      <c r="L306" s="137">
        <v>55.099578468171011</v>
      </c>
      <c r="M306" s="138">
        <v>1</v>
      </c>
      <c r="N306" s="138">
        <v>2</v>
      </c>
      <c r="O306" s="139" t="s">
        <v>579</v>
      </c>
    </row>
    <row r="307" spans="1:15" s="96" customFormat="1" x14ac:dyDescent="0.25">
      <c r="A307" s="119" t="s">
        <v>593</v>
      </c>
      <c r="B307" s="140">
        <v>15042</v>
      </c>
      <c r="C307" s="132" t="s">
        <v>408</v>
      </c>
      <c r="D307" s="133">
        <v>15</v>
      </c>
      <c r="E307" s="119" t="s">
        <v>308</v>
      </c>
      <c r="F307" s="133">
        <v>9692</v>
      </c>
      <c r="G307" s="133">
        <v>10021</v>
      </c>
      <c r="H307" s="135">
        <f t="shared" si="8"/>
        <v>9856.5</v>
      </c>
      <c r="I307" s="136">
        <v>2.2349999999999999</v>
      </c>
      <c r="J307" s="136">
        <v>6.3639610306789177E-2</v>
      </c>
      <c r="K307" s="137">
        <v>58.49363569120689</v>
      </c>
      <c r="L307" s="158">
        <v>65.249650613541277</v>
      </c>
      <c r="M307" s="138">
        <v>2</v>
      </c>
      <c r="N307" s="138">
        <v>2</v>
      </c>
      <c r="O307" s="139" t="s">
        <v>572</v>
      </c>
    </row>
    <row r="308" spans="1:15" s="96" customFormat="1" x14ac:dyDescent="0.25">
      <c r="A308" s="119" t="s">
        <v>601</v>
      </c>
      <c r="B308" s="140">
        <v>15043</v>
      </c>
      <c r="C308" s="132" t="s">
        <v>408</v>
      </c>
      <c r="D308" s="133">
        <v>15</v>
      </c>
      <c r="E308" s="119" t="s">
        <v>309</v>
      </c>
      <c r="F308" s="133">
        <v>9692</v>
      </c>
      <c r="G308" s="133">
        <v>10021</v>
      </c>
      <c r="H308" s="135">
        <f t="shared" si="8"/>
        <v>9856.5</v>
      </c>
      <c r="I308" s="136">
        <v>2.4350000000000001</v>
      </c>
      <c r="J308" s="136">
        <v>7.0710678118653244E-3</v>
      </c>
      <c r="K308" s="137">
        <v>77.680421956238803</v>
      </c>
      <c r="L308" s="158">
        <v>86.652510692184379</v>
      </c>
      <c r="M308" s="138">
        <v>2</v>
      </c>
      <c r="N308" s="138">
        <v>1</v>
      </c>
      <c r="O308" s="139" t="s">
        <v>581</v>
      </c>
    </row>
    <row r="309" spans="1:15" s="96" customFormat="1" x14ac:dyDescent="0.25">
      <c r="A309" s="119" t="s">
        <v>3</v>
      </c>
      <c r="B309" s="140">
        <v>1457</v>
      </c>
      <c r="C309" s="132" t="s">
        <v>13</v>
      </c>
      <c r="D309" s="133">
        <v>16</v>
      </c>
      <c r="E309" s="119" t="s">
        <v>313</v>
      </c>
      <c r="F309" s="133">
        <v>10021</v>
      </c>
      <c r="G309" s="133">
        <v>10351</v>
      </c>
      <c r="H309" s="135">
        <f t="shared" si="8"/>
        <v>10186</v>
      </c>
      <c r="I309" s="136">
        <v>2.4050000000000002</v>
      </c>
      <c r="J309" s="136">
        <v>7.0710678118656384E-3</v>
      </c>
      <c r="K309" s="137">
        <v>74.557427889747444</v>
      </c>
      <c r="L309" s="137">
        <v>74.557427889747444</v>
      </c>
      <c r="M309" s="138">
        <v>1</v>
      </c>
      <c r="N309" s="138">
        <v>1</v>
      </c>
      <c r="O309" s="139"/>
    </row>
    <row r="310" spans="1:15" s="96" customFormat="1" x14ac:dyDescent="0.25">
      <c r="A310" s="119" t="s">
        <v>54</v>
      </c>
      <c r="B310" s="140">
        <v>1458</v>
      </c>
      <c r="C310" s="132" t="s">
        <v>13</v>
      </c>
      <c r="D310" s="133">
        <v>16</v>
      </c>
      <c r="E310" s="119" t="s">
        <v>313</v>
      </c>
      <c r="F310" s="133">
        <v>10021</v>
      </c>
      <c r="G310" s="133">
        <v>10351</v>
      </c>
      <c r="H310" s="135">
        <f t="shared" si="8"/>
        <v>10186</v>
      </c>
      <c r="I310" s="136">
        <v>2.605</v>
      </c>
      <c r="J310" s="136">
        <v>7.0710678118653244E-3</v>
      </c>
      <c r="K310" s="137">
        <v>97.123333160996566</v>
      </c>
      <c r="L310" s="137">
        <v>97.123333160996566</v>
      </c>
      <c r="M310" s="138">
        <v>1</v>
      </c>
      <c r="N310" s="138">
        <v>1</v>
      </c>
      <c r="O310" s="139"/>
    </row>
    <row r="311" spans="1:15" s="96" customFormat="1" x14ac:dyDescent="0.25">
      <c r="A311" s="119" t="s">
        <v>9</v>
      </c>
      <c r="B311" s="140">
        <v>1459</v>
      </c>
      <c r="C311" s="132" t="s">
        <v>13</v>
      </c>
      <c r="D311" s="133">
        <v>16</v>
      </c>
      <c r="E311" s="119" t="s">
        <v>313</v>
      </c>
      <c r="F311" s="133">
        <v>10021</v>
      </c>
      <c r="G311" s="133">
        <v>10351</v>
      </c>
      <c r="H311" s="135">
        <f t="shared" si="8"/>
        <v>10186</v>
      </c>
      <c r="I311" s="136">
        <v>2.6349999999999998</v>
      </c>
      <c r="J311" s="136">
        <v>3.5355339059327563E-2</v>
      </c>
      <c r="K311" s="137">
        <v>100.87507037316401</v>
      </c>
      <c r="L311" s="137">
        <v>100.87507037316401</v>
      </c>
      <c r="M311" s="138">
        <v>1</v>
      </c>
      <c r="N311" s="138">
        <v>1</v>
      </c>
      <c r="O311" s="139"/>
    </row>
    <row r="312" spans="1:15" s="96" customFormat="1" x14ac:dyDescent="0.25">
      <c r="A312" s="119" t="s">
        <v>5</v>
      </c>
      <c r="B312" s="140">
        <v>1460</v>
      </c>
      <c r="C312" s="132" t="s">
        <v>13</v>
      </c>
      <c r="D312" s="133">
        <v>16</v>
      </c>
      <c r="E312" s="119" t="s">
        <v>313</v>
      </c>
      <c r="F312" s="133">
        <v>10021</v>
      </c>
      <c r="G312" s="133">
        <v>10351</v>
      </c>
      <c r="H312" s="135">
        <f t="shared" si="8"/>
        <v>10186</v>
      </c>
      <c r="I312" s="136">
        <v>2.395</v>
      </c>
      <c r="J312" s="136">
        <v>7.0710678118653244E-3</v>
      </c>
      <c r="K312" s="137">
        <v>73.536213530411189</v>
      </c>
      <c r="L312" s="137">
        <v>73.536213530411189</v>
      </c>
      <c r="M312" s="138">
        <v>1</v>
      </c>
      <c r="N312" s="138">
        <v>1</v>
      </c>
      <c r="O312" s="139"/>
    </row>
    <row r="313" spans="1:15" s="96" customFormat="1" x14ac:dyDescent="0.25">
      <c r="A313" s="119" t="s">
        <v>11</v>
      </c>
      <c r="B313" s="140">
        <v>1461</v>
      </c>
      <c r="C313" s="132" t="s">
        <v>13</v>
      </c>
      <c r="D313" s="133">
        <v>16</v>
      </c>
      <c r="E313" s="119" t="s">
        <v>313</v>
      </c>
      <c r="F313" s="133">
        <v>10021</v>
      </c>
      <c r="G313" s="133">
        <v>10351</v>
      </c>
      <c r="H313" s="135">
        <f t="shared" si="8"/>
        <v>10186</v>
      </c>
      <c r="I313" s="136">
        <v>2.5</v>
      </c>
      <c r="J313" s="136">
        <v>2.8284271247461926E-2</v>
      </c>
      <c r="K313" s="137">
        <v>84.758142159370664</v>
      </c>
      <c r="L313" s="137">
        <v>84.758142159370664</v>
      </c>
      <c r="M313" s="138">
        <v>1</v>
      </c>
      <c r="N313" s="138">
        <v>1</v>
      </c>
      <c r="O313" s="139"/>
    </row>
    <row r="314" spans="1:15" s="96" customFormat="1" x14ac:dyDescent="0.25">
      <c r="A314" s="119" t="s">
        <v>10</v>
      </c>
      <c r="B314" s="140">
        <v>1462</v>
      </c>
      <c r="C314" s="132" t="s">
        <v>13</v>
      </c>
      <c r="D314" s="133">
        <v>16</v>
      </c>
      <c r="E314" s="119" t="s">
        <v>313</v>
      </c>
      <c r="F314" s="133">
        <v>10021</v>
      </c>
      <c r="G314" s="133">
        <v>10351</v>
      </c>
      <c r="H314" s="135">
        <f t="shared" si="8"/>
        <v>10186</v>
      </c>
      <c r="I314" s="136">
        <v>2.42</v>
      </c>
      <c r="J314" s="136">
        <v>1.4142135623730963E-2</v>
      </c>
      <c r="K314" s="137">
        <v>76.107746225851386</v>
      </c>
      <c r="L314" s="137">
        <v>76.107746225851386</v>
      </c>
      <c r="M314" s="138">
        <v>1</v>
      </c>
      <c r="N314" s="138">
        <v>1</v>
      </c>
      <c r="O314" s="139"/>
    </row>
    <row r="315" spans="1:15" s="96" customFormat="1" x14ac:dyDescent="0.25">
      <c r="A315" s="119" t="s">
        <v>8</v>
      </c>
      <c r="B315" s="140">
        <v>1463</v>
      </c>
      <c r="C315" s="132" t="s">
        <v>13</v>
      </c>
      <c r="D315" s="133">
        <v>16</v>
      </c>
      <c r="E315" s="119" t="s">
        <v>313</v>
      </c>
      <c r="F315" s="133">
        <v>10021</v>
      </c>
      <c r="G315" s="133">
        <v>10351</v>
      </c>
      <c r="H315" s="135">
        <f t="shared" si="8"/>
        <v>10186</v>
      </c>
      <c r="I315" s="136">
        <v>2.5099999999999998</v>
      </c>
      <c r="J315" s="136">
        <v>1.4142135623730963E-2</v>
      </c>
      <c r="K315" s="137">
        <v>85.885533573899892</v>
      </c>
      <c r="L315" s="137">
        <v>85.885533573899892</v>
      </c>
      <c r="M315" s="138">
        <v>1</v>
      </c>
      <c r="N315" s="138">
        <v>1</v>
      </c>
      <c r="O315" s="139"/>
    </row>
    <row r="316" spans="1:15" s="96" customFormat="1" x14ac:dyDescent="0.25">
      <c r="A316" s="119" t="s">
        <v>53</v>
      </c>
      <c r="B316" s="140">
        <v>1464</v>
      </c>
      <c r="C316" s="132" t="s">
        <v>13</v>
      </c>
      <c r="D316" s="133">
        <v>16</v>
      </c>
      <c r="E316" s="119" t="s">
        <v>313</v>
      </c>
      <c r="F316" s="133">
        <v>10021</v>
      </c>
      <c r="G316" s="133">
        <v>10351</v>
      </c>
      <c r="H316" s="135">
        <f t="shared" si="8"/>
        <v>10186</v>
      </c>
      <c r="I316" s="136">
        <v>2.4649999999999999</v>
      </c>
      <c r="J316" s="136">
        <v>9.1923881554251102E-2</v>
      </c>
      <c r="K316" s="137">
        <v>80.893572795805753</v>
      </c>
      <c r="L316" s="137">
        <v>80.893572795805753</v>
      </c>
      <c r="M316" s="138">
        <v>1</v>
      </c>
      <c r="N316" s="138">
        <v>1</v>
      </c>
      <c r="O316" s="139"/>
    </row>
    <row r="317" spans="1:15" s="96" customFormat="1" x14ac:dyDescent="0.25">
      <c r="A317" s="119" t="s">
        <v>61</v>
      </c>
      <c r="B317" s="140">
        <v>1466</v>
      </c>
      <c r="C317" s="132" t="s">
        <v>13</v>
      </c>
      <c r="D317" s="133">
        <v>16</v>
      </c>
      <c r="E317" s="119" t="s">
        <v>309</v>
      </c>
      <c r="F317" s="133">
        <v>10021</v>
      </c>
      <c r="G317" s="133">
        <v>10351</v>
      </c>
      <c r="H317" s="135">
        <f t="shared" si="8"/>
        <v>10186</v>
      </c>
      <c r="I317" s="136">
        <v>2.4750000000000001</v>
      </c>
      <c r="J317" s="136">
        <v>2.12132034355966E-2</v>
      </c>
      <c r="K317" s="137">
        <v>81.984909730128834</v>
      </c>
      <c r="L317" s="158">
        <v>91.454166803958714</v>
      </c>
      <c r="M317" s="138">
        <v>2</v>
      </c>
      <c r="N317" s="138">
        <v>1</v>
      </c>
      <c r="O317" s="139"/>
    </row>
    <row r="318" spans="1:15" s="96" customFormat="1" x14ac:dyDescent="0.25">
      <c r="A318" s="119" t="s">
        <v>2</v>
      </c>
      <c r="B318" s="140">
        <v>1467</v>
      </c>
      <c r="C318" s="132" t="s">
        <v>13</v>
      </c>
      <c r="D318" s="133">
        <v>16</v>
      </c>
      <c r="E318" s="119" t="s">
        <v>684</v>
      </c>
      <c r="F318" s="133">
        <v>10021</v>
      </c>
      <c r="G318" s="133">
        <v>10351</v>
      </c>
      <c r="H318" s="135">
        <f t="shared" si="8"/>
        <v>10186</v>
      </c>
      <c r="I318" s="136">
        <v>2.5199999999999996</v>
      </c>
      <c r="J318" s="136">
        <v>1.4142135623730963E-2</v>
      </c>
      <c r="K318" s="137">
        <v>87.023348469501087</v>
      </c>
      <c r="L318" s="137">
        <v>87.023348469501087</v>
      </c>
      <c r="M318" s="138">
        <v>1</v>
      </c>
      <c r="N318" s="138">
        <v>2</v>
      </c>
      <c r="O318" s="139"/>
    </row>
    <row r="319" spans="1:15" s="96" customFormat="1" x14ac:dyDescent="0.25">
      <c r="A319" s="119" t="s">
        <v>4</v>
      </c>
      <c r="B319" s="140">
        <v>1468</v>
      </c>
      <c r="C319" s="132" t="s">
        <v>13</v>
      </c>
      <c r="D319" s="133">
        <v>16</v>
      </c>
      <c r="E319" s="119" t="s">
        <v>684</v>
      </c>
      <c r="F319" s="133">
        <v>10021</v>
      </c>
      <c r="G319" s="133">
        <v>10351</v>
      </c>
      <c r="H319" s="135">
        <f t="shared" si="8"/>
        <v>10186</v>
      </c>
      <c r="I319" s="136">
        <v>2.4400000000000004</v>
      </c>
      <c r="J319" s="136">
        <v>1.4142135623730963E-2</v>
      </c>
      <c r="K319" s="137">
        <v>78.209646906560451</v>
      </c>
      <c r="L319" s="137">
        <v>78.209646906560451</v>
      </c>
      <c r="M319" s="138">
        <v>1</v>
      </c>
      <c r="N319" s="138">
        <v>2</v>
      </c>
      <c r="O319" s="139"/>
    </row>
    <row r="320" spans="1:15" s="96" customFormat="1" x14ac:dyDescent="0.25">
      <c r="A320" s="119" t="s">
        <v>1</v>
      </c>
      <c r="B320" s="140">
        <v>1469</v>
      </c>
      <c r="C320" s="132" t="s">
        <v>13</v>
      </c>
      <c r="D320" s="133">
        <v>16</v>
      </c>
      <c r="E320" s="119" t="s">
        <v>684</v>
      </c>
      <c r="F320" s="133">
        <v>10021</v>
      </c>
      <c r="G320" s="133">
        <v>10351</v>
      </c>
      <c r="H320" s="135">
        <f t="shared" si="8"/>
        <v>10186</v>
      </c>
      <c r="I320" s="136">
        <v>2.5750000000000002</v>
      </c>
      <c r="J320" s="136">
        <v>7.0710678118656384E-3</v>
      </c>
      <c r="K320" s="137">
        <v>93.470086043645793</v>
      </c>
      <c r="L320" s="137">
        <v>93.470086043645793</v>
      </c>
      <c r="M320" s="138">
        <v>1</v>
      </c>
      <c r="N320" s="138">
        <v>2</v>
      </c>
      <c r="O320" s="139"/>
    </row>
    <row r="321" spans="1:15" s="96" customFormat="1" x14ac:dyDescent="0.25">
      <c r="A321" s="119" t="s">
        <v>51</v>
      </c>
      <c r="B321" s="140">
        <v>1470</v>
      </c>
      <c r="C321" s="132" t="s">
        <v>13</v>
      </c>
      <c r="D321" s="133">
        <v>16</v>
      </c>
      <c r="E321" s="119" t="s">
        <v>684</v>
      </c>
      <c r="F321" s="133">
        <v>10021</v>
      </c>
      <c r="G321" s="133">
        <v>10351</v>
      </c>
      <c r="H321" s="135">
        <f t="shared" si="8"/>
        <v>10186</v>
      </c>
      <c r="I321" s="136">
        <v>2.5499999999999998</v>
      </c>
      <c r="J321" s="136"/>
      <c r="K321" s="137">
        <v>90.499878727120972</v>
      </c>
      <c r="L321" s="137">
        <v>90.499878727120972</v>
      </c>
      <c r="M321" s="138">
        <v>1</v>
      </c>
      <c r="N321" s="138">
        <v>2</v>
      </c>
      <c r="O321" s="139"/>
    </row>
    <row r="322" spans="1:15" s="96" customFormat="1" x14ac:dyDescent="0.25">
      <c r="A322" s="119" t="s">
        <v>55</v>
      </c>
      <c r="B322" s="140">
        <v>1471</v>
      </c>
      <c r="C322" s="132" t="s">
        <v>13</v>
      </c>
      <c r="D322" s="133">
        <v>16</v>
      </c>
      <c r="E322" s="119" t="s">
        <v>684</v>
      </c>
      <c r="F322" s="133">
        <v>10021</v>
      </c>
      <c r="G322" s="133">
        <v>10351</v>
      </c>
      <c r="H322" s="135">
        <f t="shared" si="8"/>
        <v>10186</v>
      </c>
      <c r="I322" s="136">
        <v>2.63</v>
      </c>
      <c r="J322" s="136"/>
      <c r="K322" s="137">
        <v>100.242878144164</v>
      </c>
      <c r="L322" s="137">
        <v>100.242878144164</v>
      </c>
      <c r="M322" s="138">
        <v>1</v>
      </c>
      <c r="N322" s="138">
        <v>2</v>
      </c>
      <c r="O322" s="139"/>
    </row>
    <row r="323" spans="1:15" s="96" customFormat="1" x14ac:dyDescent="0.25">
      <c r="A323" s="119" t="s">
        <v>6</v>
      </c>
      <c r="B323" s="140">
        <v>1472</v>
      </c>
      <c r="C323" s="132" t="s">
        <v>13</v>
      </c>
      <c r="D323" s="133">
        <v>16</v>
      </c>
      <c r="E323" s="119" t="s">
        <v>684</v>
      </c>
      <c r="F323" s="133">
        <v>10021</v>
      </c>
      <c r="G323" s="133">
        <v>10351</v>
      </c>
      <c r="H323" s="135">
        <f t="shared" ref="H323:H354" si="9">AVERAGE(F323:G323)</f>
        <v>10186</v>
      </c>
      <c r="I323" s="136">
        <v>2.6399999999999997</v>
      </c>
      <c r="J323" s="136">
        <v>1.4142135623730963E-2</v>
      </c>
      <c r="K323" s="137">
        <v>101.51003977332563</v>
      </c>
      <c r="L323" s="137">
        <v>101.51003977332563</v>
      </c>
      <c r="M323" s="138">
        <v>1</v>
      </c>
      <c r="N323" s="138">
        <v>2</v>
      </c>
      <c r="O323" s="139"/>
    </row>
    <row r="324" spans="1:15" s="96" customFormat="1" x14ac:dyDescent="0.25">
      <c r="A324" s="119" t="s">
        <v>7</v>
      </c>
      <c r="B324" s="140">
        <v>1473</v>
      </c>
      <c r="C324" s="132" t="s">
        <v>13</v>
      </c>
      <c r="D324" s="133">
        <v>16</v>
      </c>
      <c r="E324" s="119" t="s">
        <v>684</v>
      </c>
      <c r="F324" s="133">
        <v>10021</v>
      </c>
      <c r="G324" s="133">
        <v>10351</v>
      </c>
      <c r="H324" s="135">
        <f t="shared" si="9"/>
        <v>10186</v>
      </c>
      <c r="I324" s="136">
        <v>2.5049999999999999</v>
      </c>
      <c r="J324" s="136">
        <v>7.0710678118653244E-3</v>
      </c>
      <c r="K324" s="137">
        <v>85.32053833106356</v>
      </c>
      <c r="L324" s="137">
        <v>85.32053833106356</v>
      </c>
      <c r="M324" s="138">
        <v>1</v>
      </c>
      <c r="N324" s="138">
        <v>2</v>
      </c>
      <c r="O324" s="139"/>
    </row>
    <row r="325" spans="1:15" s="96" customFormat="1" x14ac:dyDescent="0.25">
      <c r="A325" s="119" t="s">
        <v>62</v>
      </c>
      <c r="B325" s="140">
        <v>1474</v>
      </c>
      <c r="C325" s="132" t="s">
        <v>13</v>
      </c>
      <c r="D325" s="133">
        <v>16</v>
      </c>
      <c r="E325" s="119" t="s">
        <v>684</v>
      </c>
      <c r="F325" s="133">
        <v>10021</v>
      </c>
      <c r="G325" s="133">
        <v>10351</v>
      </c>
      <c r="H325" s="135">
        <f t="shared" si="9"/>
        <v>10186</v>
      </c>
      <c r="I325" s="136">
        <v>2.2549999999999999</v>
      </c>
      <c r="J325" s="136">
        <v>7.0710678118653244E-3</v>
      </c>
      <c r="K325" s="137">
        <v>60.244175909701966</v>
      </c>
      <c r="L325" s="137">
        <v>60.244175909701966</v>
      </c>
      <c r="M325" s="138">
        <v>1</v>
      </c>
      <c r="N325" s="138">
        <v>2</v>
      </c>
      <c r="O325" s="139"/>
    </row>
    <row r="326" spans="1:15" s="96" customFormat="1" x14ac:dyDescent="0.25">
      <c r="A326" s="119" t="s">
        <v>64</v>
      </c>
      <c r="B326" s="140">
        <v>1475</v>
      </c>
      <c r="C326" s="132" t="s">
        <v>13</v>
      </c>
      <c r="D326" s="133">
        <v>16</v>
      </c>
      <c r="E326" s="119" t="s">
        <v>308</v>
      </c>
      <c r="F326" s="133">
        <v>10021</v>
      </c>
      <c r="G326" s="133">
        <v>10351</v>
      </c>
      <c r="H326" s="135">
        <f t="shared" si="9"/>
        <v>10186</v>
      </c>
      <c r="I326" s="136">
        <v>2.4299999999999997</v>
      </c>
      <c r="J326" s="136">
        <v>1.4142135623730963E-2</v>
      </c>
      <c r="K326" s="137">
        <v>77.153701348217609</v>
      </c>
      <c r="L326" s="158">
        <v>86.064953853936743</v>
      </c>
      <c r="M326" s="138">
        <v>2</v>
      </c>
      <c r="N326" s="138">
        <v>2</v>
      </c>
      <c r="O326" s="139"/>
    </row>
    <row r="327" spans="1:15" s="96" customFormat="1" x14ac:dyDescent="0.25">
      <c r="A327" s="119" t="s">
        <v>707</v>
      </c>
      <c r="B327" s="140">
        <v>1476</v>
      </c>
      <c r="C327" s="132" t="s">
        <v>13</v>
      </c>
      <c r="D327" s="133">
        <v>16</v>
      </c>
      <c r="E327" s="119" t="s">
        <v>308</v>
      </c>
      <c r="F327" s="133">
        <v>10021</v>
      </c>
      <c r="G327" s="133">
        <v>10351</v>
      </c>
      <c r="H327" s="135">
        <f t="shared" si="9"/>
        <v>10186</v>
      </c>
      <c r="I327" s="136">
        <v>2.4699999999999998</v>
      </c>
      <c r="J327" s="136">
        <v>4.2426406871192889E-2</v>
      </c>
      <c r="K327" s="137">
        <v>81.437965461622241</v>
      </c>
      <c r="L327" s="158">
        <v>90.844050472439605</v>
      </c>
      <c r="M327" s="138">
        <v>2</v>
      </c>
      <c r="N327" s="138">
        <v>2</v>
      </c>
      <c r="O327" s="139"/>
    </row>
    <row r="328" spans="1:15" s="96" customFormat="1" x14ac:dyDescent="0.25">
      <c r="A328" s="119" t="s">
        <v>88</v>
      </c>
      <c r="B328" s="140">
        <v>2626</v>
      </c>
      <c r="C328" s="132" t="s">
        <v>13</v>
      </c>
      <c r="D328" s="133">
        <v>16</v>
      </c>
      <c r="E328" s="119" t="s">
        <v>309</v>
      </c>
      <c r="F328" s="133">
        <v>10021</v>
      </c>
      <c r="G328" s="133">
        <v>10351</v>
      </c>
      <c r="H328" s="135">
        <f t="shared" si="9"/>
        <v>10186</v>
      </c>
      <c r="I328" s="136">
        <v>2.6399999999999997</v>
      </c>
      <c r="J328" s="136">
        <v>4.2426406871192889E-2</v>
      </c>
      <c r="K328" s="137">
        <v>101.51003977332563</v>
      </c>
      <c r="L328" s="158">
        <v>113.23444936714473</v>
      </c>
      <c r="M328" s="138">
        <v>2</v>
      </c>
      <c r="N328" s="138">
        <v>1</v>
      </c>
      <c r="O328" s="139"/>
    </row>
    <row r="329" spans="1:15" s="96" customFormat="1" x14ac:dyDescent="0.25">
      <c r="A329" s="119" t="s">
        <v>89</v>
      </c>
      <c r="B329" s="140">
        <v>2627</v>
      </c>
      <c r="C329" s="132" t="s">
        <v>13</v>
      </c>
      <c r="D329" s="133">
        <v>16</v>
      </c>
      <c r="E329" s="119" t="s">
        <v>309</v>
      </c>
      <c r="F329" s="133">
        <v>10021</v>
      </c>
      <c r="G329" s="133">
        <v>10351</v>
      </c>
      <c r="H329" s="135">
        <f t="shared" si="9"/>
        <v>10186</v>
      </c>
      <c r="I329" s="136">
        <v>2.3049999999999997</v>
      </c>
      <c r="J329" s="136">
        <v>7.0710678118656384E-3</v>
      </c>
      <c r="K329" s="137">
        <v>64.779975197108556</v>
      </c>
      <c r="L329" s="158">
        <v>72.262062332374583</v>
      </c>
      <c r="M329" s="138">
        <v>2</v>
      </c>
      <c r="N329" s="138">
        <v>1</v>
      </c>
      <c r="O329" s="139"/>
    </row>
    <row r="330" spans="1:15" s="96" customFormat="1" x14ac:dyDescent="0.25">
      <c r="A330" s="119" t="s">
        <v>94</v>
      </c>
      <c r="B330" s="140">
        <v>2628</v>
      </c>
      <c r="C330" s="132" t="s">
        <v>13</v>
      </c>
      <c r="D330" s="133">
        <v>16</v>
      </c>
      <c r="E330" s="119" t="s">
        <v>684</v>
      </c>
      <c r="F330" s="133">
        <v>10021</v>
      </c>
      <c r="G330" s="133">
        <v>10351</v>
      </c>
      <c r="H330" s="135">
        <f t="shared" si="9"/>
        <v>10186</v>
      </c>
      <c r="I330" s="136">
        <v>2.5350000000000001</v>
      </c>
      <c r="J330" s="136">
        <v>3.5355339059327563E-2</v>
      </c>
      <c r="K330" s="137">
        <v>88.749733934701709</v>
      </c>
      <c r="L330" s="137">
        <v>88.749733934701709</v>
      </c>
      <c r="M330" s="138">
        <v>1</v>
      </c>
      <c r="N330" s="138">
        <v>2</v>
      </c>
      <c r="O330" s="139"/>
    </row>
    <row r="331" spans="1:15" s="96" customFormat="1" x14ac:dyDescent="0.25">
      <c r="A331" s="119" t="s">
        <v>92</v>
      </c>
      <c r="B331" s="140">
        <v>2629</v>
      </c>
      <c r="C331" s="132" t="s">
        <v>13</v>
      </c>
      <c r="D331" s="133">
        <v>16</v>
      </c>
      <c r="E331" s="119" t="s">
        <v>684</v>
      </c>
      <c r="F331" s="133">
        <v>10021</v>
      </c>
      <c r="G331" s="133">
        <v>10351</v>
      </c>
      <c r="H331" s="135">
        <f t="shared" si="9"/>
        <v>10186</v>
      </c>
      <c r="I331" s="136">
        <v>2.34</v>
      </c>
      <c r="J331" s="136">
        <v>2.8284271247461926E-2</v>
      </c>
      <c r="K331" s="137">
        <v>68.09331664511916</v>
      </c>
      <c r="L331" s="137">
        <v>68.09331664511916</v>
      </c>
      <c r="M331" s="138">
        <v>1</v>
      </c>
      <c r="N331" s="138">
        <v>2</v>
      </c>
      <c r="O331" s="139"/>
    </row>
    <row r="332" spans="1:15" s="96" customFormat="1" x14ac:dyDescent="0.25">
      <c r="A332" s="119" t="s">
        <v>102</v>
      </c>
      <c r="B332" s="140">
        <v>2630</v>
      </c>
      <c r="C332" s="132" t="s">
        <v>13</v>
      </c>
      <c r="D332" s="133">
        <v>16</v>
      </c>
      <c r="E332" s="119" t="s">
        <v>684</v>
      </c>
      <c r="F332" s="133">
        <v>10021</v>
      </c>
      <c r="G332" s="133">
        <v>10351</v>
      </c>
      <c r="H332" s="135">
        <f t="shared" si="9"/>
        <v>10186</v>
      </c>
      <c r="I332" s="136">
        <v>2.5</v>
      </c>
      <c r="J332" s="136">
        <v>0</v>
      </c>
      <c r="K332" s="137">
        <v>84.758142159370664</v>
      </c>
      <c r="L332" s="137">
        <v>84.758142159370664</v>
      </c>
      <c r="M332" s="138">
        <v>1</v>
      </c>
      <c r="N332" s="138">
        <v>2</v>
      </c>
      <c r="O332" s="139"/>
    </row>
    <row r="333" spans="1:15" s="96" customFormat="1" x14ac:dyDescent="0.25">
      <c r="A333" s="119" t="s">
        <v>90</v>
      </c>
      <c r="B333" s="140">
        <v>2631</v>
      </c>
      <c r="C333" s="132" t="s">
        <v>13</v>
      </c>
      <c r="D333" s="133">
        <v>16</v>
      </c>
      <c r="E333" s="119" t="s">
        <v>313</v>
      </c>
      <c r="F333" s="133">
        <v>10021</v>
      </c>
      <c r="G333" s="133">
        <v>10351</v>
      </c>
      <c r="H333" s="135">
        <f t="shared" si="9"/>
        <v>10186</v>
      </c>
      <c r="I333" s="136">
        <v>2.7866666666666666</v>
      </c>
      <c r="J333" s="136">
        <v>5.5075705472860961E-2</v>
      </c>
      <c r="K333" s="137">
        <v>121.40356088324799</v>
      </c>
      <c r="L333" s="137">
        <v>121.40356088324799</v>
      </c>
      <c r="M333" s="138">
        <v>1</v>
      </c>
      <c r="N333" s="138">
        <v>1</v>
      </c>
      <c r="O333" s="139"/>
    </row>
    <row r="334" spans="1:15" s="96" customFormat="1" x14ac:dyDescent="0.25">
      <c r="A334" s="119" t="s">
        <v>95</v>
      </c>
      <c r="B334" s="140">
        <v>2632</v>
      </c>
      <c r="C334" s="132" t="s">
        <v>13</v>
      </c>
      <c r="D334" s="133">
        <v>16</v>
      </c>
      <c r="E334" s="119" t="s">
        <v>313</v>
      </c>
      <c r="F334" s="133">
        <v>10021</v>
      </c>
      <c r="G334" s="133">
        <v>10351</v>
      </c>
      <c r="H334" s="135">
        <f t="shared" si="9"/>
        <v>10186</v>
      </c>
      <c r="I334" s="136">
        <v>2.6150000000000002</v>
      </c>
      <c r="J334" s="136">
        <v>3.5355339059327563E-2</v>
      </c>
      <c r="K334" s="137">
        <v>98.362895490750162</v>
      </c>
      <c r="L334" s="137">
        <v>98.362895490750162</v>
      </c>
      <c r="M334" s="138">
        <v>1</v>
      </c>
      <c r="N334" s="138">
        <v>1</v>
      </c>
      <c r="O334" s="139"/>
    </row>
    <row r="335" spans="1:15" s="96" customFormat="1" x14ac:dyDescent="0.25">
      <c r="A335" s="119" t="s">
        <v>97</v>
      </c>
      <c r="B335" s="140">
        <v>2633</v>
      </c>
      <c r="C335" s="132" t="s">
        <v>13</v>
      </c>
      <c r="D335" s="133">
        <v>16</v>
      </c>
      <c r="E335" s="119" t="s">
        <v>313</v>
      </c>
      <c r="F335" s="133">
        <v>10021</v>
      </c>
      <c r="G335" s="133">
        <v>10351</v>
      </c>
      <c r="H335" s="135">
        <f t="shared" si="9"/>
        <v>10186</v>
      </c>
      <c r="I335" s="136">
        <v>2.68</v>
      </c>
      <c r="J335" s="136">
        <v>2.8284271247461926E-2</v>
      </c>
      <c r="K335" s="137">
        <v>106.69060263871015</v>
      </c>
      <c r="L335" s="137">
        <v>106.69060263871015</v>
      </c>
      <c r="M335" s="138">
        <v>1</v>
      </c>
      <c r="N335" s="138">
        <v>1</v>
      </c>
      <c r="O335" s="139"/>
    </row>
    <row r="336" spans="1:15" s="96" customFormat="1" x14ac:dyDescent="0.25">
      <c r="A336" s="119" t="s">
        <v>93</v>
      </c>
      <c r="B336" s="140">
        <v>2634</v>
      </c>
      <c r="C336" s="132" t="s">
        <v>13</v>
      </c>
      <c r="D336" s="133">
        <v>16</v>
      </c>
      <c r="E336" s="119" t="s">
        <v>313</v>
      </c>
      <c r="F336" s="133">
        <v>10021</v>
      </c>
      <c r="G336" s="133">
        <v>10351</v>
      </c>
      <c r="H336" s="135">
        <f t="shared" si="9"/>
        <v>10186</v>
      </c>
      <c r="I336" s="136">
        <v>2.7350000000000003</v>
      </c>
      <c r="J336" s="136">
        <v>2.1213203435596288E-2</v>
      </c>
      <c r="K336" s="137">
        <v>114.11132928831576</v>
      </c>
      <c r="L336" s="137">
        <v>114.11132928831576</v>
      </c>
      <c r="M336" s="138">
        <v>1</v>
      </c>
      <c r="N336" s="138">
        <v>1</v>
      </c>
      <c r="O336" s="139"/>
    </row>
    <row r="337" spans="1:15" s="96" customFormat="1" x14ac:dyDescent="0.25">
      <c r="A337" s="119" t="s">
        <v>96</v>
      </c>
      <c r="B337" s="140">
        <v>2635</v>
      </c>
      <c r="C337" s="132" t="s">
        <v>13</v>
      </c>
      <c r="D337" s="133">
        <v>16</v>
      </c>
      <c r="E337" s="119" t="s">
        <v>313</v>
      </c>
      <c r="F337" s="133">
        <v>10021</v>
      </c>
      <c r="G337" s="133">
        <v>10351</v>
      </c>
      <c r="H337" s="135">
        <f t="shared" si="9"/>
        <v>10186</v>
      </c>
      <c r="I337" s="136">
        <v>2.4350000000000001</v>
      </c>
      <c r="J337" s="136">
        <v>4.9497474683058526E-2</v>
      </c>
      <c r="K337" s="137">
        <v>77.680421956238803</v>
      </c>
      <c r="L337" s="137">
        <v>77.680421956238803</v>
      </c>
      <c r="M337" s="138">
        <v>1</v>
      </c>
      <c r="N337" s="138">
        <v>1</v>
      </c>
      <c r="O337" s="139"/>
    </row>
    <row r="338" spans="1:15" s="96" customFormat="1" x14ac:dyDescent="0.25">
      <c r="A338" s="119" t="s">
        <v>175</v>
      </c>
      <c r="B338" s="140">
        <v>10395</v>
      </c>
      <c r="C338" s="132" t="s">
        <v>13</v>
      </c>
      <c r="D338" s="133">
        <v>16</v>
      </c>
      <c r="E338" s="119" t="s">
        <v>308</v>
      </c>
      <c r="F338" s="133">
        <v>10021</v>
      </c>
      <c r="G338" s="133">
        <v>10351</v>
      </c>
      <c r="H338" s="135">
        <f t="shared" si="9"/>
        <v>10186</v>
      </c>
      <c r="I338" s="136">
        <v>2.5300000000000002</v>
      </c>
      <c r="J338" s="136">
        <v>1.4142135623730963E-2</v>
      </c>
      <c r="K338" s="137">
        <v>88.171641281128387</v>
      </c>
      <c r="L338" s="158">
        <v>98.355465849098707</v>
      </c>
      <c r="M338" s="138">
        <v>2</v>
      </c>
      <c r="N338" s="138">
        <v>2</v>
      </c>
      <c r="O338" s="139"/>
    </row>
    <row r="339" spans="1:15" s="96" customFormat="1" x14ac:dyDescent="0.25">
      <c r="A339" s="119" t="s">
        <v>172</v>
      </c>
      <c r="B339" s="140">
        <v>10396</v>
      </c>
      <c r="C339" s="132" t="s">
        <v>13</v>
      </c>
      <c r="D339" s="133">
        <v>16</v>
      </c>
      <c r="E339" s="119" t="s">
        <v>308</v>
      </c>
      <c r="F339" s="133">
        <v>10021</v>
      </c>
      <c r="G339" s="133">
        <v>10351</v>
      </c>
      <c r="H339" s="135">
        <f t="shared" si="9"/>
        <v>10186</v>
      </c>
      <c r="I339" s="136">
        <v>2.1500000000000004</v>
      </c>
      <c r="J339" s="136">
        <v>4.2426406871192889E-2</v>
      </c>
      <c r="K339" s="137">
        <v>51.448332379271569</v>
      </c>
      <c r="L339" s="158">
        <v>57.39061476907743</v>
      </c>
      <c r="M339" s="138">
        <v>2</v>
      </c>
      <c r="N339" s="138">
        <v>2</v>
      </c>
      <c r="O339" s="139"/>
    </row>
    <row r="340" spans="1:15" s="96" customFormat="1" x14ac:dyDescent="0.25">
      <c r="A340" s="119" t="s">
        <v>176</v>
      </c>
      <c r="B340" s="140">
        <v>10397</v>
      </c>
      <c r="C340" s="132" t="s">
        <v>13</v>
      </c>
      <c r="D340" s="133">
        <v>16</v>
      </c>
      <c r="E340" s="119" t="s">
        <v>309</v>
      </c>
      <c r="F340" s="133">
        <v>10021</v>
      </c>
      <c r="G340" s="133">
        <v>10351</v>
      </c>
      <c r="H340" s="135">
        <f t="shared" si="9"/>
        <v>10186</v>
      </c>
      <c r="I340" s="136">
        <v>2.165</v>
      </c>
      <c r="J340" s="136">
        <v>9.1923881554251102E-2</v>
      </c>
      <c r="K340" s="137">
        <v>52.646032953724003</v>
      </c>
      <c r="L340" s="158">
        <v>58.726649759879123</v>
      </c>
      <c r="M340" s="138">
        <v>2</v>
      </c>
      <c r="N340" s="138">
        <v>1</v>
      </c>
      <c r="O340" s="139"/>
    </row>
    <row r="341" spans="1:15" s="96" customFormat="1" x14ac:dyDescent="0.25">
      <c r="A341" s="119" t="s">
        <v>295</v>
      </c>
      <c r="B341" s="140">
        <v>10398</v>
      </c>
      <c r="C341" s="132" t="s">
        <v>13</v>
      </c>
      <c r="D341" s="133">
        <v>16</v>
      </c>
      <c r="E341" s="119" t="s">
        <v>309</v>
      </c>
      <c r="F341" s="133">
        <v>10021</v>
      </c>
      <c r="G341" s="133">
        <v>10351</v>
      </c>
      <c r="H341" s="135">
        <f t="shared" si="9"/>
        <v>10186</v>
      </c>
      <c r="I341" s="136">
        <v>2.2850000000000001</v>
      </c>
      <c r="J341" s="136">
        <v>7.0710678118656384E-3</v>
      </c>
      <c r="K341" s="137">
        <v>62.938057749963988</v>
      </c>
      <c r="L341" s="158">
        <v>70.20740342008483</v>
      </c>
      <c r="M341" s="138">
        <v>2</v>
      </c>
      <c r="N341" s="138">
        <v>1</v>
      </c>
      <c r="O341" s="139"/>
    </row>
    <row r="342" spans="1:15" s="96" customFormat="1" x14ac:dyDescent="0.25">
      <c r="A342" s="119" t="s">
        <v>294</v>
      </c>
      <c r="B342" s="140">
        <v>10399</v>
      </c>
      <c r="C342" s="132" t="s">
        <v>13</v>
      </c>
      <c r="D342" s="133">
        <v>16</v>
      </c>
      <c r="E342" s="119" t="s">
        <v>309</v>
      </c>
      <c r="F342" s="133">
        <v>10021</v>
      </c>
      <c r="G342" s="133">
        <v>10351</v>
      </c>
      <c r="H342" s="135">
        <f t="shared" si="9"/>
        <v>10186</v>
      </c>
      <c r="I342" s="136">
        <v>2.1800000000000002</v>
      </c>
      <c r="J342" s="136">
        <v>2.8284271247461926E-2</v>
      </c>
      <c r="K342" s="137">
        <v>53.863056461139969</v>
      </c>
      <c r="L342" s="158">
        <v>60.084239482401635</v>
      </c>
      <c r="M342" s="138">
        <v>2</v>
      </c>
      <c r="N342" s="138">
        <v>1</v>
      </c>
      <c r="O342" s="139"/>
    </row>
    <row r="343" spans="1:15" s="96" customFormat="1" x14ac:dyDescent="0.25">
      <c r="A343" s="119" t="s">
        <v>173</v>
      </c>
      <c r="B343" s="140">
        <v>10400</v>
      </c>
      <c r="C343" s="132" t="s">
        <v>13</v>
      </c>
      <c r="D343" s="133">
        <v>16</v>
      </c>
      <c r="E343" s="119" t="s">
        <v>309</v>
      </c>
      <c r="F343" s="133">
        <v>10021</v>
      </c>
      <c r="G343" s="133">
        <v>10351</v>
      </c>
      <c r="H343" s="135">
        <f t="shared" si="9"/>
        <v>10186</v>
      </c>
      <c r="I343" s="136">
        <v>2.2650000000000001</v>
      </c>
      <c r="J343" s="136">
        <v>3.5355339059327251E-2</v>
      </c>
      <c r="K343" s="137">
        <v>61.133007661036373</v>
      </c>
      <c r="L343" s="158">
        <v>68.193870045886072</v>
      </c>
      <c r="M343" s="138">
        <v>2</v>
      </c>
      <c r="N343" s="138">
        <v>1</v>
      </c>
      <c r="O343" s="139"/>
    </row>
    <row r="344" spans="1:15" s="96" customFormat="1" x14ac:dyDescent="0.25">
      <c r="A344" s="119" t="s">
        <v>174</v>
      </c>
      <c r="B344" s="140">
        <v>10404</v>
      </c>
      <c r="C344" s="132" t="s">
        <v>13</v>
      </c>
      <c r="D344" s="133">
        <v>16</v>
      </c>
      <c r="E344" s="119" t="s">
        <v>313</v>
      </c>
      <c r="F344" s="133">
        <v>10021</v>
      </c>
      <c r="G344" s="133">
        <v>10351</v>
      </c>
      <c r="H344" s="135">
        <f t="shared" si="9"/>
        <v>10186</v>
      </c>
      <c r="I344" s="136">
        <v>2.5049999999999999</v>
      </c>
      <c r="J344" s="136">
        <v>7.0710678118653244E-3</v>
      </c>
      <c r="K344" s="137">
        <v>85.32053833106356</v>
      </c>
      <c r="L344" s="137">
        <v>85.32053833106356</v>
      </c>
      <c r="M344" s="138">
        <v>1</v>
      </c>
      <c r="N344" s="138">
        <v>1</v>
      </c>
      <c r="O344" s="139"/>
    </row>
    <row r="345" spans="1:15" s="96" customFormat="1" x14ac:dyDescent="0.25">
      <c r="A345" s="119" t="s">
        <v>169</v>
      </c>
      <c r="B345" s="140">
        <v>10406</v>
      </c>
      <c r="C345" s="132" t="s">
        <v>13</v>
      </c>
      <c r="D345" s="133">
        <v>16</v>
      </c>
      <c r="E345" s="119" t="s">
        <v>313</v>
      </c>
      <c r="F345" s="133">
        <v>10021</v>
      </c>
      <c r="G345" s="133">
        <v>10351</v>
      </c>
      <c r="H345" s="135">
        <f t="shared" si="9"/>
        <v>10186</v>
      </c>
      <c r="I345" s="136">
        <v>2.3250000000000002</v>
      </c>
      <c r="J345" s="136">
        <v>2.1213203435596288E-2</v>
      </c>
      <c r="K345" s="137">
        <v>66.659183297343105</v>
      </c>
      <c r="L345" s="137">
        <v>66.659183297343105</v>
      </c>
      <c r="M345" s="138">
        <v>1</v>
      </c>
      <c r="N345" s="138">
        <v>1</v>
      </c>
      <c r="O345" s="139"/>
    </row>
    <row r="346" spans="1:15" s="96" customFormat="1" x14ac:dyDescent="0.25">
      <c r="A346" s="119" t="s">
        <v>177</v>
      </c>
      <c r="B346" s="140">
        <v>10407</v>
      </c>
      <c r="C346" s="132" t="s">
        <v>13</v>
      </c>
      <c r="D346" s="133">
        <v>16</v>
      </c>
      <c r="E346" s="119" t="s">
        <v>684</v>
      </c>
      <c r="F346" s="133">
        <v>10021</v>
      </c>
      <c r="G346" s="133">
        <v>10351</v>
      </c>
      <c r="H346" s="135">
        <f t="shared" si="9"/>
        <v>10186</v>
      </c>
      <c r="I346" s="136">
        <v>2.67</v>
      </c>
      <c r="J346" s="136">
        <v>5.6568542494923851E-2</v>
      </c>
      <c r="K346" s="137">
        <v>105.37856375652099</v>
      </c>
      <c r="L346" s="137">
        <v>105.37856375652099</v>
      </c>
      <c r="M346" s="138">
        <v>1</v>
      </c>
      <c r="N346" s="138">
        <v>2</v>
      </c>
      <c r="O346" s="139"/>
    </row>
    <row r="347" spans="1:15" s="96" customFormat="1" x14ac:dyDescent="0.25">
      <c r="A347" s="119" t="s">
        <v>245</v>
      </c>
      <c r="B347" s="140">
        <v>14700</v>
      </c>
      <c r="C347" s="132" t="s">
        <v>13</v>
      </c>
      <c r="D347" s="133">
        <v>16</v>
      </c>
      <c r="E347" s="119" t="s">
        <v>309</v>
      </c>
      <c r="F347" s="133">
        <v>10021</v>
      </c>
      <c r="G347" s="133">
        <v>10351</v>
      </c>
      <c r="H347" s="135">
        <f t="shared" si="9"/>
        <v>10186</v>
      </c>
      <c r="I347" s="136">
        <v>2.46</v>
      </c>
      <c r="J347" s="136">
        <v>1.4142135623730963E-2</v>
      </c>
      <c r="K347" s="137">
        <v>80.351724968409059</v>
      </c>
      <c r="L347" s="158">
        <v>89.632349202260301</v>
      </c>
      <c r="M347" s="138">
        <v>2</v>
      </c>
      <c r="N347" s="138">
        <v>1</v>
      </c>
      <c r="O347" s="139"/>
    </row>
    <row r="348" spans="1:15" s="96" customFormat="1" x14ac:dyDescent="0.25">
      <c r="A348" s="119" t="s">
        <v>244</v>
      </c>
      <c r="B348" s="140">
        <v>14701</v>
      </c>
      <c r="C348" s="132" t="s">
        <v>13</v>
      </c>
      <c r="D348" s="133">
        <v>16</v>
      </c>
      <c r="E348" s="119" t="s">
        <v>308</v>
      </c>
      <c r="F348" s="133">
        <v>10021</v>
      </c>
      <c r="G348" s="133">
        <v>10351</v>
      </c>
      <c r="H348" s="135">
        <f t="shared" si="9"/>
        <v>10186</v>
      </c>
      <c r="I348" s="136">
        <v>2.605</v>
      </c>
      <c r="J348" s="136">
        <v>7.0710678118653244E-3</v>
      </c>
      <c r="K348" s="137">
        <v>97.123333160996566</v>
      </c>
      <c r="L348" s="158">
        <v>108.34107814109166</v>
      </c>
      <c r="M348" s="138">
        <v>2</v>
      </c>
      <c r="N348" s="138">
        <v>2</v>
      </c>
      <c r="O348" s="139"/>
    </row>
    <row r="349" spans="1:15" s="96" customFormat="1" x14ac:dyDescent="0.25">
      <c r="A349" s="119" t="s">
        <v>242</v>
      </c>
      <c r="B349" s="140">
        <v>14702</v>
      </c>
      <c r="C349" s="132" t="s">
        <v>13</v>
      </c>
      <c r="D349" s="133">
        <v>16</v>
      </c>
      <c r="E349" s="119" t="s">
        <v>684</v>
      </c>
      <c r="F349" s="133">
        <v>10021</v>
      </c>
      <c r="G349" s="133">
        <v>10351</v>
      </c>
      <c r="H349" s="135">
        <f t="shared" si="9"/>
        <v>10186</v>
      </c>
      <c r="I349" s="136">
        <v>2.5549999999999997</v>
      </c>
      <c r="J349" s="136">
        <v>7.0710678118656384E-3</v>
      </c>
      <c r="K349" s="137">
        <v>91.088572026319866</v>
      </c>
      <c r="L349" s="137">
        <v>91.088572026319866</v>
      </c>
      <c r="M349" s="138">
        <v>1</v>
      </c>
      <c r="N349" s="138">
        <v>2</v>
      </c>
      <c r="O349" s="139"/>
    </row>
    <row r="350" spans="1:15" s="96" customFormat="1" x14ac:dyDescent="0.25">
      <c r="A350" s="119" t="s">
        <v>241</v>
      </c>
      <c r="B350" s="140">
        <v>14703</v>
      </c>
      <c r="C350" s="132" t="s">
        <v>13</v>
      </c>
      <c r="D350" s="133">
        <v>16</v>
      </c>
      <c r="E350" s="119" t="s">
        <v>684</v>
      </c>
      <c r="F350" s="133">
        <v>10021</v>
      </c>
      <c r="G350" s="133">
        <v>10351</v>
      </c>
      <c r="H350" s="135">
        <f t="shared" si="9"/>
        <v>10186</v>
      </c>
      <c r="I350" s="136">
        <v>2.7649999999999997</v>
      </c>
      <c r="J350" s="136">
        <v>7.0710678118656384E-3</v>
      </c>
      <c r="K350" s="137">
        <v>118.30712454810106</v>
      </c>
      <c r="L350" s="137">
        <v>118.30712454810106</v>
      </c>
      <c r="M350" s="138">
        <v>1</v>
      </c>
      <c r="N350" s="138">
        <v>2</v>
      </c>
      <c r="O350" s="139"/>
    </row>
    <row r="351" spans="1:15" s="96" customFormat="1" x14ac:dyDescent="0.25">
      <c r="A351" s="119" t="s">
        <v>240</v>
      </c>
      <c r="B351" s="140">
        <v>14704</v>
      </c>
      <c r="C351" s="132" t="s">
        <v>13</v>
      </c>
      <c r="D351" s="133">
        <v>16</v>
      </c>
      <c r="E351" s="119" t="s">
        <v>684</v>
      </c>
      <c r="F351" s="133">
        <v>10021</v>
      </c>
      <c r="G351" s="133">
        <v>10351</v>
      </c>
      <c r="H351" s="135">
        <f t="shared" si="9"/>
        <v>10186</v>
      </c>
      <c r="I351" s="136">
        <v>2.4750000000000001</v>
      </c>
      <c r="J351" s="136">
        <v>7.0710678118653244E-3</v>
      </c>
      <c r="K351" s="137">
        <v>81.984909730128834</v>
      </c>
      <c r="L351" s="137">
        <v>81.984909730128834</v>
      </c>
      <c r="M351" s="138">
        <v>1</v>
      </c>
      <c r="N351" s="138">
        <v>2</v>
      </c>
      <c r="O351" s="139"/>
    </row>
    <row r="352" spans="1:15" s="96" customFormat="1" x14ac:dyDescent="0.25">
      <c r="A352" s="119" t="s">
        <v>243</v>
      </c>
      <c r="B352" s="140">
        <v>14705</v>
      </c>
      <c r="C352" s="132" t="s">
        <v>13</v>
      </c>
      <c r="D352" s="133">
        <v>16</v>
      </c>
      <c r="E352" s="119" t="s">
        <v>313</v>
      </c>
      <c r="F352" s="133">
        <v>10021</v>
      </c>
      <c r="G352" s="133">
        <v>10351</v>
      </c>
      <c r="H352" s="135">
        <f t="shared" si="9"/>
        <v>10186</v>
      </c>
      <c r="I352" s="136">
        <v>2.52</v>
      </c>
      <c r="J352" s="136">
        <v>0</v>
      </c>
      <c r="K352" s="137">
        <v>87.023348469501087</v>
      </c>
      <c r="L352" s="137">
        <v>87.023348469501087</v>
      </c>
      <c r="M352" s="138">
        <v>1</v>
      </c>
      <c r="N352" s="138">
        <v>1</v>
      </c>
      <c r="O352" s="139"/>
    </row>
    <row r="353" spans="1:15" s="96" customFormat="1" x14ac:dyDescent="0.25">
      <c r="A353" s="119" t="s">
        <v>107</v>
      </c>
      <c r="B353" s="140">
        <v>1552</v>
      </c>
      <c r="C353" s="132" t="s">
        <v>84</v>
      </c>
      <c r="D353" s="133">
        <v>17</v>
      </c>
      <c r="E353" s="119" t="s">
        <v>684</v>
      </c>
      <c r="F353" s="133">
        <v>10351</v>
      </c>
      <c r="G353" s="133">
        <v>10680</v>
      </c>
      <c r="H353" s="135">
        <f t="shared" si="9"/>
        <v>10515.5</v>
      </c>
      <c r="I353" s="136">
        <v>2.2450000000000001</v>
      </c>
      <c r="J353" s="136">
        <v>6.3639610306789177E-2</v>
      </c>
      <c r="K353" s="137">
        <v>59.36440278246446</v>
      </c>
      <c r="L353" s="137">
        <v>59.36440278246446</v>
      </c>
      <c r="M353" s="138">
        <v>1</v>
      </c>
      <c r="N353" s="138">
        <v>2</v>
      </c>
      <c r="O353" s="139"/>
    </row>
    <row r="354" spans="1:15" s="96" customFormat="1" x14ac:dyDescent="0.25">
      <c r="A354" s="119" t="s">
        <v>85</v>
      </c>
      <c r="B354" s="140">
        <v>1814</v>
      </c>
      <c r="C354" s="132" t="s">
        <v>84</v>
      </c>
      <c r="D354" s="133">
        <v>17</v>
      </c>
      <c r="E354" s="119" t="s">
        <v>313</v>
      </c>
      <c r="F354" s="133">
        <v>10351</v>
      </c>
      <c r="G354" s="133">
        <v>10680</v>
      </c>
      <c r="H354" s="135">
        <f t="shared" si="9"/>
        <v>10515.5</v>
      </c>
      <c r="I354" s="136">
        <v>2.5350000000000001</v>
      </c>
      <c r="J354" s="136">
        <v>7.0710678118656384E-3</v>
      </c>
      <c r="K354" s="137">
        <v>88.749733934701709</v>
      </c>
      <c r="L354" s="137">
        <v>88.749733934701709</v>
      </c>
      <c r="M354" s="138">
        <v>1</v>
      </c>
      <c r="N354" s="138">
        <v>1</v>
      </c>
      <c r="O354" s="139"/>
    </row>
    <row r="355" spans="1:15" s="96" customFormat="1" x14ac:dyDescent="0.25">
      <c r="A355" s="119" t="s">
        <v>86</v>
      </c>
      <c r="B355" s="140">
        <v>1815</v>
      </c>
      <c r="C355" s="132" t="s">
        <v>84</v>
      </c>
      <c r="D355" s="133">
        <v>17</v>
      </c>
      <c r="E355" s="119" t="s">
        <v>309</v>
      </c>
      <c r="F355" s="133">
        <v>10351</v>
      </c>
      <c r="G355" s="133">
        <v>10680</v>
      </c>
      <c r="H355" s="135">
        <f t="shared" ref="H355:H386" si="10">AVERAGE(F355:G355)</f>
        <v>10515.5</v>
      </c>
      <c r="I355" s="136">
        <v>2.375</v>
      </c>
      <c r="J355" s="136">
        <v>2.12132034355966E-2</v>
      </c>
      <c r="K355" s="137">
        <v>71.523138297418626</v>
      </c>
      <c r="L355" s="158">
        <v>79.784060770770466</v>
      </c>
      <c r="M355" s="138">
        <v>2</v>
      </c>
      <c r="N355" s="138">
        <v>1</v>
      </c>
      <c r="O355" s="139"/>
    </row>
    <row r="356" spans="1:15" s="96" customFormat="1" x14ac:dyDescent="0.25">
      <c r="A356" s="119" t="s">
        <v>87</v>
      </c>
      <c r="B356" s="140">
        <v>1816</v>
      </c>
      <c r="C356" s="132" t="s">
        <v>84</v>
      </c>
      <c r="D356" s="133">
        <v>17</v>
      </c>
      <c r="E356" s="119" t="s">
        <v>309</v>
      </c>
      <c r="F356" s="133">
        <v>10351</v>
      </c>
      <c r="G356" s="133">
        <v>10680</v>
      </c>
      <c r="H356" s="135">
        <f t="shared" si="10"/>
        <v>10515.5</v>
      </c>
      <c r="I356" s="136">
        <v>2.605</v>
      </c>
      <c r="J356" s="136">
        <v>7.0710678118653244E-3</v>
      </c>
      <c r="K356" s="137">
        <v>97.123333160996566</v>
      </c>
      <c r="L356" s="158">
        <v>108.34107814109166</v>
      </c>
      <c r="M356" s="138">
        <v>2</v>
      </c>
      <c r="N356" s="138">
        <v>1</v>
      </c>
      <c r="O356" s="139"/>
    </row>
    <row r="357" spans="1:15" s="96" customFormat="1" x14ac:dyDescent="0.25">
      <c r="A357" s="147" t="s">
        <v>162</v>
      </c>
      <c r="B357" s="140">
        <v>14507</v>
      </c>
      <c r="C357" s="147" t="s">
        <v>84</v>
      </c>
      <c r="D357" s="147">
        <v>17</v>
      </c>
      <c r="E357" s="119" t="s">
        <v>308</v>
      </c>
      <c r="F357" s="147">
        <v>10351</v>
      </c>
      <c r="G357" s="147">
        <v>10680</v>
      </c>
      <c r="H357" s="147">
        <v>10515.5</v>
      </c>
      <c r="I357" s="148">
        <v>2.2349999999999999</v>
      </c>
      <c r="J357" s="148">
        <v>6.3639610306789177E-2</v>
      </c>
      <c r="K357" s="149">
        <v>58.49363569120689</v>
      </c>
      <c r="L357" s="158">
        <v>65.249650613541277</v>
      </c>
      <c r="M357" s="138">
        <v>2</v>
      </c>
      <c r="N357" s="138">
        <v>2</v>
      </c>
      <c r="O357" s="150"/>
    </row>
    <row r="358" spans="1:15" s="96" customFormat="1" x14ac:dyDescent="0.25">
      <c r="A358" s="119" t="s">
        <v>161</v>
      </c>
      <c r="B358" s="140">
        <v>14539</v>
      </c>
      <c r="C358" s="132" t="s">
        <v>84</v>
      </c>
      <c r="D358" s="133">
        <v>17</v>
      </c>
      <c r="E358" s="119" t="s">
        <v>308</v>
      </c>
      <c r="F358" s="133">
        <v>10351</v>
      </c>
      <c r="G358" s="133">
        <v>10680</v>
      </c>
      <c r="H358" s="135">
        <f t="shared" ref="H358:H389" si="11">AVERAGE(F358:G358)</f>
        <v>10515.5</v>
      </c>
      <c r="I358" s="136">
        <v>2.52</v>
      </c>
      <c r="J358" s="136"/>
      <c r="K358" s="137">
        <v>87.023348469501087</v>
      </c>
      <c r="L358" s="158">
        <v>97.074545217728456</v>
      </c>
      <c r="M358" s="138">
        <v>2</v>
      </c>
      <c r="N358" s="138">
        <v>2</v>
      </c>
      <c r="O358" s="139"/>
    </row>
    <row r="359" spans="1:15" s="96" customFormat="1" x14ac:dyDescent="0.25">
      <c r="A359" s="119" t="s">
        <v>180</v>
      </c>
      <c r="B359" s="140">
        <v>14578</v>
      </c>
      <c r="C359" s="132" t="s">
        <v>84</v>
      </c>
      <c r="D359" s="133">
        <v>17</v>
      </c>
      <c r="E359" s="119" t="s">
        <v>684</v>
      </c>
      <c r="F359" s="133">
        <v>10351</v>
      </c>
      <c r="G359" s="133">
        <v>10680</v>
      </c>
      <c r="H359" s="135">
        <f t="shared" si="11"/>
        <v>10515.5</v>
      </c>
      <c r="I359" s="136">
        <v>1.895</v>
      </c>
      <c r="J359" s="136">
        <v>2.1213203435596444E-2</v>
      </c>
      <c r="K359" s="137">
        <v>33.875561251351527</v>
      </c>
      <c r="L359" s="137">
        <v>33.875561251351527</v>
      </c>
      <c r="M359" s="138">
        <v>1</v>
      </c>
      <c r="N359" s="138">
        <v>2</v>
      </c>
      <c r="O359" s="139"/>
    </row>
    <row r="360" spans="1:15" s="96" customFormat="1" x14ac:dyDescent="0.25">
      <c r="A360" s="119" t="s">
        <v>179</v>
      </c>
      <c r="B360" s="140">
        <v>14579</v>
      </c>
      <c r="C360" s="132" t="s">
        <v>84</v>
      </c>
      <c r="D360" s="133">
        <v>17</v>
      </c>
      <c r="E360" s="119" t="s">
        <v>308</v>
      </c>
      <c r="F360" s="133">
        <v>10351</v>
      </c>
      <c r="G360" s="133">
        <v>10680</v>
      </c>
      <c r="H360" s="135">
        <f t="shared" si="11"/>
        <v>10515.5</v>
      </c>
      <c r="I360" s="136">
        <v>2.38</v>
      </c>
      <c r="J360" s="136">
        <v>1.4142135623730963E-2</v>
      </c>
      <c r="K360" s="137">
        <v>72.022754661441738</v>
      </c>
      <c r="L360" s="158">
        <v>80.341382824838249</v>
      </c>
      <c r="M360" s="138">
        <v>2</v>
      </c>
      <c r="N360" s="138">
        <v>2</v>
      </c>
      <c r="O360" s="139"/>
    </row>
    <row r="361" spans="1:15" s="96" customFormat="1" x14ac:dyDescent="0.25">
      <c r="A361" s="119" t="s">
        <v>414</v>
      </c>
      <c r="B361" s="140">
        <v>14976</v>
      </c>
      <c r="C361" s="132" t="s">
        <v>84</v>
      </c>
      <c r="D361" s="133">
        <v>17</v>
      </c>
      <c r="E361" s="119" t="s">
        <v>684</v>
      </c>
      <c r="F361" s="133">
        <v>10351</v>
      </c>
      <c r="G361" s="133">
        <v>10680</v>
      </c>
      <c r="H361" s="135">
        <f t="shared" si="11"/>
        <v>10515.5</v>
      </c>
      <c r="I361" s="136">
        <v>2.5066666666666668</v>
      </c>
      <c r="J361" s="136">
        <v>3.5118845842842368E-2</v>
      </c>
      <c r="K361" s="137">
        <v>85.508580957372203</v>
      </c>
      <c r="L361" s="137">
        <v>85.508580957372203</v>
      </c>
      <c r="M361" s="138">
        <v>1</v>
      </c>
      <c r="N361" s="138">
        <v>2</v>
      </c>
      <c r="O361" s="139"/>
    </row>
    <row r="362" spans="1:15" s="96" customFormat="1" x14ac:dyDescent="0.25">
      <c r="A362" s="119" t="s">
        <v>413</v>
      </c>
      <c r="B362" s="140">
        <v>14978</v>
      </c>
      <c r="C362" s="132" t="s">
        <v>84</v>
      </c>
      <c r="D362" s="133">
        <v>17</v>
      </c>
      <c r="E362" s="119" t="s">
        <v>313</v>
      </c>
      <c r="F362" s="133">
        <v>10351</v>
      </c>
      <c r="G362" s="133">
        <v>10680</v>
      </c>
      <c r="H362" s="135">
        <f t="shared" si="11"/>
        <v>10515.5</v>
      </c>
      <c r="I362" s="136">
        <v>2.5549999999999997</v>
      </c>
      <c r="J362" s="136">
        <v>4.9497474683058214E-2</v>
      </c>
      <c r="K362" s="137">
        <v>91.088572026319866</v>
      </c>
      <c r="L362" s="137">
        <v>91.088572026319866</v>
      </c>
      <c r="M362" s="138">
        <v>1</v>
      </c>
      <c r="N362" s="138">
        <v>1</v>
      </c>
      <c r="O362" s="139"/>
    </row>
    <row r="363" spans="1:15" s="96" customFormat="1" x14ac:dyDescent="0.25">
      <c r="A363" s="119" t="s">
        <v>416</v>
      </c>
      <c r="B363" s="140">
        <v>14979</v>
      </c>
      <c r="C363" s="132" t="s">
        <v>84</v>
      </c>
      <c r="D363" s="133">
        <v>17</v>
      </c>
      <c r="E363" s="119" t="s">
        <v>308</v>
      </c>
      <c r="F363" s="133">
        <v>10351</v>
      </c>
      <c r="G363" s="133">
        <v>10680</v>
      </c>
      <c r="H363" s="135">
        <f t="shared" si="11"/>
        <v>10515.5</v>
      </c>
      <c r="I363" s="136">
        <v>2.415</v>
      </c>
      <c r="J363" s="136">
        <v>7.0710678118653244E-3</v>
      </c>
      <c r="K363" s="137">
        <v>75.588498255635045</v>
      </c>
      <c r="L363" s="158">
        <v>84.318969804160886</v>
      </c>
      <c r="M363" s="138">
        <v>2</v>
      </c>
      <c r="N363" s="138">
        <v>2</v>
      </c>
      <c r="O363" s="139"/>
    </row>
    <row r="364" spans="1:15" s="96" customFormat="1" x14ac:dyDescent="0.25">
      <c r="A364" s="119" t="s">
        <v>415</v>
      </c>
      <c r="B364" s="140">
        <v>14980</v>
      </c>
      <c r="C364" s="132" t="s">
        <v>84</v>
      </c>
      <c r="D364" s="133">
        <v>17</v>
      </c>
      <c r="E364" s="119" t="s">
        <v>309</v>
      </c>
      <c r="F364" s="133">
        <v>10351</v>
      </c>
      <c r="G364" s="133">
        <v>10680</v>
      </c>
      <c r="H364" s="135">
        <f t="shared" si="11"/>
        <v>10515.5</v>
      </c>
      <c r="I364" s="136">
        <v>2.4400000000000004</v>
      </c>
      <c r="J364" s="136">
        <v>1.4142135623730963E-2</v>
      </c>
      <c r="K364" s="137">
        <v>78.209646906560451</v>
      </c>
      <c r="L364" s="158">
        <v>87.242861124268174</v>
      </c>
      <c r="M364" s="138">
        <v>2</v>
      </c>
      <c r="N364" s="138">
        <v>1</v>
      </c>
      <c r="O364" s="139"/>
    </row>
    <row r="365" spans="1:15" s="96" customFormat="1" x14ac:dyDescent="0.25">
      <c r="A365" s="119" t="s">
        <v>615</v>
      </c>
      <c r="B365" s="140">
        <v>15027</v>
      </c>
      <c r="C365" s="132" t="s">
        <v>84</v>
      </c>
      <c r="D365" s="133">
        <v>17</v>
      </c>
      <c r="E365" s="119" t="s">
        <v>684</v>
      </c>
      <c r="F365" s="133">
        <v>10351</v>
      </c>
      <c r="G365" s="133">
        <v>10680</v>
      </c>
      <c r="H365" s="135">
        <f t="shared" si="11"/>
        <v>10515.5</v>
      </c>
      <c r="I365" s="136">
        <v>2.63</v>
      </c>
      <c r="J365" s="136">
        <v>4.2426406871192889E-2</v>
      </c>
      <c r="K365" s="137">
        <v>100.242878144164</v>
      </c>
      <c r="L365" s="137">
        <v>100.242878144164</v>
      </c>
      <c r="M365" s="138">
        <v>1</v>
      </c>
      <c r="N365" s="138">
        <v>2</v>
      </c>
      <c r="O365" s="139" t="s">
        <v>611</v>
      </c>
    </row>
    <row r="366" spans="1:15" s="96" customFormat="1" x14ac:dyDescent="0.25">
      <c r="A366" s="119" t="s">
        <v>619</v>
      </c>
      <c r="B366" s="140">
        <v>15028</v>
      </c>
      <c r="C366" s="132" t="s">
        <v>84</v>
      </c>
      <c r="D366" s="133">
        <v>17</v>
      </c>
      <c r="E366" s="119" t="s">
        <v>308</v>
      </c>
      <c r="F366" s="133">
        <v>10351</v>
      </c>
      <c r="G366" s="133">
        <v>10680</v>
      </c>
      <c r="H366" s="135">
        <f t="shared" si="11"/>
        <v>10515.5</v>
      </c>
      <c r="I366" s="136">
        <v>2.2749999999999999</v>
      </c>
      <c r="J366" s="136">
        <v>9.1923881554251102E-2</v>
      </c>
      <c r="K366" s="137">
        <v>62.030950696928713</v>
      </c>
      <c r="L366" s="158">
        <v>69.195525502423976</v>
      </c>
      <c r="M366" s="138">
        <v>2</v>
      </c>
      <c r="N366" s="138">
        <v>2</v>
      </c>
      <c r="O366" s="139" t="s">
        <v>609</v>
      </c>
    </row>
    <row r="367" spans="1:15" s="96" customFormat="1" x14ac:dyDescent="0.25">
      <c r="A367" s="119" t="s">
        <v>617</v>
      </c>
      <c r="B367" s="140">
        <v>15029</v>
      </c>
      <c r="C367" s="132" t="s">
        <v>84</v>
      </c>
      <c r="D367" s="133">
        <v>17</v>
      </c>
      <c r="E367" s="119" t="s">
        <v>684</v>
      </c>
      <c r="F367" s="133">
        <v>10351</v>
      </c>
      <c r="G367" s="133">
        <v>10680</v>
      </c>
      <c r="H367" s="135">
        <f t="shared" si="11"/>
        <v>10515.5</v>
      </c>
      <c r="I367" s="136">
        <v>2.5866666666666664</v>
      </c>
      <c r="J367" s="136">
        <v>2.5166114784235735E-2</v>
      </c>
      <c r="K367" s="137">
        <v>94.879184724746622</v>
      </c>
      <c r="L367" s="137">
        <v>94.879184724746622</v>
      </c>
      <c r="M367" s="138">
        <v>1</v>
      </c>
      <c r="N367" s="138">
        <v>2</v>
      </c>
      <c r="O367" s="139" t="s">
        <v>613</v>
      </c>
    </row>
    <row r="368" spans="1:15" s="96" customFormat="1" x14ac:dyDescent="0.25">
      <c r="A368" s="119" t="s">
        <v>618</v>
      </c>
      <c r="B368" s="140">
        <v>15030</v>
      </c>
      <c r="C368" s="132" t="s">
        <v>84</v>
      </c>
      <c r="D368" s="133">
        <v>17</v>
      </c>
      <c r="E368" s="119" t="s">
        <v>309</v>
      </c>
      <c r="F368" s="133">
        <v>10351</v>
      </c>
      <c r="G368" s="133">
        <v>10680</v>
      </c>
      <c r="H368" s="135">
        <f t="shared" si="11"/>
        <v>10515.5</v>
      </c>
      <c r="I368" s="136">
        <v>2.6799999999999997</v>
      </c>
      <c r="J368" s="136">
        <v>1.4142135623730963E-2</v>
      </c>
      <c r="K368" s="137">
        <v>106.69060263871015</v>
      </c>
      <c r="L368" s="158">
        <v>119.01336724348116</v>
      </c>
      <c r="M368" s="138">
        <v>2</v>
      </c>
      <c r="N368" s="138">
        <v>1</v>
      </c>
      <c r="O368" s="139" t="s">
        <v>614</v>
      </c>
    </row>
    <row r="369" spans="1:15" s="96" customFormat="1" x14ac:dyDescent="0.25">
      <c r="A369" s="119" t="s">
        <v>622</v>
      </c>
      <c r="B369" s="140">
        <v>15031</v>
      </c>
      <c r="C369" s="132" t="s">
        <v>84</v>
      </c>
      <c r="D369" s="133">
        <v>17</v>
      </c>
      <c r="E369" s="119" t="s">
        <v>313</v>
      </c>
      <c r="F369" s="133">
        <v>10351</v>
      </c>
      <c r="G369" s="133">
        <v>10680</v>
      </c>
      <c r="H369" s="135">
        <f t="shared" si="11"/>
        <v>10515.5</v>
      </c>
      <c r="I369" s="136">
        <v>2.6066666666666669</v>
      </c>
      <c r="J369" s="136">
        <v>5.7735026918961348E-3</v>
      </c>
      <c r="K369" s="137">
        <v>97.329165444954043</v>
      </c>
      <c r="L369" s="137">
        <v>97.329165444954043</v>
      </c>
      <c r="M369" s="138">
        <v>1</v>
      </c>
      <c r="N369" s="138">
        <v>1</v>
      </c>
      <c r="O369" s="139" t="s">
        <v>621</v>
      </c>
    </row>
    <row r="370" spans="1:15" s="96" customFormat="1" x14ac:dyDescent="0.25">
      <c r="A370" s="119" t="s">
        <v>616</v>
      </c>
      <c r="B370" s="140">
        <v>15032</v>
      </c>
      <c r="C370" s="132" t="s">
        <v>84</v>
      </c>
      <c r="D370" s="133">
        <v>17</v>
      </c>
      <c r="E370" s="119" t="s">
        <v>309</v>
      </c>
      <c r="F370" s="133">
        <v>10351</v>
      </c>
      <c r="G370" s="133">
        <v>10680</v>
      </c>
      <c r="H370" s="135">
        <f t="shared" si="11"/>
        <v>10515.5</v>
      </c>
      <c r="I370" s="136">
        <v>2.5449999999999999</v>
      </c>
      <c r="J370" s="136">
        <v>3.5355339059327251E-2</v>
      </c>
      <c r="K370" s="137">
        <v>89.913845832431036</v>
      </c>
      <c r="L370" s="158">
        <v>100.29889502607682</v>
      </c>
      <c r="M370" s="138">
        <v>2</v>
      </c>
      <c r="N370" s="138">
        <v>1</v>
      </c>
      <c r="O370" s="139" t="s">
        <v>612</v>
      </c>
    </row>
    <row r="371" spans="1:15" s="96" customFormat="1" x14ac:dyDescent="0.25">
      <c r="A371" s="119" t="s">
        <v>620</v>
      </c>
      <c r="B371" s="140">
        <v>15033</v>
      </c>
      <c r="C371" s="132" t="s">
        <v>84</v>
      </c>
      <c r="D371" s="133">
        <v>17</v>
      </c>
      <c r="E371" s="119" t="s">
        <v>309</v>
      </c>
      <c r="F371" s="133">
        <v>10351</v>
      </c>
      <c r="G371" s="133">
        <v>10680</v>
      </c>
      <c r="H371" s="135">
        <f t="shared" si="11"/>
        <v>10515.5</v>
      </c>
      <c r="I371" s="136">
        <v>2.5350000000000001</v>
      </c>
      <c r="J371" s="136">
        <v>4.9497474683058214E-2</v>
      </c>
      <c r="K371" s="137">
        <v>88.749733934701709</v>
      </c>
      <c r="L371" s="158">
        <v>99.000328204159757</v>
      </c>
      <c r="M371" s="138">
        <v>2</v>
      </c>
      <c r="N371" s="138">
        <v>1</v>
      </c>
      <c r="O371" s="139" t="s">
        <v>610</v>
      </c>
    </row>
    <row r="372" spans="1:15" s="96" customFormat="1" x14ac:dyDescent="0.25">
      <c r="A372" s="119" t="s">
        <v>159</v>
      </c>
      <c r="B372" s="140">
        <v>748</v>
      </c>
      <c r="C372" s="132" t="s">
        <v>103</v>
      </c>
      <c r="D372" s="133">
        <v>17</v>
      </c>
      <c r="E372" s="119" t="s">
        <v>313</v>
      </c>
      <c r="F372" s="133">
        <v>10680</v>
      </c>
      <c r="G372" s="133">
        <v>11010</v>
      </c>
      <c r="H372" s="135">
        <f t="shared" si="11"/>
        <v>10845</v>
      </c>
      <c r="I372" s="136">
        <v>2.6900000000000004</v>
      </c>
      <c r="J372" s="136">
        <v>7.0710678118654821E-2</v>
      </c>
      <c r="K372" s="137">
        <v>108.01399938736766</v>
      </c>
      <c r="L372" s="137">
        <v>108.01399938736766</v>
      </c>
      <c r="M372" s="138">
        <v>1</v>
      </c>
      <c r="N372" s="138">
        <v>1</v>
      </c>
      <c r="O372" s="139"/>
    </row>
    <row r="373" spans="1:15" s="96" customFormat="1" x14ac:dyDescent="0.25">
      <c r="A373" s="119" t="s">
        <v>160</v>
      </c>
      <c r="B373" s="140">
        <v>749</v>
      </c>
      <c r="C373" s="132" t="s">
        <v>103</v>
      </c>
      <c r="D373" s="133">
        <v>17</v>
      </c>
      <c r="E373" s="119" t="s">
        <v>684</v>
      </c>
      <c r="F373" s="133">
        <v>10680</v>
      </c>
      <c r="G373" s="133">
        <v>11010</v>
      </c>
      <c r="H373" s="135">
        <f t="shared" si="11"/>
        <v>10845</v>
      </c>
      <c r="I373" s="136">
        <v>2.5599999999999996</v>
      </c>
      <c r="J373" s="136">
        <v>7.0710678118654821E-2</v>
      </c>
      <c r="K373" s="137">
        <v>91.679932565690223</v>
      </c>
      <c r="L373" s="137">
        <v>91.679932565690223</v>
      </c>
      <c r="M373" s="138">
        <v>1</v>
      </c>
      <c r="N373" s="138">
        <v>2</v>
      </c>
      <c r="O373" s="139"/>
    </row>
    <row r="374" spans="1:15" s="96" customFormat="1" x14ac:dyDescent="0.25">
      <c r="A374" s="119" t="s">
        <v>105</v>
      </c>
      <c r="B374" s="140">
        <v>14504</v>
      </c>
      <c r="C374" s="132" t="s">
        <v>103</v>
      </c>
      <c r="D374" s="133">
        <v>17</v>
      </c>
      <c r="E374" s="119" t="s">
        <v>313</v>
      </c>
      <c r="F374" s="133">
        <v>10680</v>
      </c>
      <c r="G374" s="133">
        <v>11010</v>
      </c>
      <c r="H374" s="135">
        <f t="shared" si="11"/>
        <v>10845</v>
      </c>
      <c r="I374" s="136">
        <v>2.6799999999999997</v>
      </c>
      <c r="J374" s="136">
        <v>1.4142135623730963E-2</v>
      </c>
      <c r="K374" s="137">
        <v>106.69060263871015</v>
      </c>
      <c r="L374" s="137">
        <v>106.69060263871015</v>
      </c>
      <c r="M374" s="138">
        <v>1</v>
      </c>
      <c r="N374" s="138">
        <v>1</v>
      </c>
      <c r="O374" s="139"/>
    </row>
    <row r="375" spans="1:15" s="96" customFormat="1" x14ac:dyDescent="0.25">
      <c r="A375" s="119" t="s">
        <v>288</v>
      </c>
      <c r="B375" s="140">
        <v>14505</v>
      </c>
      <c r="C375" s="132" t="s">
        <v>103</v>
      </c>
      <c r="D375" s="133">
        <v>17</v>
      </c>
      <c r="E375" s="119" t="s">
        <v>313</v>
      </c>
      <c r="F375" s="133">
        <v>10680</v>
      </c>
      <c r="G375" s="133">
        <v>11010</v>
      </c>
      <c r="H375" s="135">
        <f t="shared" si="11"/>
        <v>10845</v>
      </c>
      <c r="I375" s="136">
        <v>2.76</v>
      </c>
      <c r="J375" s="136">
        <v>2.8284271247461613E-2</v>
      </c>
      <c r="K375" s="137">
        <v>117.60047113688682</v>
      </c>
      <c r="L375" s="137">
        <v>117.60047113688682</v>
      </c>
      <c r="M375" s="138">
        <v>1</v>
      </c>
      <c r="N375" s="138">
        <v>1</v>
      </c>
      <c r="O375" s="139"/>
    </row>
    <row r="376" spans="1:15" s="96" customFormat="1" x14ac:dyDescent="0.25">
      <c r="A376" s="119" t="s">
        <v>290</v>
      </c>
      <c r="B376" s="140">
        <v>14506</v>
      </c>
      <c r="C376" s="132" t="s">
        <v>103</v>
      </c>
      <c r="D376" s="133">
        <v>17</v>
      </c>
      <c r="E376" s="119" t="s">
        <v>684</v>
      </c>
      <c r="F376" s="133">
        <v>10680</v>
      </c>
      <c r="G376" s="133">
        <v>11010</v>
      </c>
      <c r="H376" s="135">
        <f t="shared" si="11"/>
        <v>10845</v>
      </c>
      <c r="I376" s="136">
        <v>2.3166666666666669</v>
      </c>
      <c r="J376" s="136">
        <v>2.5166114784235735E-2</v>
      </c>
      <c r="K376" s="137">
        <v>65.871620874745616</v>
      </c>
      <c r="L376" s="137">
        <v>65.871620874745616</v>
      </c>
      <c r="M376" s="138">
        <v>1</v>
      </c>
      <c r="N376" s="138">
        <v>2</v>
      </c>
      <c r="O376" s="139"/>
    </row>
    <row r="377" spans="1:15" s="96" customFormat="1" x14ac:dyDescent="0.25">
      <c r="A377" s="119" t="s">
        <v>104</v>
      </c>
      <c r="B377" s="140">
        <v>14517</v>
      </c>
      <c r="C377" s="132" t="s">
        <v>103</v>
      </c>
      <c r="D377" s="133">
        <v>17</v>
      </c>
      <c r="E377" s="119" t="s">
        <v>308</v>
      </c>
      <c r="F377" s="133">
        <v>10680</v>
      </c>
      <c r="G377" s="133">
        <v>11010</v>
      </c>
      <c r="H377" s="135">
        <f t="shared" si="11"/>
        <v>10845</v>
      </c>
      <c r="I377" s="136">
        <v>2.5249999999999999</v>
      </c>
      <c r="J377" s="136">
        <v>7.0710678118653244E-3</v>
      </c>
      <c r="K377" s="137">
        <v>87.596181731007292</v>
      </c>
      <c r="L377" s="158">
        <v>97.713540720938624</v>
      </c>
      <c r="M377" s="138">
        <v>2</v>
      </c>
      <c r="N377" s="138">
        <v>2</v>
      </c>
      <c r="O377" s="139"/>
    </row>
    <row r="378" spans="1:15" s="96" customFormat="1" x14ac:dyDescent="0.25">
      <c r="A378" s="119" t="s">
        <v>289</v>
      </c>
      <c r="B378" s="140">
        <v>14518</v>
      </c>
      <c r="C378" s="132" t="s">
        <v>103</v>
      </c>
      <c r="D378" s="133">
        <v>17</v>
      </c>
      <c r="E378" s="119" t="s">
        <v>684</v>
      </c>
      <c r="F378" s="133">
        <v>10680</v>
      </c>
      <c r="G378" s="133">
        <v>11010</v>
      </c>
      <c r="H378" s="135">
        <f t="shared" si="11"/>
        <v>10845</v>
      </c>
      <c r="I378" s="136">
        <v>2.3049999999999997</v>
      </c>
      <c r="J378" s="136">
        <v>3.5355339059327563E-2</v>
      </c>
      <c r="K378" s="137">
        <v>64.779975197108556</v>
      </c>
      <c r="L378" s="137">
        <v>64.779975197108556</v>
      </c>
      <c r="M378" s="138">
        <v>1</v>
      </c>
      <c r="N378" s="138">
        <v>2</v>
      </c>
      <c r="O378" s="139"/>
    </row>
    <row r="379" spans="1:15" s="96" customFormat="1" x14ac:dyDescent="0.25">
      <c r="A379" s="119" t="s">
        <v>228</v>
      </c>
      <c r="B379" s="140">
        <v>14617</v>
      </c>
      <c r="C379" s="132" t="s">
        <v>229</v>
      </c>
      <c r="D379" s="133">
        <v>17</v>
      </c>
      <c r="E379" s="119" t="s">
        <v>684</v>
      </c>
      <c r="F379" s="133">
        <v>11010</v>
      </c>
      <c r="G379" s="133">
        <v>11339</v>
      </c>
      <c r="H379" s="135">
        <f t="shared" si="11"/>
        <v>11174.5</v>
      </c>
      <c r="I379" s="136">
        <v>2.5666666666666664</v>
      </c>
      <c r="J379" s="136">
        <v>2.5166114784235735E-2</v>
      </c>
      <c r="K379" s="137">
        <v>92.472574147609677</v>
      </c>
      <c r="L379" s="137">
        <v>92.472574147609677</v>
      </c>
      <c r="M379" s="138">
        <v>1</v>
      </c>
      <c r="N379" s="138">
        <v>2</v>
      </c>
      <c r="O379" s="139"/>
    </row>
    <row r="380" spans="1:15" s="96" customFormat="1" x14ac:dyDescent="0.25">
      <c r="A380" s="119" t="s">
        <v>230</v>
      </c>
      <c r="B380" s="140">
        <v>14618</v>
      </c>
      <c r="C380" s="132" t="s">
        <v>229</v>
      </c>
      <c r="D380" s="133">
        <v>17</v>
      </c>
      <c r="E380" s="119" t="s">
        <v>309</v>
      </c>
      <c r="F380" s="133">
        <v>11010</v>
      </c>
      <c r="G380" s="133">
        <v>11339</v>
      </c>
      <c r="H380" s="135">
        <f t="shared" si="11"/>
        <v>11174.5</v>
      </c>
      <c r="I380" s="136">
        <v>2.12</v>
      </c>
      <c r="J380" s="136">
        <v>5.0000000000000044E-2</v>
      </c>
      <c r="K380" s="137">
        <v>49.110199647877536</v>
      </c>
      <c r="L380" s="158">
        <v>54.78242770720739</v>
      </c>
      <c r="M380" s="138">
        <v>2</v>
      </c>
      <c r="N380" s="138">
        <v>1</v>
      </c>
      <c r="O380" s="139"/>
    </row>
    <row r="381" spans="1:15" s="96" customFormat="1" x14ac:dyDescent="0.25">
      <c r="A381" s="119" t="s">
        <v>17</v>
      </c>
      <c r="B381" s="140">
        <v>357</v>
      </c>
      <c r="C381" s="132" t="s">
        <v>16</v>
      </c>
      <c r="D381" s="133">
        <v>18</v>
      </c>
      <c r="E381" s="119" t="s">
        <v>684</v>
      </c>
      <c r="F381" s="133">
        <v>11668</v>
      </c>
      <c r="G381" s="133">
        <v>12656</v>
      </c>
      <c r="H381" s="135">
        <f t="shared" si="11"/>
        <v>12162</v>
      </c>
      <c r="I381" s="136">
        <v>2.48</v>
      </c>
      <c r="J381" s="136">
        <v>0</v>
      </c>
      <c r="K381" s="137">
        <v>82.53441236984186</v>
      </c>
      <c r="L381" s="137">
        <v>82.53441236984186</v>
      </c>
      <c r="M381" s="138">
        <v>1</v>
      </c>
      <c r="N381" s="138">
        <v>2</v>
      </c>
      <c r="O381" s="139"/>
    </row>
    <row r="382" spans="1:15" s="96" customFormat="1" x14ac:dyDescent="0.25">
      <c r="A382" s="119" t="s">
        <v>18</v>
      </c>
      <c r="B382" s="140">
        <v>358</v>
      </c>
      <c r="C382" s="132" t="s">
        <v>16</v>
      </c>
      <c r="D382" s="133">
        <v>18</v>
      </c>
      <c r="E382" s="119" t="s">
        <v>684</v>
      </c>
      <c r="F382" s="133">
        <v>11668</v>
      </c>
      <c r="G382" s="133">
        <v>12656</v>
      </c>
      <c r="H382" s="135">
        <f t="shared" si="11"/>
        <v>12162</v>
      </c>
      <c r="I382" s="136">
        <v>2.4000000000000004</v>
      </c>
      <c r="J382" s="136">
        <v>1.4142135623730963E-2</v>
      </c>
      <c r="K382" s="137">
        <v>74.045592064062333</v>
      </c>
      <c r="L382" s="137">
        <v>74.045592064062333</v>
      </c>
      <c r="M382" s="138">
        <v>1</v>
      </c>
      <c r="N382" s="138">
        <v>2</v>
      </c>
      <c r="O382" s="139"/>
    </row>
    <row r="383" spans="1:15" s="96" customFormat="1" x14ac:dyDescent="0.25">
      <c r="A383" s="119" t="s">
        <v>19</v>
      </c>
      <c r="B383" s="140">
        <v>359</v>
      </c>
      <c r="C383" s="132" t="s">
        <v>16</v>
      </c>
      <c r="D383" s="133">
        <v>18</v>
      </c>
      <c r="E383" s="119" t="s">
        <v>308</v>
      </c>
      <c r="F383" s="133">
        <v>11668</v>
      </c>
      <c r="G383" s="133">
        <v>12656</v>
      </c>
      <c r="H383" s="135">
        <f t="shared" si="11"/>
        <v>12162</v>
      </c>
      <c r="I383" s="136">
        <v>2.6799999999999997</v>
      </c>
      <c r="J383" s="136">
        <v>1.4142135623730963E-2</v>
      </c>
      <c r="K383" s="137">
        <v>106.69060263871015</v>
      </c>
      <c r="L383" s="158">
        <v>119.01336724348116</v>
      </c>
      <c r="M383" s="138">
        <v>2</v>
      </c>
      <c r="N383" s="138">
        <v>2</v>
      </c>
      <c r="O383" s="139"/>
    </row>
    <row r="384" spans="1:15" s="96" customFormat="1" x14ac:dyDescent="0.25">
      <c r="A384" s="119" t="s">
        <v>98</v>
      </c>
      <c r="B384" s="140">
        <v>14535</v>
      </c>
      <c r="C384" s="132" t="s">
        <v>16</v>
      </c>
      <c r="D384" s="133">
        <v>18</v>
      </c>
      <c r="E384" s="119" t="s">
        <v>309</v>
      </c>
      <c r="F384" s="133">
        <v>11668</v>
      </c>
      <c r="G384" s="133">
        <v>12656</v>
      </c>
      <c r="H384" s="135">
        <f t="shared" si="11"/>
        <v>12162</v>
      </c>
      <c r="I384" s="136">
        <v>2.5750000000000002</v>
      </c>
      <c r="J384" s="136">
        <v>7.0710678118656384E-3</v>
      </c>
      <c r="K384" s="137">
        <v>93.470086043645793</v>
      </c>
      <c r="L384" s="158">
        <v>104.26588098168688</v>
      </c>
      <c r="M384" s="138">
        <v>2</v>
      </c>
      <c r="N384" s="138">
        <v>1</v>
      </c>
      <c r="O384" s="139"/>
    </row>
    <row r="385" spans="1:15" s="96" customFormat="1" x14ac:dyDescent="0.25">
      <c r="A385" s="119" t="s">
        <v>99</v>
      </c>
      <c r="B385" s="140">
        <v>14536</v>
      </c>
      <c r="C385" s="132" t="s">
        <v>16</v>
      </c>
      <c r="D385" s="133">
        <v>18</v>
      </c>
      <c r="E385" s="119" t="s">
        <v>308</v>
      </c>
      <c r="F385" s="133">
        <v>11668</v>
      </c>
      <c r="G385" s="133">
        <v>12656</v>
      </c>
      <c r="H385" s="135">
        <f t="shared" si="11"/>
        <v>12162</v>
      </c>
      <c r="I385" s="136">
        <v>2.2400000000000002</v>
      </c>
      <c r="J385" s="136">
        <v>0</v>
      </c>
      <c r="K385" s="137">
        <v>58.92789676626353</v>
      </c>
      <c r="L385" s="158">
        <v>65.734068842766959</v>
      </c>
      <c r="M385" s="138">
        <v>2</v>
      </c>
      <c r="N385" s="138">
        <v>2</v>
      </c>
      <c r="O385" s="139"/>
    </row>
    <row r="386" spans="1:15" s="96" customFormat="1" x14ac:dyDescent="0.25">
      <c r="A386" s="119" t="s">
        <v>100</v>
      </c>
      <c r="B386" s="140">
        <v>14537</v>
      </c>
      <c r="C386" s="132" t="s">
        <v>16</v>
      </c>
      <c r="D386" s="133">
        <v>18</v>
      </c>
      <c r="E386" s="119" t="s">
        <v>309</v>
      </c>
      <c r="F386" s="133">
        <v>11668</v>
      </c>
      <c r="G386" s="133">
        <v>12656</v>
      </c>
      <c r="H386" s="135">
        <f t="shared" si="11"/>
        <v>12162</v>
      </c>
      <c r="I386" s="136">
        <v>2.3666666666666667</v>
      </c>
      <c r="J386" s="136">
        <v>3.5118845842842389E-2</v>
      </c>
      <c r="K386" s="137">
        <v>70.695827311705287</v>
      </c>
      <c r="L386" s="158">
        <v>78.861195366207241</v>
      </c>
      <c r="M386" s="138">
        <v>2</v>
      </c>
      <c r="N386" s="138">
        <v>1</v>
      </c>
      <c r="O386" s="139"/>
    </row>
    <row r="387" spans="1:15" s="96" customFormat="1" x14ac:dyDescent="0.25">
      <c r="A387" s="119" t="s">
        <v>101</v>
      </c>
      <c r="B387" s="140">
        <v>14538</v>
      </c>
      <c r="C387" s="132" t="s">
        <v>16</v>
      </c>
      <c r="D387" s="133">
        <v>18</v>
      </c>
      <c r="E387" s="119" t="s">
        <v>309</v>
      </c>
      <c r="F387" s="133">
        <v>11668</v>
      </c>
      <c r="G387" s="133">
        <v>12656</v>
      </c>
      <c r="H387" s="135">
        <f t="shared" si="11"/>
        <v>12162</v>
      </c>
      <c r="I387" s="136">
        <v>2.2200000000000002</v>
      </c>
      <c r="J387" s="136">
        <v>3.9999999999999813E-2</v>
      </c>
      <c r="K387" s="137">
        <v>57.204256513913116</v>
      </c>
      <c r="L387" s="158">
        <v>63.811348141270074</v>
      </c>
      <c r="M387" s="138">
        <v>2</v>
      </c>
      <c r="N387" s="138">
        <v>1</v>
      </c>
      <c r="O387" s="139"/>
    </row>
    <row r="388" spans="1:15" s="96" customFormat="1" x14ac:dyDescent="0.25">
      <c r="A388" s="119" t="s">
        <v>428</v>
      </c>
      <c r="B388" s="140">
        <v>14877</v>
      </c>
      <c r="C388" s="132" t="s">
        <v>419</v>
      </c>
      <c r="D388" s="119"/>
      <c r="E388" s="119" t="s">
        <v>309</v>
      </c>
      <c r="F388" s="133">
        <v>11668</v>
      </c>
      <c r="G388" s="133">
        <v>15095</v>
      </c>
      <c r="H388" s="135">
        <f t="shared" si="11"/>
        <v>13381.5</v>
      </c>
      <c r="I388" s="136">
        <v>2.6349999999999998</v>
      </c>
      <c r="J388" s="136">
        <v>7.0710678118656384E-3</v>
      </c>
      <c r="K388" s="137">
        <v>100.87507037316401</v>
      </c>
      <c r="L388" s="158">
        <v>112.52614100126445</v>
      </c>
      <c r="M388" s="138">
        <v>2</v>
      </c>
      <c r="N388" s="138">
        <v>1</v>
      </c>
      <c r="O388" s="139"/>
    </row>
    <row r="389" spans="1:15" s="96" customFormat="1" x14ac:dyDescent="0.25">
      <c r="A389" s="119" t="s">
        <v>420</v>
      </c>
      <c r="B389" s="140">
        <v>14878</v>
      </c>
      <c r="C389" s="132" t="s">
        <v>419</v>
      </c>
      <c r="D389" s="119"/>
      <c r="E389" s="119" t="s">
        <v>313</v>
      </c>
      <c r="F389" s="133">
        <v>11668</v>
      </c>
      <c r="G389" s="133">
        <v>15095</v>
      </c>
      <c r="H389" s="135">
        <f t="shared" si="11"/>
        <v>13381.5</v>
      </c>
      <c r="I389" s="136">
        <v>2.4249999999999998</v>
      </c>
      <c r="J389" s="136">
        <v>2.1213203435596288E-2</v>
      </c>
      <c r="K389" s="137">
        <v>76.629478348117118</v>
      </c>
      <c r="L389" s="137">
        <v>76.629478348117118</v>
      </c>
      <c r="M389" s="138">
        <v>1</v>
      </c>
      <c r="N389" s="138">
        <v>1</v>
      </c>
      <c r="O389" s="139"/>
    </row>
    <row r="390" spans="1:15" s="96" customFormat="1" x14ac:dyDescent="0.25">
      <c r="A390" s="119" t="s">
        <v>429</v>
      </c>
      <c r="B390" s="140">
        <v>14879</v>
      </c>
      <c r="C390" s="132" t="s">
        <v>419</v>
      </c>
      <c r="D390" s="119"/>
      <c r="E390" s="119" t="s">
        <v>308</v>
      </c>
      <c r="F390" s="133">
        <v>11668</v>
      </c>
      <c r="G390" s="133">
        <v>15095</v>
      </c>
      <c r="H390" s="135">
        <f t="shared" ref="H390:H421" si="12">AVERAGE(F390:G390)</f>
        <v>13381.5</v>
      </c>
      <c r="I390" s="136">
        <v>2.4350000000000001</v>
      </c>
      <c r="J390" s="136">
        <v>4.9497474683058526E-2</v>
      </c>
      <c r="K390" s="137">
        <v>77.680421956238803</v>
      </c>
      <c r="L390" s="158">
        <v>86.652510692184379</v>
      </c>
      <c r="M390" s="138">
        <v>2</v>
      </c>
      <c r="N390" s="138">
        <v>2</v>
      </c>
      <c r="O390" s="139"/>
    </row>
    <row r="391" spans="1:15" s="96" customFormat="1" x14ac:dyDescent="0.25">
      <c r="A391" s="119" t="s">
        <v>430</v>
      </c>
      <c r="B391" s="140">
        <v>14880</v>
      </c>
      <c r="C391" s="132" t="s">
        <v>419</v>
      </c>
      <c r="D391" s="119"/>
      <c r="E391" s="119" t="s">
        <v>684</v>
      </c>
      <c r="F391" s="133">
        <v>11668</v>
      </c>
      <c r="G391" s="133">
        <v>15095</v>
      </c>
      <c r="H391" s="135">
        <f t="shared" si="12"/>
        <v>13381.5</v>
      </c>
      <c r="I391" s="136">
        <v>2.2199999999999998</v>
      </c>
      <c r="J391" s="136">
        <v>1.4142135623730963E-2</v>
      </c>
      <c r="K391" s="137">
        <v>57.204256513913066</v>
      </c>
      <c r="L391" s="137">
        <v>57.204256513913066</v>
      </c>
      <c r="M391" s="138">
        <v>1</v>
      </c>
      <c r="N391" s="138">
        <v>2</v>
      </c>
      <c r="O391" s="139"/>
    </row>
    <row r="392" spans="1:15" s="96" customFormat="1" x14ac:dyDescent="0.25">
      <c r="A392" s="119" t="s">
        <v>427</v>
      </c>
      <c r="B392" s="140">
        <v>14881</v>
      </c>
      <c r="C392" s="132" t="s">
        <v>419</v>
      </c>
      <c r="D392" s="119"/>
      <c r="E392" s="119" t="s">
        <v>313</v>
      </c>
      <c r="F392" s="133">
        <v>11668</v>
      </c>
      <c r="G392" s="133">
        <v>15095</v>
      </c>
      <c r="H392" s="135">
        <f t="shared" si="12"/>
        <v>13381.5</v>
      </c>
      <c r="I392" s="136">
        <v>2.42</v>
      </c>
      <c r="J392" s="136">
        <v>1.4142135623730963E-2</v>
      </c>
      <c r="K392" s="137">
        <v>76.107746225851386</v>
      </c>
      <c r="L392" s="137">
        <v>76.107746225851386</v>
      </c>
      <c r="M392" s="138">
        <v>1</v>
      </c>
      <c r="N392" s="138">
        <v>1</v>
      </c>
      <c r="O392" s="139"/>
    </row>
    <row r="393" spans="1:15" s="96" customFormat="1" x14ac:dyDescent="0.25">
      <c r="A393" s="119" t="s">
        <v>426</v>
      </c>
      <c r="B393" s="140">
        <v>14882</v>
      </c>
      <c r="C393" s="132" t="s">
        <v>419</v>
      </c>
      <c r="D393" s="119"/>
      <c r="E393" s="119" t="s">
        <v>684</v>
      </c>
      <c r="F393" s="133">
        <v>11668</v>
      </c>
      <c r="G393" s="133">
        <v>15095</v>
      </c>
      <c r="H393" s="135">
        <f t="shared" si="12"/>
        <v>13381.5</v>
      </c>
      <c r="I393" s="136">
        <v>2.2300000000000004</v>
      </c>
      <c r="J393" s="136">
        <v>1.4142135623730963E-2</v>
      </c>
      <c r="K393" s="137">
        <v>58.06161299512025</v>
      </c>
      <c r="L393" s="137">
        <v>58.06161299512025</v>
      </c>
      <c r="M393" s="138">
        <v>1</v>
      </c>
      <c r="N393" s="138">
        <v>2</v>
      </c>
      <c r="O393" s="139"/>
    </row>
    <row r="394" spans="1:15" s="96" customFormat="1" x14ac:dyDescent="0.25">
      <c r="A394" s="119" t="s">
        <v>431</v>
      </c>
      <c r="B394" s="140">
        <v>14883</v>
      </c>
      <c r="C394" s="132" t="s">
        <v>419</v>
      </c>
      <c r="D394" s="119"/>
      <c r="E394" s="119" t="s">
        <v>308</v>
      </c>
      <c r="F394" s="133">
        <v>11668</v>
      </c>
      <c r="G394" s="133">
        <v>15095</v>
      </c>
      <c r="H394" s="135">
        <f t="shared" si="12"/>
        <v>13381.5</v>
      </c>
      <c r="I394" s="136">
        <v>2.34</v>
      </c>
      <c r="J394" s="136">
        <v>1.4142135623730963E-2</v>
      </c>
      <c r="K394" s="137">
        <v>68.09331664511916</v>
      </c>
      <c r="L394" s="158">
        <v>75.958094717630416</v>
      </c>
      <c r="M394" s="138">
        <v>2</v>
      </c>
      <c r="N394" s="138">
        <v>2</v>
      </c>
      <c r="O394" s="139"/>
    </row>
    <row r="395" spans="1:15" s="96" customFormat="1" x14ac:dyDescent="0.25">
      <c r="A395" s="119" t="s">
        <v>239</v>
      </c>
      <c r="B395" s="140">
        <v>2570</v>
      </c>
      <c r="C395" s="132" t="s">
        <v>236</v>
      </c>
      <c r="D395" s="119"/>
      <c r="E395" s="119" t="s">
        <v>309</v>
      </c>
      <c r="F395" s="133">
        <v>11998</v>
      </c>
      <c r="G395" s="133">
        <v>15330</v>
      </c>
      <c r="H395" s="135">
        <f t="shared" si="12"/>
        <v>13664</v>
      </c>
      <c r="I395" s="136">
        <v>2.3449999999999998</v>
      </c>
      <c r="J395" s="136">
        <v>2.1213203435596288E-2</v>
      </c>
      <c r="K395" s="137">
        <v>68.576106485675794</v>
      </c>
      <c r="L395" s="158">
        <v>76.496646784771343</v>
      </c>
      <c r="M395" s="138">
        <v>2</v>
      </c>
      <c r="N395" s="138">
        <v>1</v>
      </c>
      <c r="O395" s="139"/>
    </row>
    <row r="396" spans="1:15" x14ac:dyDescent="0.25">
      <c r="A396" s="119" t="s">
        <v>237</v>
      </c>
      <c r="B396" s="140">
        <v>2571</v>
      </c>
      <c r="C396" s="132" t="s">
        <v>236</v>
      </c>
      <c r="D396" s="119"/>
      <c r="E396" s="119" t="s">
        <v>308</v>
      </c>
      <c r="F396" s="133">
        <v>11998</v>
      </c>
      <c r="G396" s="133">
        <v>15330</v>
      </c>
      <c r="H396" s="135">
        <f t="shared" si="12"/>
        <v>13664</v>
      </c>
      <c r="I396" s="136">
        <v>2.46</v>
      </c>
      <c r="J396" s="136">
        <v>5.6568542494923851E-2</v>
      </c>
      <c r="K396" s="137">
        <v>80.351724968409059</v>
      </c>
      <c r="L396" s="158">
        <v>89.632349202260301</v>
      </c>
      <c r="M396" s="138">
        <v>2</v>
      </c>
      <c r="N396" s="138">
        <v>2</v>
      </c>
      <c r="O396" s="139"/>
    </row>
    <row r="397" spans="1:15" x14ac:dyDescent="0.25">
      <c r="A397" s="119" t="s">
        <v>238</v>
      </c>
      <c r="B397" s="140">
        <v>2572</v>
      </c>
      <c r="C397" s="132" t="s">
        <v>236</v>
      </c>
      <c r="D397" s="119"/>
      <c r="E397" s="119" t="s">
        <v>308</v>
      </c>
      <c r="F397" s="133">
        <v>11998</v>
      </c>
      <c r="G397" s="133">
        <v>15330</v>
      </c>
      <c r="H397" s="135">
        <f t="shared" si="12"/>
        <v>13664</v>
      </c>
      <c r="I397" s="136">
        <v>2.2749999999999999</v>
      </c>
      <c r="J397" s="136">
        <v>3.5355339059327251E-2</v>
      </c>
      <c r="K397" s="137">
        <v>62.030950696928713</v>
      </c>
      <c r="L397" s="158">
        <v>69.195525502423976</v>
      </c>
      <c r="M397" s="138">
        <v>2</v>
      </c>
      <c r="N397" s="138">
        <v>2</v>
      </c>
      <c r="O397" s="139"/>
    </row>
    <row r="398" spans="1:15" x14ac:dyDescent="0.25">
      <c r="A398" s="119" t="s">
        <v>374</v>
      </c>
      <c r="B398" s="140">
        <v>14887</v>
      </c>
      <c r="C398" s="132" t="s">
        <v>236</v>
      </c>
      <c r="D398" s="119"/>
      <c r="E398" s="119" t="s">
        <v>308</v>
      </c>
      <c r="F398" s="133">
        <v>11998</v>
      </c>
      <c r="G398" s="133">
        <v>15330</v>
      </c>
      <c r="H398" s="135">
        <f t="shared" si="12"/>
        <v>13664</v>
      </c>
      <c r="I398" s="136">
        <v>2.1500000000000004</v>
      </c>
      <c r="J398" s="136">
        <v>1.4142135623730963E-2</v>
      </c>
      <c r="K398" s="137">
        <v>51.448332379271569</v>
      </c>
      <c r="L398" s="158">
        <v>57.39061476907743</v>
      </c>
      <c r="M398" s="138">
        <v>2</v>
      </c>
      <c r="N398" s="138">
        <v>2</v>
      </c>
      <c r="O398" s="139"/>
    </row>
    <row r="399" spans="1:15" x14ac:dyDescent="0.25">
      <c r="A399" s="119" t="s">
        <v>411</v>
      </c>
      <c r="B399" s="140">
        <v>14888</v>
      </c>
      <c r="C399" s="132" t="s">
        <v>412</v>
      </c>
      <c r="D399" s="133">
        <v>19</v>
      </c>
      <c r="E399" s="119" t="s">
        <v>309</v>
      </c>
      <c r="F399" s="133">
        <v>12656</v>
      </c>
      <c r="G399" s="133">
        <v>15095</v>
      </c>
      <c r="H399" s="135">
        <f t="shared" si="12"/>
        <v>13875.5</v>
      </c>
      <c r="I399" s="136">
        <v>2.4450000000000003</v>
      </c>
      <c r="J399" s="136">
        <v>6.3639610306789496E-2</v>
      </c>
      <c r="K399" s="137">
        <v>78.741382937850688</v>
      </c>
      <c r="L399" s="158">
        <v>87.83601266717244</v>
      </c>
      <c r="M399" s="138">
        <v>2</v>
      </c>
      <c r="N399" s="138">
        <v>1</v>
      </c>
      <c r="O399" s="139"/>
    </row>
    <row r="400" spans="1:15" x14ac:dyDescent="0.25">
      <c r="A400" s="119" t="s">
        <v>130</v>
      </c>
      <c r="B400" s="140">
        <v>10575</v>
      </c>
      <c r="C400" s="132" t="s">
        <v>129</v>
      </c>
      <c r="D400" s="119"/>
      <c r="E400" s="119" t="s">
        <v>309</v>
      </c>
      <c r="F400" s="133">
        <v>12986</v>
      </c>
      <c r="G400" s="133">
        <v>13916</v>
      </c>
      <c r="H400" s="135">
        <f t="shared" si="12"/>
        <v>13451</v>
      </c>
      <c r="I400" s="136">
        <v>2.31</v>
      </c>
      <c r="J400" s="136">
        <v>2.8284271247461926E-2</v>
      </c>
      <c r="K400" s="137">
        <v>65.246264663379819</v>
      </c>
      <c r="L400" s="158">
        <v>72.782208232000187</v>
      </c>
      <c r="M400" s="138">
        <v>2</v>
      </c>
      <c r="N400" s="138">
        <v>1</v>
      </c>
      <c r="O400" s="139"/>
    </row>
    <row r="401" spans="1:15" s="96" customFormat="1" x14ac:dyDescent="0.25">
      <c r="A401" s="119" t="s">
        <v>291</v>
      </c>
      <c r="B401" s="140">
        <v>5849</v>
      </c>
      <c r="C401" s="132" t="s">
        <v>292</v>
      </c>
      <c r="D401" s="133">
        <v>19</v>
      </c>
      <c r="E401" s="119" t="s">
        <v>309</v>
      </c>
      <c r="F401" s="133">
        <v>13916</v>
      </c>
      <c r="G401" s="133">
        <v>14152</v>
      </c>
      <c r="H401" s="135">
        <f t="shared" si="12"/>
        <v>14034</v>
      </c>
      <c r="I401" s="136">
        <v>2.1950000000000003</v>
      </c>
      <c r="J401" s="136">
        <v>3.5355339059327563E-2</v>
      </c>
      <c r="K401" s="137">
        <v>55.099578468171011</v>
      </c>
      <c r="L401" s="158">
        <v>61.463579781244761</v>
      </c>
      <c r="M401" s="138">
        <v>2</v>
      </c>
      <c r="N401" s="138">
        <v>1</v>
      </c>
      <c r="O401" s="139"/>
    </row>
    <row r="402" spans="1:15" s="96" customFormat="1" x14ac:dyDescent="0.25">
      <c r="A402" s="119" t="s">
        <v>164</v>
      </c>
      <c r="B402" s="140">
        <v>14500</v>
      </c>
      <c r="C402" s="132" t="s">
        <v>163</v>
      </c>
      <c r="D402" s="133">
        <v>19</v>
      </c>
      <c r="E402" s="119" t="s">
        <v>313</v>
      </c>
      <c r="F402" s="133">
        <v>13916</v>
      </c>
      <c r="G402" s="133">
        <v>15095</v>
      </c>
      <c r="H402" s="135">
        <f t="shared" si="12"/>
        <v>14505.5</v>
      </c>
      <c r="I402" s="136">
        <v>2.66</v>
      </c>
      <c r="J402" s="136">
        <v>1.4142135623730963E-2</v>
      </c>
      <c r="K402" s="137">
        <v>104.07782725504735</v>
      </c>
      <c r="L402" s="137">
        <v>104.07782725504735</v>
      </c>
      <c r="M402" s="138">
        <v>1</v>
      </c>
      <c r="N402" s="138">
        <v>1</v>
      </c>
      <c r="O402" s="139"/>
    </row>
    <row r="403" spans="1:15" s="96" customFormat="1" x14ac:dyDescent="0.25">
      <c r="A403" s="119" t="s">
        <v>168</v>
      </c>
      <c r="B403" s="140">
        <v>14501</v>
      </c>
      <c r="C403" s="132" t="s">
        <v>163</v>
      </c>
      <c r="D403" s="133">
        <v>19</v>
      </c>
      <c r="E403" s="119" t="s">
        <v>309</v>
      </c>
      <c r="F403" s="133">
        <v>13916</v>
      </c>
      <c r="G403" s="133">
        <v>15095</v>
      </c>
      <c r="H403" s="135">
        <f t="shared" si="12"/>
        <v>14505.5</v>
      </c>
      <c r="I403" s="136">
        <v>2.3633333333333333</v>
      </c>
      <c r="J403" s="136">
        <v>3.5118845842842389E-2</v>
      </c>
      <c r="K403" s="137">
        <v>70.366781177428081</v>
      </c>
      <c r="L403" s="158">
        <v>78.494144403421018</v>
      </c>
      <c r="M403" s="138">
        <v>2</v>
      </c>
      <c r="N403" s="138">
        <v>1</v>
      </c>
      <c r="O403" s="139"/>
    </row>
    <row r="404" spans="1:15" s="96" customFormat="1" x14ac:dyDescent="0.25">
      <c r="A404" s="119" t="s">
        <v>166</v>
      </c>
      <c r="B404" s="140">
        <v>14503</v>
      </c>
      <c r="C404" s="132" t="s">
        <v>163</v>
      </c>
      <c r="D404" s="133">
        <v>19</v>
      </c>
      <c r="E404" s="119" t="s">
        <v>308</v>
      </c>
      <c r="F404" s="133">
        <v>13916</v>
      </c>
      <c r="G404" s="133">
        <v>15095</v>
      </c>
      <c r="H404" s="135">
        <f t="shared" si="12"/>
        <v>14505.5</v>
      </c>
      <c r="I404" s="136">
        <v>2.4300000000000002</v>
      </c>
      <c r="J404" s="136">
        <v>2.8284271247461926E-2</v>
      </c>
      <c r="K404" s="137">
        <v>77.153701348217751</v>
      </c>
      <c r="L404" s="158">
        <v>86.064953853936899</v>
      </c>
      <c r="M404" s="138">
        <v>2</v>
      </c>
      <c r="N404" s="138">
        <v>2</v>
      </c>
      <c r="O404" s="139"/>
    </row>
    <row r="405" spans="1:15" s="96" customFormat="1" x14ac:dyDescent="0.25">
      <c r="A405" s="119" t="s">
        <v>167</v>
      </c>
      <c r="B405" s="140">
        <v>14514</v>
      </c>
      <c r="C405" s="132" t="s">
        <v>163</v>
      </c>
      <c r="D405" s="133">
        <v>19</v>
      </c>
      <c r="E405" s="119" t="s">
        <v>309</v>
      </c>
      <c r="F405" s="133">
        <v>13916</v>
      </c>
      <c r="G405" s="133">
        <v>15095</v>
      </c>
      <c r="H405" s="135">
        <f t="shared" si="12"/>
        <v>14505.5</v>
      </c>
      <c r="I405" s="136">
        <v>2.25</v>
      </c>
      <c r="J405" s="136">
        <v>1.4142135623730649E-2</v>
      </c>
      <c r="K405" s="137">
        <v>59.803160306526593</v>
      </c>
      <c r="L405" s="158">
        <v>66.710425321930416</v>
      </c>
      <c r="M405" s="138">
        <v>2</v>
      </c>
      <c r="N405" s="138">
        <v>1</v>
      </c>
      <c r="O405" s="139"/>
    </row>
    <row r="406" spans="1:15" s="96" customFormat="1" x14ac:dyDescent="0.25">
      <c r="A406" s="119" t="s">
        <v>165</v>
      </c>
      <c r="B406" s="140">
        <v>14515</v>
      </c>
      <c r="C406" s="132" t="s">
        <v>163</v>
      </c>
      <c r="D406" s="133">
        <v>19</v>
      </c>
      <c r="E406" s="119" t="s">
        <v>313</v>
      </c>
      <c r="F406" s="133">
        <v>13916</v>
      </c>
      <c r="G406" s="133">
        <v>15095</v>
      </c>
      <c r="H406" s="135">
        <f t="shared" si="12"/>
        <v>14505.5</v>
      </c>
      <c r="I406" s="136">
        <v>2.5599999999999996</v>
      </c>
      <c r="J406" s="136">
        <v>4.2426406871192889E-2</v>
      </c>
      <c r="K406" s="137">
        <v>91.679932565690223</v>
      </c>
      <c r="L406" s="137">
        <v>91.679932565690223</v>
      </c>
      <c r="M406" s="138">
        <v>1</v>
      </c>
      <c r="N406" s="138">
        <v>1</v>
      </c>
      <c r="O406" s="139"/>
    </row>
    <row r="407" spans="1:15" s="96" customFormat="1" x14ac:dyDescent="0.25">
      <c r="A407" s="119" t="s">
        <v>371</v>
      </c>
      <c r="B407" s="140">
        <v>14890</v>
      </c>
      <c r="C407" s="132" t="s">
        <v>163</v>
      </c>
      <c r="D407" s="133">
        <v>19</v>
      </c>
      <c r="E407" s="119" t="s">
        <v>313</v>
      </c>
      <c r="F407" s="133">
        <v>13916</v>
      </c>
      <c r="G407" s="133">
        <v>15095</v>
      </c>
      <c r="H407" s="135">
        <f t="shared" si="12"/>
        <v>14505.5</v>
      </c>
      <c r="I407" s="136">
        <v>2.71</v>
      </c>
      <c r="J407" s="136">
        <v>1.4142135623730963E-2</v>
      </c>
      <c r="K407" s="137">
        <v>110.69508874802516</v>
      </c>
      <c r="L407" s="137">
        <v>110.69508874802516</v>
      </c>
      <c r="M407" s="138">
        <v>1</v>
      </c>
      <c r="N407" s="138">
        <v>1</v>
      </c>
      <c r="O407" s="139"/>
    </row>
    <row r="408" spans="1:15" s="96" customFormat="1" x14ac:dyDescent="0.25">
      <c r="A408" s="119" t="s">
        <v>82</v>
      </c>
      <c r="B408" s="140">
        <v>1768</v>
      </c>
      <c r="C408" s="132" t="s">
        <v>80</v>
      </c>
      <c r="D408" s="133">
        <v>19</v>
      </c>
      <c r="E408" s="119" t="s">
        <v>313</v>
      </c>
      <c r="F408" s="133">
        <v>14152</v>
      </c>
      <c r="G408" s="133">
        <v>14387</v>
      </c>
      <c r="H408" s="135">
        <f t="shared" si="12"/>
        <v>14269.5</v>
      </c>
      <c r="I408" s="136">
        <v>2.66</v>
      </c>
      <c r="J408" s="136">
        <v>7.0710678118654821E-2</v>
      </c>
      <c r="K408" s="137">
        <v>104.07782725504735</v>
      </c>
      <c r="L408" s="137">
        <v>104.07782725504735</v>
      </c>
      <c r="M408" s="138">
        <v>1</v>
      </c>
      <c r="N408" s="138">
        <v>1</v>
      </c>
      <c r="O408" s="139"/>
    </row>
    <row r="409" spans="1:15" s="96" customFormat="1" x14ac:dyDescent="0.25">
      <c r="A409" s="119" t="s">
        <v>79</v>
      </c>
      <c r="B409" s="140">
        <v>2836</v>
      </c>
      <c r="C409" s="132" t="s">
        <v>80</v>
      </c>
      <c r="D409" s="133">
        <v>19</v>
      </c>
      <c r="E409" s="119" t="s">
        <v>313</v>
      </c>
      <c r="F409" s="133">
        <v>14152</v>
      </c>
      <c r="G409" s="133">
        <v>14387</v>
      </c>
      <c r="H409" s="135">
        <f t="shared" si="12"/>
        <v>14269.5</v>
      </c>
      <c r="I409" s="136">
        <v>2.5499999999999998</v>
      </c>
      <c r="J409" s="136">
        <v>5.6568542494923851E-2</v>
      </c>
      <c r="K409" s="137">
        <v>90.499878727120972</v>
      </c>
      <c r="L409" s="137">
        <v>90.499878727120972</v>
      </c>
      <c r="M409" s="138">
        <v>1</v>
      </c>
      <c r="N409" s="138">
        <v>1</v>
      </c>
      <c r="O409" s="139"/>
    </row>
    <row r="410" spans="1:15" s="96" customFormat="1" x14ac:dyDescent="0.25">
      <c r="A410" s="119" t="s">
        <v>106</v>
      </c>
      <c r="B410" s="140">
        <v>5196</v>
      </c>
      <c r="C410" s="132" t="s">
        <v>80</v>
      </c>
      <c r="D410" s="133">
        <v>19</v>
      </c>
      <c r="E410" s="119" t="s">
        <v>308</v>
      </c>
      <c r="F410" s="133">
        <v>14152</v>
      </c>
      <c r="G410" s="133">
        <v>14387</v>
      </c>
      <c r="H410" s="135">
        <f t="shared" si="12"/>
        <v>14269.5</v>
      </c>
      <c r="I410" s="136">
        <v>2.2450000000000001</v>
      </c>
      <c r="J410" s="136">
        <v>4.9497474683058214E-2</v>
      </c>
      <c r="K410" s="137">
        <v>59.36440278246446</v>
      </c>
      <c r="L410" s="158">
        <v>66.220991303839099</v>
      </c>
      <c r="M410" s="138">
        <v>2</v>
      </c>
      <c r="N410" s="138">
        <v>2</v>
      </c>
      <c r="O410" s="139"/>
    </row>
    <row r="411" spans="1:15" s="96" customFormat="1" x14ac:dyDescent="0.25">
      <c r="A411" s="119" t="s">
        <v>83</v>
      </c>
      <c r="B411" s="140">
        <v>11083</v>
      </c>
      <c r="C411" s="132" t="s">
        <v>80</v>
      </c>
      <c r="D411" s="133">
        <v>19</v>
      </c>
      <c r="E411" s="119" t="s">
        <v>308</v>
      </c>
      <c r="F411" s="133">
        <v>14152</v>
      </c>
      <c r="G411" s="133">
        <v>14387</v>
      </c>
      <c r="H411" s="135">
        <f t="shared" si="12"/>
        <v>14269.5</v>
      </c>
      <c r="I411" s="136">
        <v>2.5249999999999999</v>
      </c>
      <c r="J411" s="136">
        <v>7.0710678118653244E-3</v>
      </c>
      <c r="K411" s="137">
        <v>87.596181731007292</v>
      </c>
      <c r="L411" s="158">
        <v>97.713540720938624</v>
      </c>
      <c r="M411" s="138">
        <v>2</v>
      </c>
      <c r="N411" s="138">
        <v>2</v>
      </c>
      <c r="O411" s="139"/>
    </row>
    <row r="412" spans="1:15" s="96" customFormat="1" x14ac:dyDescent="0.25">
      <c r="A412" s="119" t="s">
        <v>366</v>
      </c>
      <c r="B412" s="140">
        <v>4764</v>
      </c>
      <c r="C412" s="132" t="s">
        <v>367</v>
      </c>
      <c r="D412" s="133">
        <v>19</v>
      </c>
      <c r="E412" s="119" t="s">
        <v>684</v>
      </c>
      <c r="F412" s="133">
        <v>14387</v>
      </c>
      <c r="G412" s="133">
        <v>14623</v>
      </c>
      <c r="H412" s="135">
        <f t="shared" si="12"/>
        <v>14505</v>
      </c>
      <c r="I412" s="136">
        <v>2.52</v>
      </c>
      <c r="J412" s="136">
        <v>2.8284271247461926E-2</v>
      </c>
      <c r="K412" s="137">
        <v>87.023348469501087</v>
      </c>
      <c r="L412" s="137">
        <v>87.023348469501087</v>
      </c>
      <c r="M412" s="138">
        <v>1</v>
      </c>
      <c r="N412" s="138">
        <v>2</v>
      </c>
      <c r="O412" s="139"/>
    </row>
    <row r="414" spans="1:15" s="96" customFormat="1" x14ac:dyDescent="0.25">
      <c r="A414" s="184" t="s">
        <v>77</v>
      </c>
      <c r="B414" s="183">
        <v>1304</v>
      </c>
      <c r="C414" s="185" t="s">
        <v>700</v>
      </c>
      <c r="D414" s="186">
        <v>1</v>
      </c>
      <c r="E414" s="184" t="s">
        <v>52</v>
      </c>
      <c r="F414" s="186">
        <v>0</v>
      </c>
      <c r="G414" s="186">
        <v>1787</v>
      </c>
      <c r="H414" s="187">
        <f>AVERAGE(F414:G414)</f>
        <v>893.5</v>
      </c>
      <c r="I414" s="188">
        <v>2.5300000000000002</v>
      </c>
      <c r="J414" s="188">
        <v>5.6568542494923539E-2</v>
      </c>
      <c r="K414" s="189">
        <v>88.171641281128387</v>
      </c>
      <c r="L414" s="190">
        <v>98.355465849098707</v>
      </c>
      <c r="M414" s="191">
        <v>2</v>
      </c>
      <c r="N414" s="191"/>
      <c r="O414" s="192" t="s">
        <v>730</v>
      </c>
    </row>
  </sheetData>
  <sortState ref="A2:O412">
    <sortCondition ref="C2:C412"/>
  </sortState>
  <phoneticPr fontId="4" type="noConversion"/>
  <conditionalFormatting sqref="A186:A226">
    <cfRule type="duplicateValues" dxfId="6" priority="7"/>
  </conditionalFormatting>
  <conditionalFormatting sqref="B186:B194">
    <cfRule type="duplicateValues" dxfId="5" priority="6"/>
  </conditionalFormatting>
  <conditionalFormatting sqref="B201:B226">
    <cfRule type="duplicateValues" dxfId="4" priority="5"/>
  </conditionalFormatting>
  <conditionalFormatting sqref="A1:A395 A401:A413 A415:A1048576">
    <cfRule type="duplicateValues" dxfId="3" priority="4"/>
  </conditionalFormatting>
  <conditionalFormatting sqref="A400">
    <cfRule type="duplicateValues" dxfId="2" priority="3"/>
  </conditionalFormatting>
  <conditionalFormatting sqref="A1:A413 A415:A1048576">
    <cfRule type="duplicateValues" dxfId="1" priority="2"/>
  </conditionalFormatting>
  <conditionalFormatting sqref="A414">
    <cfRule type="duplicateValues" dxfId="0" priority="1"/>
  </conditionalFormatting>
  <pageMargins left="0.75" right="0.75" top="0.25" bottom="0.25" header="0.25" footer="0.25"/>
  <pageSetup orientation="portrait" horizontalDpi="2400" verticalDpi="2400"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topLeftCell="A4" workbookViewId="0">
      <selection activeCell="D27" sqref="D27"/>
    </sheetView>
  </sheetViews>
  <sheetFormatPr defaultColWidth="10.625" defaultRowHeight="15.75" x14ac:dyDescent="0.25"/>
  <cols>
    <col min="1" max="2" width="10.625" style="88"/>
    <col min="5" max="5" width="11.875" style="89" customWidth="1"/>
    <col min="7" max="7" width="9.5" customWidth="1"/>
    <col min="11" max="11" width="11.625" customWidth="1"/>
    <col min="12" max="12" width="12.5" customWidth="1"/>
    <col min="13" max="13" width="12" customWidth="1"/>
    <col min="14" max="17" width="10.625" style="178"/>
  </cols>
  <sheetData>
    <row r="1" spans="1:17" s="37" customFormat="1" ht="63" x14ac:dyDescent="0.25">
      <c r="A1" s="180" t="s">
        <v>480</v>
      </c>
      <c r="B1" s="180" t="s">
        <v>729</v>
      </c>
      <c r="C1" s="83" t="s">
        <v>481</v>
      </c>
      <c r="D1" s="84" t="s">
        <v>48</v>
      </c>
      <c r="E1" s="86" t="s">
        <v>482</v>
      </c>
      <c r="F1" s="85" t="s">
        <v>490</v>
      </c>
      <c r="G1" s="86" t="s">
        <v>483</v>
      </c>
      <c r="H1" s="86" t="s">
        <v>484</v>
      </c>
      <c r="I1" s="85" t="s">
        <v>485</v>
      </c>
      <c r="J1" s="85" t="s">
        <v>486</v>
      </c>
      <c r="K1" s="86" t="s">
        <v>487</v>
      </c>
      <c r="L1" s="85" t="s">
        <v>488</v>
      </c>
      <c r="M1" s="85" t="s">
        <v>489</v>
      </c>
      <c r="N1" s="173"/>
      <c r="O1" s="173"/>
      <c r="P1" s="173"/>
      <c r="Q1" s="174"/>
    </row>
    <row r="2" spans="1:17" x14ac:dyDescent="0.25">
      <c r="A2" s="181">
        <v>729</v>
      </c>
      <c r="B2" s="132" t="s">
        <v>449</v>
      </c>
      <c r="C2" s="82">
        <v>1</v>
      </c>
      <c r="D2" s="82">
        <v>18</v>
      </c>
      <c r="E2" s="48">
        <v>3.2545455000000001E-2</v>
      </c>
      <c r="F2" s="78">
        <v>0.401332619</v>
      </c>
      <c r="N2" s="173"/>
      <c r="O2" s="173"/>
      <c r="P2" s="173"/>
      <c r="Q2" s="174"/>
    </row>
    <row r="3" spans="1:17" x14ac:dyDescent="0.25">
      <c r="A3" s="181">
        <v>2116.5</v>
      </c>
      <c r="B3" s="132" t="s">
        <v>448</v>
      </c>
      <c r="C3" s="82">
        <v>2</v>
      </c>
      <c r="D3" s="82">
        <v>22</v>
      </c>
      <c r="E3" s="48">
        <v>1.171984127</v>
      </c>
      <c r="F3" s="78">
        <v>0.41466520400000001</v>
      </c>
      <c r="N3" s="173"/>
      <c r="O3" s="173"/>
      <c r="P3" s="173"/>
      <c r="Q3" s="174"/>
    </row>
    <row r="4" spans="1:17" s="52" customFormat="1" x14ac:dyDescent="0.25">
      <c r="A4" s="181">
        <v>3763</v>
      </c>
      <c r="B4" s="132" t="s">
        <v>450</v>
      </c>
      <c r="C4" s="82">
        <v>3</v>
      </c>
      <c r="D4" s="82">
        <v>7</v>
      </c>
      <c r="E4" s="64">
        <v>1.3975</v>
      </c>
      <c r="F4" s="63">
        <v>0.609954993</v>
      </c>
      <c r="G4"/>
      <c r="H4"/>
      <c r="I4"/>
      <c r="J4"/>
      <c r="K4"/>
      <c r="L4"/>
      <c r="M4"/>
      <c r="N4" s="173"/>
      <c r="O4" s="173"/>
      <c r="P4" s="173"/>
      <c r="Q4" s="174"/>
    </row>
    <row r="5" spans="1:17" x14ac:dyDescent="0.25">
      <c r="A5" s="181">
        <v>5080.5</v>
      </c>
      <c r="B5" s="132" t="s">
        <v>451</v>
      </c>
      <c r="C5" s="82">
        <v>4</v>
      </c>
      <c r="D5" s="82">
        <v>15</v>
      </c>
      <c r="E5" s="48">
        <v>1.1000000000000001</v>
      </c>
      <c r="F5" s="78">
        <v>0.617703365</v>
      </c>
      <c r="N5" s="173"/>
      <c r="O5" s="173"/>
      <c r="P5" s="173"/>
      <c r="Q5" s="174"/>
    </row>
    <row r="6" spans="1:17" x14ac:dyDescent="0.25">
      <c r="A6" s="181">
        <v>5739.5</v>
      </c>
      <c r="B6" s="132" t="s">
        <v>452</v>
      </c>
      <c r="C6" s="82">
        <v>5</v>
      </c>
      <c r="D6" s="82">
        <v>20</v>
      </c>
      <c r="E6" s="48">
        <v>1.2170454550000001</v>
      </c>
      <c r="F6" s="78">
        <v>0.402200803</v>
      </c>
      <c r="N6" s="173"/>
      <c r="O6" s="173"/>
      <c r="P6" s="173"/>
      <c r="Q6" s="174"/>
    </row>
    <row r="7" spans="1:17" x14ac:dyDescent="0.25">
      <c r="A7" s="181">
        <v>6233.5</v>
      </c>
      <c r="B7" s="132" t="s">
        <v>453</v>
      </c>
      <c r="C7" s="82">
        <v>6</v>
      </c>
      <c r="D7" s="82">
        <v>25</v>
      </c>
      <c r="E7" s="48">
        <v>0.90047619000000001</v>
      </c>
      <c r="F7" s="78">
        <v>0.165905883</v>
      </c>
      <c r="N7" s="173"/>
      <c r="O7" s="173"/>
      <c r="P7" s="173"/>
      <c r="Q7" s="174"/>
    </row>
    <row r="8" spans="1:17" x14ac:dyDescent="0.25">
      <c r="A8" s="181">
        <v>6563</v>
      </c>
      <c r="B8" s="132" t="s">
        <v>454</v>
      </c>
      <c r="C8" s="82">
        <v>7</v>
      </c>
      <c r="D8" s="82">
        <v>28</v>
      </c>
      <c r="E8" s="48">
        <v>0.86952381000000001</v>
      </c>
      <c r="F8" s="78">
        <v>0.15714567099999999</v>
      </c>
      <c r="N8" s="173"/>
      <c r="O8" s="173"/>
      <c r="P8" s="173"/>
      <c r="Q8" s="174"/>
    </row>
    <row r="9" spans="1:17" x14ac:dyDescent="0.25">
      <c r="A9" s="181">
        <v>7222</v>
      </c>
      <c r="B9" s="132" t="s">
        <v>455</v>
      </c>
      <c r="C9" s="82">
        <v>8</v>
      </c>
      <c r="D9" s="82">
        <v>21</v>
      </c>
      <c r="E9" s="48">
        <v>1.6016949149999999</v>
      </c>
      <c r="F9" s="78">
        <v>0.70332989400000001</v>
      </c>
      <c r="N9" s="173"/>
      <c r="O9" s="173"/>
      <c r="P9" s="173"/>
      <c r="Q9" s="174"/>
    </row>
    <row r="10" spans="1:17" x14ac:dyDescent="0.25">
      <c r="A10" s="181">
        <v>7880.5</v>
      </c>
      <c r="B10" s="132" t="s">
        <v>386</v>
      </c>
      <c r="C10" s="82">
        <v>9</v>
      </c>
      <c r="D10" s="82">
        <v>19</v>
      </c>
      <c r="E10" s="48">
        <v>2.5716666670000001</v>
      </c>
      <c r="F10" s="78">
        <v>0.38760577299999999</v>
      </c>
      <c r="N10" s="173"/>
      <c r="O10" s="173"/>
      <c r="P10" s="173"/>
      <c r="Q10" s="174"/>
    </row>
    <row r="11" spans="1:17" x14ac:dyDescent="0.25">
      <c r="A11" s="181">
        <v>8210</v>
      </c>
      <c r="B11" s="132" t="s">
        <v>375</v>
      </c>
      <c r="C11" s="82">
        <v>10</v>
      </c>
      <c r="D11" s="82">
        <v>17</v>
      </c>
      <c r="E11" s="48">
        <v>0.152777778</v>
      </c>
      <c r="F11" s="78">
        <v>0.77206221600000002</v>
      </c>
      <c r="N11" s="173"/>
      <c r="O11" s="173"/>
      <c r="P11" s="173"/>
      <c r="Q11" s="174"/>
    </row>
    <row r="12" spans="1:17" x14ac:dyDescent="0.25">
      <c r="A12" s="181">
        <v>8539.5</v>
      </c>
      <c r="B12" s="132" t="s">
        <v>447</v>
      </c>
      <c r="C12" s="82">
        <v>11</v>
      </c>
      <c r="D12" s="82">
        <v>16</v>
      </c>
      <c r="E12" s="48">
        <v>2.0376470590000002</v>
      </c>
      <c r="F12" s="78">
        <v>0.172174672</v>
      </c>
      <c r="N12" s="173"/>
      <c r="O12" s="173"/>
      <c r="P12" s="173"/>
      <c r="Q12" s="174"/>
    </row>
    <row r="13" spans="1:17" x14ac:dyDescent="0.25">
      <c r="A13" s="181">
        <v>8868.5</v>
      </c>
      <c r="B13" s="132" t="s">
        <v>132</v>
      </c>
      <c r="C13" s="82">
        <v>12</v>
      </c>
      <c r="D13" s="80">
        <v>22</v>
      </c>
      <c r="E13" s="48">
        <v>1.728823529</v>
      </c>
      <c r="F13" s="78">
        <v>0.25663403800000001</v>
      </c>
      <c r="N13" s="173"/>
      <c r="O13" s="173"/>
      <c r="P13" s="173"/>
      <c r="Q13" s="174"/>
    </row>
    <row r="14" spans="1:17" x14ac:dyDescent="0.25">
      <c r="A14" s="181">
        <v>9198</v>
      </c>
      <c r="B14" s="132" t="s">
        <v>195</v>
      </c>
      <c r="C14" s="82">
        <v>13</v>
      </c>
      <c r="D14" s="80">
        <v>22</v>
      </c>
      <c r="E14" s="48">
        <v>1.401333333</v>
      </c>
      <c r="F14" s="78">
        <v>0.26098348799999999</v>
      </c>
      <c r="N14" s="175"/>
      <c r="O14" s="173"/>
      <c r="P14" s="173"/>
      <c r="Q14" s="174"/>
    </row>
    <row r="15" spans="1:17" x14ac:dyDescent="0.25">
      <c r="A15" s="181">
        <v>9527.5</v>
      </c>
      <c r="B15" s="132" t="s">
        <v>141</v>
      </c>
      <c r="C15" s="82">
        <v>14</v>
      </c>
      <c r="D15" s="80">
        <v>22</v>
      </c>
      <c r="E15" s="48">
        <v>1.438571429</v>
      </c>
      <c r="F15" s="78">
        <v>0.29157020900000002</v>
      </c>
      <c r="N15" s="175"/>
      <c r="O15" s="173"/>
      <c r="P15" s="173"/>
      <c r="Q15" s="174"/>
    </row>
    <row r="16" spans="1:17" x14ac:dyDescent="0.25">
      <c r="A16" s="181">
        <v>9857</v>
      </c>
      <c r="B16" s="132" t="s">
        <v>408</v>
      </c>
      <c r="C16" s="82">
        <v>15</v>
      </c>
      <c r="D16" s="80">
        <v>46</v>
      </c>
      <c r="E16" s="48">
        <v>0.55000000000000004</v>
      </c>
      <c r="F16" s="78">
        <v>0.61955467900000005</v>
      </c>
      <c r="N16" s="175"/>
      <c r="O16" s="173"/>
      <c r="P16" s="173"/>
      <c r="Q16" s="174"/>
    </row>
    <row r="17" spans="1:17" x14ac:dyDescent="0.25">
      <c r="A17" s="181">
        <v>10186</v>
      </c>
      <c r="B17" s="132" t="s">
        <v>13</v>
      </c>
      <c r="C17" s="82">
        <v>16</v>
      </c>
      <c r="D17" s="80">
        <v>26</v>
      </c>
      <c r="E17" s="48">
        <v>-2.1704255319999999</v>
      </c>
      <c r="F17" s="78">
        <v>0.96993715000000003</v>
      </c>
      <c r="N17" s="175"/>
      <c r="O17" s="173"/>
      <c r="P17" s="173"/>
      <c r="Q17" s="174"/>
    </row>
    <row r="18" spans="1:17" s="52" customFormat="1" x14ac:dyDescent="0.25">
      <c r="A18" s="181">
        <v>11010</v>
      </c>
      <c r="B18" s="132" t="s">
        <v>727</v>
      </c>
      <c r="C18" s="82">
        <v>17</v>
      </c>
      <c r="D18" s="80">
        <v>7</v>
      </c>
      <c r="E18" s="64">
        <v>-15.282500000000001</v>
      </c>
      <c r="F18" s="63">
        <v>2.3228880680000001</v>
      </c>
      <c r="G18"/>
      <c r="H18"/>
      <c r="I18"/>
      <c r="J18"/>
      <c r="K18"/>
      <c r="L18"/>
      <c r="M18"/>
      <c r="N18" s="175"/>
      <c r="O18" s="173"/>
      <c r="P18" s="173"/>
      <c r="Q18" s="174"/>
    </row>
    <row r="19" spans="1:17" s="52" customFormat="1" x14ac:dyDescent="0.25">
      <c r="A19" s="181">
        <v>12359</v>
      </c>
      <c r="B19" s="132" t="s">
        <v>16</v>
      </c>
      <c r="C19" s="82">
        <v>18</v>
      </c>
      <c r="D19" s="80">
        <v>15</v>
      </c>
      <c r="E19" s="48">
        <v>-9.9611450379999997</v>
      </c>
      <c r="F19" s="78">
        <v>5.0037700620000001</v>
      </c>
      <c r="G19"/>
      <c r="H19"/>
      <c r="I19"/>
      <c r="J19"/>
      <c r="K19"/>
      <c r="L19"/>
      <c r="M19"/>
      <c r="N19" s="175"/>
      <c r="O19" s="173"/>
      <c r="P19" s="173"/>
      <c r="Q19" s="174"/>
    </row>
    <row r="20" spans="1:17" x14ac:dyDescent="0.25">
      <c r="A20" s="181">
        <v>14505</v>
      </c>
      <c r="B20" s="132" t="s">
        <v>728</v>
      </c>
      <c r="C20" s="82">
        <v>19</v>
      </c>
      <c r="D20" s="82">
        <v>14</v>
      </c>
      <c r="E20" s="48">
        <v>-6.4907547169999997</v>
      </c>
      <c r="F20" s="78">
        <v>4.469230638</v>
      </c>
      <c r="N20" s="173"/>
      <c r="O20" s="173"/>
      <c r="P20" s="173"/>
      <c r="Q20" s="174"/>
    </row>
    <row r="21" spans="1:17" x14ac:dyDescent="0.25">
      <c r="A21" s="179">
        <v>13382</v>
      </c>
      <c r="B21" s="182" t="s">
        <v>419</v>
      </c>
      <c r="N21" s="175"/>
      <c r="O21" s="176"/>
      <c r="P21" s="173"/>
      <c r="Q21" s="177"/>
    </row>
  </sheetData>
  <phoneticPr fontId="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Sigmodon-raw data</vt:lpstr>
      <vt:lpstr>Metadata</vt:lpstr>
      <vt:lpstr>Mass by Bins</vt:lpstr>
      <vt:lpstr>Data for analyses</vt:lpstr>
      <vt:lpstr>Summary of Data</vt:lpstr>
    </vt:vector>
  </TitlesOfParts>
  <Company>UNM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Felisa Smith</dc:creator>
  <cp:lastModifiedBy>Catalina Tome</cp:lastModifiedBy>
  <cp:lastPrinted>2016-07-22T18:46:06Z</cp:lastPrinted>
  <dcterms:created xsi:type="dcterms:W3CDTF">2014-10-05T18:34:05Z</dcterms:created>
  <dcterms:modified xsi:type="dcterms:W3CDTF">2016-07-28T21:35:40Z</dcterms:modified>
</cp:coreProperties>
</file>