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HC-Community Data\"/>
    </mc:Choice>
  </mc:AlternateContent>
  <bookViews>
    <workbookView xWindow="5620" yWindow="460" windowWidth="25600" windowHeight="16060" tabRatio="500" activeTab="2" xr2:uid="{00000000-000D-0000-FFFF-FFFF00000000}"/>
  </bookViews>
  <sheets>
    <sheet name="METADATA" sheetId="2" r:id="rId1"/>
    <sheet name="Sheet1" sheetId="9" r:id="rId2"/>
    <sheet name="HC_CombinedMorphology_Isotope" sheetId="8" r:id="rId3"/>
    <sheet name="AGE MODEL" sheetId="7" r:id="rId4"/>
  </sheets>
  <definedNames>
    <definedName name="_xlnm._FilterDatabase" localSheetId="2" hidden="1">HC_CombinedMorphology_Isotope!$B$1:$W$678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4" i="8" l="1"/>
  <c r="K624" i="8"/>
  <c r="N624" i="8" s="1"/>
  <c r="O624" i="8" s="1"/>
  <c r="L623" i="8"/>
  <c r="K623" i="8"/>
  <c r="N623" i="8" s="1"/>
  <c r="O623" i="8" s="1"/>
  <c r="L622" i="8"/>
  <c r="K622" i="8"/>
  <c r="N622" i="8" s="1"/>
  <c r="O622" i="8" s="1"/>
  <c r="L621" i="8"/>
  <c r="K621" i="8"/>
  <c r="N621" i="8" s="1"/>
  <c r="O621" i="8" s="1"/>
  <c r="L620" i="8"/>
  <c r="K620" i="8"/>
  <c r="N620" i="8" s="1"/>
  <c r="O620" i="8" s="1"/>
  <c r="L619" i="8"/>
  <c r="K619" i="8"/>
  <c r="N619" i="8" s="1"/>
  <c r="O619" i="8" s="1"/>
  <c r="L618" i="8"/>
  <c r="K618" i="8"/>
  <c r="N618" i="8" s="1"/>
  <c r="O618" i="8" s="1"/>
  <c r="L617" i="8"/>
  <c r="K617" i="8"/>
  <c r="N617" i="8" s="1"/>
  <c r="O617" i="8" s="1"/>
  <c r="L616" i="8"/>
  <c r="K616" i="8"/>
  <c r="N616" i="8" s="1"/>
  <c r="O616" i="8" s="1"/>
  <c r="L615" i="8"/>
  <c r="K615" i="8"/>
  <c r="N615" i="8" s="1"/>
  <c r="O615" i="8" s="1"/>
  <c r="L614" i="8"/>
  <c r="K614" i="8"/>
  <c r="N614" i="8" s="1"/>
  <c r="O614" i="8" s="1"/>
  <c r="L613" i="8"/>
  <c r="K613" i="8"/>
  <c r="N613" i="8" s="1"/>
  <c r="O613" i="8" s="1"/>
  <c r="L612" i="8"/>
  <c r="K612" i="8"/>
  <c r="N612" i="8" s="1"/>
  <c r="O612" i="8" s="1"/>
  <c r="L611" i="8"/>
  <c r="K611" i="8"/>
  <c r="N611" i="8" s="1"/>
  <c r="O611" i="8" s="1"/>
  <c r="L610" i="8"/>
  <c r="K610" i="8"/>
  <c r="N610" i="8" s="1"/>
  <c r="O610" i="8" s="1"/>
  <c r="L609" i="8"/>
  <c r="K609" i="8"/>
  <c r="N609" i="8" s="1"/>
  <c r="O609" i="8" s="1"/>
  <c r="L608" i="8"/>
  <c r="K608" i="8"/>
  <c r="N608" i="8" s="1"/>
  <c r="O608" i="8" s="1"/>
  <c r="L607" i="8"/>
  <c r="K607" i="8"/>
  <c r="N607" i="8" s="1"/>
  <c r="O607" i="8" s="1"/>
  <c r="L606" i="8"/>
  <c r="K606" i="8"/>
  <c r="N606" i="8" s="1"/>
  <c r="O606" i="8" s="1"/>
  <c r="L605" i="8"/>
  <c r="K605" i="8"/>
  <c r="N605" i="8" s="1"/>
  <c r="O605" i="8" s="1"/>
  <c r="L604" i="8"/>
  <c r="K604" i="8"/>
  <c r="N604" i="8" s="1"/>
  <c r="O604" i="8" s="1"/>
  <c r="L603" i="8"/>
  <c r="K603" i="8"/>
  <c r="N603" i="8" s="1"/>
  <c r="O603" i="8" s="1"/>
  <c r="L602" i="8"/>
  <c r="K602" i="8"/>
  <c r="N602" i="8" s="1"/>
  <c r="O602" i="8" s="1"/>
  <c r="L601" i="8"/>
  <c r="K601" i="8"/>
  <c r="N601" i="8" s="1"/>
  <c r="O601" i="8" s="1"/>
  <c r="L600" i="8"/>
  <c r="K600" i="8"/>
  <c r="N600" i="8" s="1"/>
  <c r="O600" i="8" s="1"/>
  <c r="L599" i="8"/>
  <c r="K599" i="8"/>
  <c r="N599" i="8" s="1"/>
  <c r="O599" i="8" s="1"/>
  <c r="L596" i="8"/>
  <c r="K596" i="8"/>
  <c r="N596" i="8" s="1"/>
  <c r="O596" i="8" s="1"/>
  <c r="L576" i="8"/>
  <c r="K576" i="8"/>
  <c r="N576" i="8" s="1"/>
  <c r="O576" i="8" s="1"/>
  <c r="L796" i="8"/>
  <c r="K796" i="8"/>
  <c r="N796" i="8" s="1"/>
  <c r="O796" i="8" s="1"/>
  <c r="L834" i="8"/>
  <c r="K834" i="8"/>
  <c r="N834" i="8" s="1"/>
  <c r="O834" i="8" s="1"/>
  <c r="L346" i="8"/>
  <c r="K346" i="8"/>
  <c r="N346" i="8" s="1"/>
  <c r="O346" i="8" s="1"/>
  <c r="L645" i="8"/>
  <c r="K645" i="8"/>
  <c r="N645" i="8" s="1"/>
  <c r="O645" i="8" s="1"/>
  <c r="L760" i="8"/>
  <c r="K760" i="8"/>
  <c r="N760" i="8" s="1"/>
  <c r="L628" i="8"/>
  <c r="K628" i="8"/>
  <c r="N628" i="8" s="1"/>
  <c r="O628" i="8" s="1"/>
  <c r="L627" i="8"/>
  <c r="K627" i="8"/>
  <c r="N627" i="8" s="1"/>
  <c r="O627" i="8" s="1"/>
  <c r="L481" i="8"/>
  <c r="K481" i="8"/>
  <c r="N481" i="8" s="1"/>
  <c r="O481" i="8" s="1"/>
  <c r="O430" i="8"/>
  <c r="O431" i="8"/>
  <c r="O432" i="8"/>
  <c r="O626" i="8"/>
  <c r="O532" i="8"/>
  <c r="O379" i="8"/>
  <c r="O744" i="8"/>
  <c r="O480" i="8"/>
  <c r="O788" i="8"/>
  <c r="O789" i="8"/>
  <c r="O819" i="8"/>
  <c r="O761" i="8"/>
  <c r="O762" i="8"/>
  <c r="O352" i="8"/>
  <c r="O353" i="8"/>
  <c r="O357" i="8"/>
  <c r="O636" i="8"/>
  <c r="O827" i="8"/>
  <c r="O509" i="8"/>
  <c r="O511" i="8"/>
  <c r="O641" i="8"/>
  <c r="O642" i="8"/>
  <c r="O359" i="8"/>
  <c r="O360" i="8"/>
  <c r="O348" i="8"/>
  <c r="O490" i="8"/>
  <c r="O491" i="8"/>
  <c r="O492" i="8"/>
  <c r="O493" i="8"/>
  <c r="O454" i="8"/>
  <c r="O455" i="8"/>
  <c r="O403" i="8"/>
  <c r="O726" i="8"/>
  <c r="O727" i="8"/>
  <c r="O728" i="8"/>
  <c r="O729" i="8"/>
  <c r="O826" i="8"/>
  <c r="O829" i="8"/>
  <c r="O833" i="8"/>
  <c r="O395" i="8"/>
  <c r="O396" i="8"/>
  <c r="O397" i="8"/>
  <c r="O801" i="8"/>
  <c r="O803" i="8"/>
  <c r="O804" i="8"/>
  <c r="O651" i="8"/>
  <c r="O653" i="8"/>
  <c r="O654" i="8"/>
  <c r="O655" i="8"/>
  <c r="O658" i="8"/>
  <c r="O660" i="8"/>
  <c r="O661" i="8"/>
  <c r="O662" i="8"/>
  <c r="O663" i="8"/>
  <c r="O682" i="8"/>
  <c r="O629" i="8"/>
  <c r="O685" i="8"/>
  <c r="O688" i="8"/>
  <c r="O800" i="8"/>
  <c r="O749" i="8"/>
  <c r="O469" i="8"/>
  <c r="O331" i="8"/>
  <c r="O340" i="8"/>
  <c r="O387" i="8"/>
  <c r="O808" i="8"/>
  <c r="O825" i="8"/>
  <c r="O557" i="8"/>
  <c r="O559" i="8"/>
  <c r="O409" i="8"/>
  <c r="O410" i="8"/>
  <c r="O587" i="8"/>
  <c r="O539" i="8"/>
  <c r="O543" i="8"/>
  <c r="O571" i="8"/>
  <c r="O545" i="8"/>
  <c r="O778" i="8"/>
  <c r="O700" i="8"/>
  <c r="O704" i="8"/>
  <c r="O344" i="8"/>
  <c r="O548" i="8"/>
  <c r="O554" i="8"/>
  <c r="O573" i="8"/>
  <c r="O692" i="8"/>
  <c r="O706" i="8"/>
  <c r="O711" i="8"/>
  <c r="O712" i="8"/>
  <c r="O782" i="8"/>
  <c r="O784" i="8"/>
  <c r="O785" i="8"/>
  <c r="O720" i="8"/>
  <c r="O723" i="8"/>
  <c r="O807" i="8"/>
  <c r="O484" i="8"/>
  <c r="O382" i="8"/>
  <c r="O467" i="8"/>
  <c r="O369" i="8"/>
  <c r="O375" i="8"/>
  <c r="O759" i="8"/>
  <c r="O820" i="8"/>
  <c r="O821" i="8"/>
  <c r="O355" i="8"/>
  <c r="O635" i="8"/>
  <c r="O638" i="8"/>
  <c r="O639" i="8"/>
  <c r="O640" i="8"/>
  <c r="O840" i="8"/>
  <c r="O643" i="8"/>
  <c r="O695" i="8"/>
  <c r="O364" i="8"/>
  <c r="O349" i="8"/>
  <c r="O452" i="8"/>
  <c r="O453" i="8"/>
  <c r="O407" i="8"/>
  <c r="O380" i="8"/>
  <c r="O402" i="8"/>
  <c r="O371" i="8"/>
  <c r="O372" i="8"/>
  <c r="O724" i="8"/>
  <c r="O725" i="8"/>
  <c r="O837" i="8"/>
  <c r="O831" i="8"/>
  <c r="O832" i="8"/>
  <c r="O795" i="8"/>
  <c r="O802" i="8"/>
  <c r="O771" i="8"/>
  <c r="O652" i="8"/>
  <c r="O656" i="8"/>
  <c r="O659" i="8"/>
  <c r="O664" i="8"/>
  <c r="O665" i="8"/>
  <c r="O666" i="8"/>
  <c r="O434" i="8"/>
  <c r="O435" i="8"/>
  <c r="O437" i="8"/>
  <c r="O438" i="8"/>
  <c r="O680" i="8"/>
  <c r="O681" i="8"/>
  <c r="O773" i="8"/>
  <c r="O669" i="8"/>
  <c r="O670" i="8"/>
  <c r="O630" i="8"/>
  <c r="O750" i="8"/>
  <c r="O468" i="8"/>
  <c r="O474" i="8"/>
  <c r="O810" i="8"/>
  <c r="O814" i="8"/>
  <c r="O818" i="8"/>
  <c r="O558" i="8"/>
  <c r="O419" i="8"/>
  <c r="O420" i="8"/>
  <c r="O594" i="8"/>
  <c r="O595" i="8"/>
  <c r="O777" i="8"/>
  <c r="O698" i="8"/>
  <c r="O345" i="8"/>
  <c r="O553" i="8"/>
  <c r="O572" i="8"/>
  <c r="O780" i="8"/>
  <c r="O722" i="8"/>
  <c r="O500" i="8"/>
  <c r="O399" i="8"/>
  <c r="O400" i="8"/>
  <c r="O337" i="8"/>
  <c r="O694" i="8"/>
  <c r="O797" i="8"/>
  <c r="O421" i="8"/>
  <c r="O422" i="8"/>
  <c r="O483" i="8"/>
  <c r="O406" i="8"/>
  <c r="O556" i="8"/>
  <c r="O495" i="8"/>
  <c r="O459" i="8"/>
  <c r="O461" i="8"/>
  <c r="O462" i="8"/>
  <c r="O463" i="8"/>
  <c r="O366" i="8"/>
  <c r="O736" i="8"/>
  <c r="O737" i="8"/>
  <c r="O738" i="8"/>
  <c r="O739" i="8"/>
  <c r="O740" i="8"/>
  <c r="O741" i="8"/>
  <c r="O742" i="8"/>
  <c r="O743" i="8"/>
  <c r="O335" i="8"/>
  <c r="O479" i="8"/>
  <c r="O838" i="8"/>
  <c r="O787" i="8"/>
  <c r="O501" i="8"/>
  <c r="O766" i="8"/>
  <c r="O767" i="8"/>
  <c r="O768" i="8"/>
  <c r="O769" i="8"/>
  <c r="O770" i="8"/>
  <c r="O839" i="8"/>
  <c r="O388" i="8"/>
  <c r="O386" i="8"/>
  <c r="O637" i="8"/>
  <c r="O507" i="8"/>
  <c r="O644" i="8"/>
  <c r="O376" i="8"/>
  <c r="O362" i="8"/>
  <c r="O363" i="8"/>
  <c r="O485" i="8"/>
  <c r="O486" i="8"/>
  <c r="O487" i="8"/>
  <c r="O378" i="8"/>
  <c r="O457" i="8"/>
  <c r="O381" i="8"/>
  <c r="O732" i="8"/>
  <c r="O734" i="8"/>
  <c r="O828" i="8"/>
  <c r="O791" i="8"/>
  <c r="O792" i="8"/>
  <c r="O393" i="8"/>
  <c r="O394" i="8"/>
  <c r="O677" i="8"/>
  <c r="O678" i="8"/>
  <c r="O679" i="8"/>
  <c r="O436" i="8"/>
  <c r="O667" i="8"/>
  <c r="O631" i="8"/>
  <c r="O754" i="8"/>
  <c r="O470" i="8"/>
  <c r="O472" i="8"/>
  <c r="O473" i="8"/>
  <c r="O475" i="8"/>
  <c r="O477" i="8"/>
  <c r="O478" i="8"/>
  <c r="O330" i="8"/>
  <c r="O521" i="8"/>
  <c r="O536" i="8"/>
  <c r="O809" i="8"/>
  <c r="O812" i="8"/>
  <c r="O836" i="8"/>
  <c r="O560" i="8"/>
  <c r="O417" i="8"/>
  <c r="O580" i="8"/>
  <c r="O563" i="8"/>
  <c r="O566" i="8"/>
  <c r="O568" i="8"/>
  <c r="O597" i="8"/>
  <c r="O776" i="8"/>
  <c r="O524" i="8"/>
  <c r="O525" i="8"/>
  <c r="O526" i="8"/>
  <c r="O527" i="8"/>
  <c r="O531" i="8"/>
  <c r="O546" i="8"/>
  <c r="O547" i="8"/>
  <c r="O404" i="8"/>
  <c r="O549" i="8"/>
  <c r="O550" i="8"/>
  <c r="O551" i="8"/>
  <c r="O552" i="8"/>
  <c r="O693" i="8"/>
  <c r="O710" i="8"/>
  <c r="O713" i="8"/>
  <c r="O783" i="8"/>
  <c r="O715" i="8"/>
  <c r="O716" i="8"/>
  <c r="O717" i="8"/>
  <c r="O647" i="8"/>
  <c r="O696" i="8"/>
  <c r="O649" i="8"/>
  <c r="O650" i="8"/>
  <c r="O805" i="8"/>
  <c r="O806" i="8"/>
  <c r="O798" i="8"/>
  <c r="O423" i="8"/>
  <c r="O424" i="8"/>
  <c r="O425" i="8"/>
  <c r="O426" i="8"/>
  <c r="O427" i="8"/>
  <c r="O428" i="8"/>
  <c r="O429" i="8"/>
  <c r="O336" i="8"/>
  <c r="O482" i="8"/>
  <c r="O555" i="8"/>
  <c r="O494" i="8"/>
  <c r="O496" i="8"/>
  <c r="O458" i="8"/>
  <c r="O697" i="8"/>
  <c r="O460" i="8"/>
  <c r="O464" i="8"/>
  <c r="O465" i="8"/>
  <c r="O367" i="8"/>
  <c r="O368" i="8"/>
  <c r="O408" i="8"/>
  <c r="O433" i="8"/>
  <c r="O745" i="8"/>
  <c r="O746" i="8"/>
  <c r="O747" i="8"/>
  <c r="O748" i="8"/>
  <c r="O755" i="8"/>
  <c r="O756" i="8"/>
  <c r="O757" i="8"/>
  <c r="O758" i="8"/>
  <c r="O786" i="8"/>
  <c r="O351" i="8"/>
  <c r="O503" i="8"/>
  <c r="O504" i="8"/>
  <c r="O763" i="8"/>
  <c r="O764" i="8"/>
  <c r="O765" i="8"/>
  <c r="O841" i="8"/>
  <c r="O508" i="8"/>
  <c r="O648" i="8"/>
  <c r="O361" i="8"/>
  <c r="O488" i="8"/>
  <c r="O456" i="8"/>
  <c r="O370" i="8"/>
  <c r="O735" i="8"/>
  <c r="O793" i="8"/>
  <c r="O675" i="8"/>
  <c r="O676" i="8"/>
  <c r="O389" i="8"/>
  <c r="O390" i="8"/>
  <c r="O391" i="8"/>
  <c r="O657" i="8"/>
  <c r="O772" i="8"/>
  <c r="O668" i="8"/>
  <c r="O683" i="8"/>
  <c r="O684" i="8"/>
  <c r="O686" i="8"/>
  <c r="O687" i="8"/>
  <c r="O799" i="8"/>
  <c r="O751" i="8"/>
  <c r="O752" i="8"/>
  <c r="O753" i="8"/>
  <c r="O471" i="8"/>
  <c r="O476" i="8"/>
  <c r="O329" i="8"/>
  <c r="O339" i="8"/>
  <c r="O341" i="8"/>
  <c r="O343" i="8"/>
  <c r="O522" i="8"/>
  <c r="O535" i="8"/>
  <c r="O537" i="8"/>
  <c r="O811" i="8"/>
  <c r="O813" i="8"/>
  <c r="O561" i="8"/>
  <c r="O498" i="8"/>
  <c r="O577" i="8"/>
  <c r="O579" i="8"/>
  <c r="O562" i="8"/>
  <c r="O564" i="8"/>
  <c r="O569" i="8"/>
  <c r="O584" i="8"/>
  <c r="O538" i="8"/>
  <c r="O540" i="8"/>
  <c r="O590" i="8"/>
  <c r="O592" i="8"/>
  <c r="O689" i="8"/>
  <c r="O690" i="8"/>
  <c r="O774" i="8"/>
  <c r="O705" i="8"/>
  <c r="O333" i="8"/>
  <c r="O334" i="8"/>
  <c r="O523" i="8"/>
  <c r="O528" i="8"/>
  <c r="O529" i="8"/>
  <c r="O530" i="8"/>
  <c r="O574" i="8"/>
  <c r="O575" i="8"/>
  <c r="O707" i="8"/>
  <c r="O708" i="8"/>
  <c r="O709" i="8"/>
  <c r="O779" i="8"/>
  <c r="O781" i="8"/>
  <c r="O714" i="8"/>
  <c r="O718" i="8"/>
  <c r="O719" i="8"/>
  <c r="O721" i="8"/>
  <c r="O401" i="8"/>
  <c r="A6" i="7"/>
  <c r="A7" i="7"/>
  <c r="A8" i="7"/>
  <c r="B8" i="7"/>
  <c r="B7" i="7"/>
  <c r="B6" i="7"/>
  <c r="B5" i="7"/>
  <c r="B4" i="7"/>
  <c r="A9" i="7"/>
  <c r="A10" i="7"/>
  <c r="B9" i="7"/>
  <c r="B10" i="7"/>
  <c r="A11" i="7"/>
  <c r="A12" i="7"/>
  <c r="B11" i="7"/>
  <c r="B12" i="7"/>
  <c r="A13" i="7"/>
  <c r="A14" i="7"/>
  <c r="B13" i="7"/>
  <c r="B14" i="7"/>
  <c r="A15" i="7"/>
  <c r="A16" i="7"/>
  <c r="B15" i="7"/>
  <c r="B16" i="7"/>
  <c r="A17" i="7"/>
  <c r="A18" i="7"/>
  <c r="B17" i="7"/>
  <c r="B18" i="7"/>
  <c r="A19" i="7"/>
  <c r="A20" i="7"/>
  <c r="B19" i="7"/>
  <c r="B20" i="7"/>
  <c r="A21" i="7"/>
  <c r="A22" i="7"/>
  <c r="B21" i="7"/>
  <c r="B22" i="7"/>
  <c r="A23" i="7"/>
  <c r="A24" i="7"/>
  <c r="B23" i="7"/>
  <c r="B24" i="7"/>
  <c r="A25" i="7"/>
  <c r="A26" i="7"/>
  <c r="B25" i="7"/>
  <c r="B26" i="7"/>
  <c r="A27" i="7"/>
  <c r="A28" i="7"/>
  <c r="B27" i="7"/>
  <c r="B28" i="7"/>
  <c r="A29" i="7"/>
  <c r="A30" i="7"/>
  <c r="B29" i="7"/>
  <c r="B30" i="7"/>
  <c r="A31" i="7"/>
  <c r="A32" i="7"/>
  <c r="B31" i="7"/>
  <c r="B32" i="7"/>
  <c r="A33" i="7"/>
  <c r="A34" i="7"/>
  <c r="B33" i="7"/>
  <c r="B34" i="7"/>
  <c r="A35" i="7"/>
  <c r="A36" i="7"/>
  <c r="B35" i="7"/>
  <c r="B36" i="7"/>
  <c r="A37" i="7"/>
  <c r="A38" i="7"/>
  <c r="C37" i="7"/>
  <c r="B37" i="7"/>
  <c r="A39" i="7"/>
  <c r="C38" i="7"/>
  <c r="B38" i="7"/>
  <c r="C39" i="7"/>
  <c r="B39" i="7"/>
  <c r="A40" i="7"/>
  <c r="C40" i="7"/>
  <c r="A41" i="7"/>
  <c r="B40" i="7"/>
  <c r="A42" i="7"/>
  <c r="C41" i="7"/>
  <c r="B41" i="7"/>
  <c r="D41" i="7"/>
  <c r="D42" i="7"/>
  <c r="A43" i="7"/>
  <c r="C42" i="7"/>
  <c r="B42" i="7"/>
  <c r="A44" i="7"/>
  <c r="D43" i="7"/>
  <c r="C43" i="7"/>
  <c r="D44" i="7"/>
  <c r="C44" i="7"/>
  <c r="A45" i="7"/>
  <c r="A46" i="7"/>
  <c r="D45" i="7"/>
  <c r="C45" i="7"/>
  <c r="D46" i="7"/>
  <c r="A47" i="7"/>
  <c r="C46" i="7"/>
  <c r="A48" i="7"/>
  <c r="D47" i="7"/>
  <c r="C47" i="7"/>
  <c r="D48" i="7"/>
  <c r="C48" i="7"/>
  <c r="A49" i="7"/>
  <c r="A50" i="7"/>
  <c r="D49" i="7"/>
  <c r="C49" i="7"/>
  <c r="D50" i="7"/>
  <c r="A51" i="7"/>
  <c r="C50" i="7"/>
  <c r="A52" i="7"/>
  <c r="D51" i="7"/>
  <c r="C51" i="7"/>
  <c r="D52" i="7"/>
  <c r="C52" i="7"/>
  <c r="A53" i="7"/>
  <c r="A54" i="7"/>
  <c r="D53" i="7"/>
  <c r="C53" i="7"/>
  <c r="D54" i="7"/>
  <c r="A55" i="7"/>
  <c r="C54" i="7"/>
  <c r="A56" i="7"/>
  <c r="D55" i="7"/>
  <c r="C55" i="7"/>
  <c r="D56" i="7"/>
  <c r="C56" i="7"/>
  <c r="A57" i="7"/>
  <c r="A58" i="7"/>
  <c r="D57" i="7"/>
  <c r="C57" i="7"/>
  <c r="D58" i="7"/>
  <c r="A59" i="7"/>
  <c r="C58" i="7"/>
  <c r="A60" i="7"/>
  <c r="D59" i="7"/>
  <c r="C59" i="7"/>
  <c r="D60" i="7"/>
  <c r="C60" i="7"/>
  <c r="A61" i="7"/>
  <c r="A62" i="7"/>
  <c r="D61" i="7"/>
  <c r="C61" i="7"/>
  <c r="D62" i="7"/>
  <c r="A63" i="7"/>
  <c r="C62" i="7"/>
  <c r="A64" i="7"/>
  <c r="D63" i="7"/>
  <c r="C63" i="7"/>
  <c r="D64" i="7"/>
  <c r="C64" i="7"/>
  <c r="A65" i="7"/>
  <c r="A66" i="7"/>
  <c r="D65" i="7"/>
  <c r="C65" i="7"/>
  <c r="D66" i="7"/>
  <c r="A67" i="7"/>
  <c r="C66" i="7"/>
  <c r="A68" i="7"/>
  <c r="D67" i="7"/>
  <c r="C67" i="7"/>
  <c r="D68" i="7"/>
  <c r="C68" i="7"/>
  <c r="A69" i="7"/>
  <c r="A70" i="7"/>
  <c r="D69" i="7"/>
  <c r="C69" i="7"/>
  <c r="D70" i="7"/>
  <c r="A71" i="7"/>
  <c r="C70" i="7"/>
  <c r="A72" i="7"/>
  <c r="D71" i="7"/>
  <c r="C71" i="7"/>
  <c r="D72" i="7"/>
  <c r="C72" i="7"/>
  <c r="A73" i="7"/>
  <c r="A74" i="7"/>
  <c r="D73" i="7"/>
  <c r="C73" i="7"/>
  <c r="D74" i="7"/>
  <c r="A75" i="7"/>
  <c r="C74" i="7"/>
  <c r="A76" i="7"/>
  <c r="D75" i="7"/>
  <c r="C75" i="7"/>
  <c r="D76" i="7"/>
  <c r="C76" i="7"/>
  <c r="A77" i="7"/>
  <c r="A78" i="7"/>
  <c r="D77" i="7"/>
  <c r="C77" i="7"/>
  <c r="D78" i="7"/>
  <c r="A79" i="7"/>
  <c r="C78" i="7"/>
  <c r="D79" i="7"/>
  <c r="C79" i="7"/>
</calcChain>
</file>

<file path=xl/sharedStrings.xml><?xml version="1.0" encoding="utf-8"?>
<sst xmlns="http://schemas.openxmlformats.org/spreadsheetml/2006/main" count="3884" uniqueCount="994">
  <si>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</si>
  <si>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</si>
  <si>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</si>
  <si>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</si>
  <si>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</si>
  <si>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</si>
  <si>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</si>
  <si>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</si>
  <si>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</si>
  <si>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</si>
  <si>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</si>
  <si>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</si>
  <si>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</si>
  <si>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Element</t>
  </si>
  <si>
    <t>165-180</t>
  </si>
  <si>
    <t>41229-357</t>
  </si>
  <si>
    <t>41229-358</t>
  </si>
  <si>
    <t>41229-359</t>
  </si>
  <si>
    <t>Date</t>
  </si>
  <si>
    <t xml:space="preserve">Person </t>
  </si>
  <si>
    <t>Comment</t>
  </si>
  <si>
    <t>Take 1 (mm)</t>
  </si>
  <si>
    <t xml:space="preserve"> Take 2 (mm)</t>
  </si>
  <si>
    <t xml:space="preserve"> Take 3 (mm)</t>
  </si>
  <si>
    <t>Tooth Mean</t>
  </si>
  <si>
    <t>Tooth Stdev</t>
  </si>
  <si>
    <t>Mean Age (ybp)</t>
  </si>
  <si>
    <t>41229-925</t>
  </si>
  <si>
    <t>41229-927</t>
  </si>
  <si>
    <t>41229-1470</t>
  </si>
  <si>
    <t>41229-1464</t>
  </si>
  <si>
    <t>41229-1458</t>
  </si>
  <si>
    <t>41229-1471</t>
  </si>
  <si>
    <t>41229-8291</t>
  </si>
  <si>
    <t>41229-8297</t>
  </si>
  <si>
    <t>41229-8293</t>
  </si>
  <si>
    <t>41229-926</t>
  </si>
  <si>
    <t>41229-1466</t>
  </si>
  <si>
    <t>41229-1474</t>
  </si>
  <si>
    <t>41229-1475</t>
  </si>
  <si>
    <t>41229-8298</t>
  </si>
  <si>
    <t>41229-8294</t>
  </si>
  <si>
    <t>41229-8485</t>
  </si>
  <si>
    <t>41229-1614</t>
  </si>
  <si>
    <t>41229-1615</t>
  </si>
  <si>
    <t>41229-796</t>
  </si>
  <si>
    <t>41229-798</t>
  </si>
  <si>
    <t>41229-797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</si>
  <si>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</si>
  <si>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</si>
  <si>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</si>
  <si>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</si>
  <si>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</si>
  <si>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</si>
  <si>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</si>
  <si>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</si>
  <si>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</si>
  <si>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</si>
  <si>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</si>
  <si>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</si>
  <si>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</si>
  <si>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</si>
  <si>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</si>
  <si>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</si>
  <si>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</si>
  <si>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</si>
  <si>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</si>
  <si>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</si>
  <si>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</si>
  <si>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</si>
  <si>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</si>
  <si>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</si>
  <si>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</si>
  <si>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</si>
  <si>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</si>
  <si>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</si>
  <si>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</si>
  <si>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</si>
  <si>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</si>
  <si>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</si>
  <si>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</si>
  <si>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</si>
  <si>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</si>
  <si>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</si>
  <si>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</si>
  <si>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</si>
  <si>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</si>
  <si>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</si>
  <si>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</si>
  <si>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</si>
  <si>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</si>
  <si>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</si>
  <si>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</si>
  <si>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</si>
  <si>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120-125</t>
  </si>
  <si>
    <t>41229-6540</t>
  </si>
  <si>
    <t>41229-6533</t>
  </si>
  <si>
    <t>41229-6534</t>
  </si>
  <si>
    <t>41229-6541</t>
  </si>
  <si>
    <t>41229-6537</t>
  </si>
  <si>
    <t>41229-6536</t>
  </si>
  <si>
    <t>130-135</t>
  </si>
  <si>
    <t>41229-14531</t>
  </si>
  <si>
    <t>41229-14532</t>
  </si>
  <si>
    <t>41229-14508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</si>
  <si>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</si>
  <si>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</si>
  <si>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</si>
  <si>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</si>
  <si>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</si>
  <si>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</si>
  <si>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</si>
  <si>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</si>
  <si>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</si>
  <si>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</si>
  <si>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</si>
  <si>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</si>
  <si>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</si>
  <si>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</si>
  <si>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</si>
  <si>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</si>
  <si>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</si>
  <si>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</si>
  <si>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</si>
  <si>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41229-14503</t>
  </si>
  <si>
    <t>41229-14514</t>
  </si>
  <si>
    <t>41229-14501</t>
  </si>
  <si>
    <t>41229-10406</t>
  </si>
  <si>
    <t>41229-10396</t>
  </si>
  <si>
    <t>41229-10400</t>
  </si>
  <si>
    <t>41229-10404</t>
  </si>
  <si>
    <t>41229-10395</t>
  </si>
  <si>
    <t>41229-10397</t>
  </si>
  <si>
    <t>41229-10407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</si>
  <si>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</si>
  <si>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</si>
  <si>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</si>
  <si>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</si>
  <si>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</si>
  <si>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</si>
  <si>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</si>
  <si>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</si>
  <si>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</si>
  <si>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</si>
  <si>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</si>
  <si>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</si>
  <si>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</si>
  <si>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</si>
  <si>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</si>
  <si>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</si>
  <si>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</si>
  <si>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</si>
  <si>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</si>
  <si>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</si>
  <si>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</si>
  <si>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</si>
  <si>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</si>
  <si>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</si>
  <si>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</si>
  <si>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</si>
  <si>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</si>
  <si>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</si>
  <si>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</si>
  <si>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</si>
  <si>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</si>
  <si>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</si>
  <si>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</si>
  <si>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</si>
  <si>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</si>
  <si>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</si>
  <si>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</si>
  <si>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41229-1327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</si>
  <si>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</si>
  <si>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</si>
  <si>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</si>
  <si>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</si>
  <si>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</si>
  <si>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</si>
  <si>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</si>
  <si>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</si>
  <si>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</si>
  <si>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</si>
  <si>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41229-14606</t>
  </si>
  <si>
    <t>41229-14608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</si>
  <si>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</si>
  <si>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</si>
  <si>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</si>
  <si>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</si>
  <si>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</si>
  <si>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</si>
  <si>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</si>
  <si>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</si>
  <si>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</si>
  <si>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</si>
  <si>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</si>
  <si>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41229-14584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</si>
  <si>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</si>
  <si>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</si>
  <si>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</si>
  <si>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</si>
  <si>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</si>
  <si>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</si>
  <si>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</si>
  <si>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</si>
  <si>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Lower Age Range (ybp)</t>
  </si>
  <si>
    <t>Upper Age Range (ybp)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</si>
  <si>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</si>
  <si>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</si>
  <si>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</si>
  <si>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</si>
  <si>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</si>
  <si>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</si>
  <si>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</si>
  <si>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</si>
  <si>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</si>
  <si>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</si>
  <si>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</si>
  <si>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</si>
  <si>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</si>
  <si>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</si>
  <si>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</si>
  <si>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</si>
  <si>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</si>
  <si>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</si>
  <si>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</si>
  <si>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</si>
  <si>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</si>
  <si>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</si>
  <si>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</si>
  <si>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</si>
  <si>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</si>
  <si>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</si>
  <si>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</si>
  <si>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</si>
  <si>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</si>
  <si>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</si>
  <si>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</si>
  <si>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</si>
  <si>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</si>
  <si>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</si>
  <si>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</si>
  <si>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</si>
  <si>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</si>
  <si>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</si>
  <si>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</si>
  <si>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</si>
  <si>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</si>
  <si>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</si>
  <si>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</si>
  <si>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</si>
  <si>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</si>
  <si>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</si>
  <si>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</si>
  <si>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</si>
  <si>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</si>
  <si>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</si>
  <si>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</si>
  <si>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</si>
  <si>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</si>
  <si>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</si>
  <si>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</si>
  <si>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</si>
  <si>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</si>
  <si>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</si>
  <si>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</si>
  <si>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</si>
  <si>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</si>
  <si>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</si>
  <si>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</si>
  <si>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</si>
  <si>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</si>
  <si>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</si>
  <si>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</si>
  <si>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</si>
  <si>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</si>
  <si>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</si>
  <si>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</si>
  <si>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</si>
  <si>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</si>
  <si>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</si>
  <si>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</si>
  <si>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</si>
  <si>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</si>
  <si>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</si>
  <si>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</si>
  <si>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</si>
  <si>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</si>
  <si>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</si>
  <si>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</si>
  <si>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</si>
  <si>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</si>
  <si>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160-165</t>
  </si>
  <si>
    <t>170-175</t>
  </si>
  <si>
    <t>200-205</t>
  </si>
  <si>
    <t>210-215</t>
  </si>
  <si>
    <t>135-150</t>
  </si>
  <si>
    <t>165-220</t>
  </si>
  <si>
    <t>180-220</t>
  </si>
  <si>
    <t>220-230</t>
  </si>
  <si>
    <t>41229-8295</t>
  </si>
  <si>
    <t>41229-14516</t>
  </si>
  <si>
    <t>41229-6727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</si>
  <si>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</si>
  <si>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</si>
  <si>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</si>
  <si>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</si>
  <si>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</si>
  <si>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</si>
  <si>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</si>
  <si>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</si>
  <si>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</si>
  <si>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</si>
  <si>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</si>
  <si>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</si>
  <si>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</si>
  <si>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</si>
  <si>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</si>
  <si>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</si>
  <si>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</si>
  <si>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</si>
  <si>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</si>
  <si>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</si>
  <si>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</si>
  <si>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</si>
  <si>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</si>
  <si>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</si>
  <si>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</si>
  <si>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</si>
  <si>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</si>
  <si>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</si>
  <si>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</si>
  <si>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</si>
  <si>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</si>
  <si>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</si>
  <si>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</si>
  <si>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</si>
  <si>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</si>
  <si>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</si>
  <si>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</si>
  <si>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</si>
  <si>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</si>
  <si>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</si>
  <si>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</si>
  <si>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</si>
  <si>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</si>
  <si>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</si>
  <si>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</si>
  <si>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</si>
  <si>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</si>
  <si>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</si>
  <si>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</si>
  <si>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</si>
  <si>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</si>
  <si>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</si>
  <si>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</si>
  <si>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</si>
  <si>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</si>
  <si>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</si>
  <si>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</si>
  <si>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</si>
  <si>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</si>
  <si>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</si>
  <si>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</si>
  <si>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</si>
  <si>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</si>
  <si>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</si>
  <si>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</si>
  <si>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</si>
  <si>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</si>
  <si>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</si>
  <si>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</si>
  <si>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</si>
  <si>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</si>
  <si>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</si>
  <si>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</si>
  <si>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</si>
  <si>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</si>
  <si>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</si>
  <si>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</si>
  <si>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</si>
  <si>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</si>
  <si>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</si>
  <si>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</si>
  <si>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</si>
  <si>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</si>
  <si>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</si>
  <si>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</si>
  <si>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</si>
  <si>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</si>
  <si>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</si>
  <si>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</si>
  <si>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</si>
  <si>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</si>
  <si>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</si>
  <si>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</si>
  <si>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</si>
  <si>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</si>
  <si>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</si>
  <si>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</si>
  <si>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</si>
  <si>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</si>
  <si>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</si>
  <si>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</si>
  <si>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41229-14912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</si>
  <si>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</si>
  <si>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</si>
  <si>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</si>
  <si>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</si>
  <si>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</si>
  <si>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</si>
  <si>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</si>
  <si>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</si>
  <si>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</si>
  <si>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</si>
  <si>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</si>
  <si>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41229-14874</t>
  </si>
  <si>
    <t>41229-14875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</si>
  <si>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</si>
  <si>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</si>
  <si>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</si>
  <si>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</si>
  <si>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</si>
  <si>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</si>
  <si>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</si>
  <si>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</si>
  <si>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</si>
  <si>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</si>
  <si>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</si>
  <si>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41229-14893</t>
  </si>
  <si>
    <t>41229-14894</t>
  </si>
  <si>
    <t>41229-14895</t>
  </si>
  <si>
    <t>41229-14896</t>
  </si>
  <si>
    <t>41229-14897</t>
  </si>
  <si>
    <t>41229-14918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</si>
  <si>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</si>
  <si>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</si>
  <si>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</si>
  <si>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</si>
  <si>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</si>
  <si>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</si>
  <si>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</si>
  <si>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</si>
  <si>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</si>
  <si>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</si>
  <si>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</si>
  <si>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</si>
  <si>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</si>
  <si>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</si>
  <si>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</si>
  <si>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</si>
  <si>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</si>
  <si>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</si>
  <si>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</si>
  <si>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</si>
  <si>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</si>
  <si>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</si>
  <si>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</si>
  <si>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</si>
  <si>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</si>
  <si>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</si>
  <si>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</si>
  <si>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</si>
  <si>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</si>
  <si>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</si>
  <si>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</si>
  <si>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</si>
  <si>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</si>
  <si>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</si>
  <si>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</si>
  <si>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</si>
  <si>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</si>
  <si>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</si>
  <si>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</si>
  <si>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</si>
  <si>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</si>
  <si>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</si>
  <si>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</si>
  <si>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</si>
  <si>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</si>
  <si>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</si>
  <si>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</si>
  <si>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</si>
  <si>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</si>
  <si>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</si>
  <si>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41229-14976</t>
  </si>
  <si>
    <t>41229-14977</t>
  </si>
  <si>
    <t>41229-14978</t>
  </si>
  <si>
    <t>41229-14979</t>
  </si>
  <si>
    <t>41229-14980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</si>
  <si>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</si>
  <si>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</si>
  <si>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</si>
  <si>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</si>
  <si>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</si>
  <si>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</si>
  <si>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</si>
  <si>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</si>
  <si>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</si>
  <si>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</si>
  <si>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41229-14887</t>
  </si>
  <si>
    <t>41229-14888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</si>
  <si>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</si>
  <si>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</si>
  <si>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</si>
  <si>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</si>
  <si>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</si>
  <si>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</si>
  <si>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</si>
  <si>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41229-10077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</si>
  <si>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</si>
  <si>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</si>
  <si>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</si>
  <si>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</si>
  <si>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</si>
  <si>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</si>
  <si>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</si>
  <si>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</si>
  <si>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</si>
  <si>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</si>
  <si>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</si>
  <si>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</si>
  <si>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</si>
  <si>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</si>
  <si>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</si>
  <si>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</si>
  <si>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</si>
  <si>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</si>
  <si>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</si>
  <si>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</si>
  <si>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</si>
  <si>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</si>
  <si>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</si>
  <si>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41229-14992</t>
  </si>
  <si>
    <t>41229-14991</t>
  </si>
  <si>
    <t>41229-14990</t>
  </si>
  <si>
    <t>41229-14993</t>
  </si>
  <si>
    <t>41229-14994</t>
  </si>
  <si>
    <t>41229-14995</t>
  </si>
  <si>
    <t>41229-14996</t>
  </si>
  <si>
    <t>41229-14997</t>
  </si>
  <si>
    <t>41229-14998</t>
  </si>
  <si>
    <t>41229-14999</t>
  </si>
  <si>
    <t>41229-15001</t>
  </si>
  <si>
    <t>41229-15002</t>
  </si>
  <si>
    <t>41229-15000</t>
  </si>
  <si>
    <t>41229-15003</t>
  </si>
  <si>
    <t>41229-15004</t>
  </si>
  <si>
    <t>41229-15005</t>
  </si>
  <si>
    <t>41229-15006</t>
  </si>
  <si>
    <t>41229-15007</t>
  </si>
  <si>
    <t>41229-15008</t>
  </si>
  <si>
    <t>41229-15009</t>
  </si>
  <si>
    <t>41229-15010</t>
  </si>
  <si>
    <t>41229-15011</t>
  </si>
  <si>
    <t>41229-15012</t>
  </si>
  <si>
    <t>41229-15013</t>
  </si>
  <si>
    <t>41229-15014</t>
  </si>
  <si>
    <t>41229-15015</t>
  </si>
  <si>
    <t>41229-15016</t>
  </si>
  <si>
    <t>41229-15017</t>
  </si>
  <si>
    <t>41229-15018</t>
  </si>
  <si>
    <t>41229-15019</t>
  </si>
  <si>
    <t>41229-15020</t>
  </si>
  <si>
    <t>41229-15021</t>
  </si>
  <si>
    <t>41229-15022</t>
  </si>
  <si>
    <t>41229-15023</t>
  </si>
  <si>
    <t>41229-15024</t>
  </si>
  <si>
    <t>41229-15025</t>
  </si>
  <si>
    <t>41229-15026</t>
  </si>
  <si>
    <t>41229-15027</t>
  </si>
  <si>
    <t>41229-15028</t>
  </si>
  <si>
    <t>41229-15029</t>
  </si>
  <si>
    <t>Strata d13C av</t>
  </si>
  <si>
    <t>Strata d15N av</t>
  </si>
  <si>
    <t>NA</t>
  </si>
  <si>
    <t>Notes</t>
  </si>
  <si>
    <t>41229-15030</t>
  </si>
  <si>
    <t>41229-15031</t>
  </si>
  <si>
    <t>41229-15032</t>
  </si>
  <si>
    <t>41229-15033</t>
  </si>
  <si>
    <t>41229-15034</t>
  </si>
  <si>
    <t>41229-15035</t>
  </si>
  <si>
    <t>41229-15036</t>
  </si>
  <si>
    <t>41229-15037</t>
  </si>
  <si>
    <t>41229-15038</t>
  </si>
  <si>
    <t>41229-15039</t>
  </si>
  <si>
    <t>41229-15040</t>
  </si>
  <si>
    <t>41229-15041</t>
  </si>
  <si>
    <t>41229-15042</t>
  </si>
  <si>
    <t>41229-15043</t>
  </si>
  <si>
    <t>41229-15044</t>
  </si>
  <si>
    <t>41229-15045</t>
  </si>
  <si>
    <t>Standardized Mass (g)</t>
  </si>
  <si>
    <t>41229-14720</t>
  </si>
  <si>
    <t>LM1-RIGHT</t>
  </si>
  <si>
    <t>LM1--LEFT</t>
  </si>
  <si>
    <t>41229-795</t>
  </si>
  <si>
    <t>41229-877</t>
  </si>
  <si>
    <t>41229-878</t>
  </si>
  <si>
    <t>41229-1476</t>
  </si>
  <si>
    <t>41229-6538</t>
  </si>
  <si>
    <t>41229-8202</t>
  </si>
  <si>
    <t>41229-14515</t>
  </si>
  <si>
    <t>41229-14518</t>
  </si>
  <si>
    <t>41229-14690</t>
  </si>
  <si>
    <t>41229-14963</t>
  </si>
  <si>
    <t>41229-15196</t>
  </si>
  <si>
    <t>41229-15197</t>
  </si>
  <si>
    <t>41229-15198</t>
  </si>
  <si>
    <t>41229-15199</t>
  </si>
  <si>
    <t>41229-15200</t>
  </si>
  <si>
    <t>41229-15201</t>
  </si>
  <si>
    <t>41229-15202</t>
  </si>
  <si>
    <t>41229-15203</t>
  </si>
  <si>
    <t>41229-15204</t>
  </si>
  <si>
    <t>41229-15205</t>
  </si>
  <si>
    <t>41229-15206</t>
  </si>
  <si>
    <t>41229-15207</t>
  </si>
  <si>
    <t>41229-15208</t>
  </si>
  <si>
    <t>41229-15209</t>
  </si>
  <si>
    <t>41229-15210</t>
  </si>
  <si>
    <t>41229-15211</t>
  </si>
  <si>
    <t>41229-15212</t>
  </si>
  <si>
    <t>41229-15213</t>
  </si>
  <si>
    <t>41229-15214</t>
  </si>
  <si>
    <t>41229-15215</t>
  </si>
  <si>
    <t>41229-15216</t>
  </si>
  <si>
    <t>41229-15217</t>
  </si>
  <si>
    <t>41229-15218</t>
  </si>
  <si>
    <t>41229-15219</t>
  </si>
  <si>
    <t>41229-15220</t>
  </si>
  <si>
    <t>41229-15221</t>
  </si>
  <si>
    <t>Taxa</t>
  </si>
  <si>
    <t>Sigmodon hispidus</t>
  </si>
  <si>
    <t>Tooth ID</t>
  </si>
  <si>
    <t>no m1</t>
  </si>
  <si>
    <t>050-055</t>
  </si>
  <si>
    <t>120-135</t>
  </si>
  <si>
    <t>bdl</t>
  </si>
  <si>
    <t>150-165</t>
  </si>
  <si>
    <t>225-230</t>
  </si>
  <si>
    <t>235-240</t>
  </si>
  <si>
    <t>250-255</t>
  </si>
  <si>
    <t>260-265</t>
  </si>
  <si>
    <t>Onychomys leucogaster</t>
  </si>
  <si>
    <t>41229-4812</t>
  </si>
  <si>
    <t>41229-4813</t>
  </si>
  <si>
    <t>41229-4814</t>
  </si>
  <si>
    <t>41229-10473</t>
  </si>
  <si>
    <t>41229-9295</t>
  </si>
  <si>
    <t>41229-7652</t>
  </si>
  <si>
    <t>41229-8078</t>
  </si>
  <si>
    <t>41229-3571</t>
  </si>
  <si>
    <t>41229-11975</t>
  </si>
  <si>
    <t>41229-10731</t>
  </si>
  <si>
    <t>41229-10732</t>
  </si>
  <si>
    <t>41229-8172</t>
  </si>
  <si>
    <t>41229-8173</t>
  </si>
  <si>
    <t>41229-8174</t>
  </si>
  <si>
    <t>41229-3606</t>
  </si>
  <si>
    <t>41229-3607</t>
  </si>
  <si>
    <t>41229-5073</t>
  </si>
  <si>
    <t>41229-5075</t>
  </si>
  <si>
    <t>41229-5076</t>
  </si>
  <si>
    <t>41229-7266</t>
  </si>
  <si>
    <t>41229-7267</t>
  </si>
  <si>
    <t>41229-7268</t>
  </si>
  <si>
    <t>41229-7269</t>
  </si>
  <si>
    <t>41229-7270</t>
  </si>
  <si>
    <t>41229-7273</t>
  </si>
  <si>
    <t>41229-7274</t>
  </si>
  <si>
    <t>41229-7275</t>
  </si>
  <si>
    <t>41229-7276</t>
  </si>
  <si>
    <t>41229-3664</t>
  </si>
  <si>
    <t>41229-11951</t>
  </si>
  <si>
    <t>41229-11952</t>
  </si>
  <si>
    <t>41229-3729</t>
  </si>
  <si>
    <t>41229-5235</t>
  </si>
  <si>
    <t>41229-8811</t>
  </si>
  <si>
    <t>41229-8812</t>
  </si>
  <si>
    <t>41229-8813</t>
  </si>
  <si>
    <t>41229-8814</t>
  </si>
  <si>
    <t>41229-8815</t>
  </si>
  <si>
    <t>41229-8816</t>
  </si>
  <si>
    <t>41229-8817</t>
  </si>
  <si>
    <t>41229-8818</t>
  </si>
  <si>
    <t>41229-8819</t>
  </si>
  <si>
    <t>41229-8820</t>
  </si>
  <si>
    <t>41229-8871</t>
  </si>
  <si>
    <t>41229-8872</t>
  </si>
  <si>
    <t>41229-8873</t>
  </si>
  <si>
    <t>41229-8874</t>
  </si>
  <si>
    <t>41229-11956</t>
  </si>
  <si>
    <t>41229-6324</t>
  </si>
  <si>
    <t>41229-7677</t>
  </si>
  <si>
    <t>41229-7678</t>
  </si>
  <si>
    <t>41229-7679</t>
  </si>
  <si>
    <t>41229-7680</t>
  </si>
  <si>
    <t>41229-10117</t>
  </si>
  <si>
    <t>41229-10118</t>
  </si>
  <si>
    <t>41229-11967</t>
  </si>
  <si>
    <t>41229-4726</t>
  </si>
  <si>
    <t>41229-4727</t>
  </si>
  <si>
    <t>41229-11970</t>
  </si>
  <si>
    <t>41229-4158</t>
  </si>
  <si>
    <t>41229-4159</t>
  </si>
  <si>
    <t>41229-4863</t>
  </si>
  <si>
    <t>41229-4864</t>
  </si>
  <si>
    <t>41229-4865</t>
  </si>
  <si>
    <t>41229-4866</t>
  </si>
  <si>
    <t>41229-4867</t>
  </si>
  <si>
    <t>41229-6554</t>
  </si>
  <si>
    <t>41229-6555</t>
  </si>
  <si>
    <t>41229-15077</t>
  </si>
  <si>
    <t>41229-15078</t>
  </si>
  <si>
    <t>41229-15079</t>
  </si>
  <si>
    <t>41229-15080</t>
  </si>
  <si>
    <t>41229-15081</t>
  </si>
  <si>
    <t>41229-15082</t>
  </si>
  <si>
    <t>41229-15083</t>
  </si>
  <si>
    <t>41229-172</t>
  </si>
  <si>
    <t>41229-174</t>
  </si>
  <si>
    <t>41229-7113</t>
  </si>
  <si>
    <t>41229-7115</t>
  </si>
  <si>
    <t>41229-7448</t>
  </si>
  <si>
    <t>41229-8314</t>
  </si>
  <si>
    <t>41229-8315</t>
  </si>
  <si>
    <t>41229-8317</t>
  </si>
  <si>
    <t>41229-8318</t>
  </si>
  <si>
    <t>41229-8319</t>
  </si>
  <si>
    <t>41229-8320</t>
  </si>
  <si>
    <t>41229-8476</t>
  </si>
  <si>
    <t>41229-15054</t>
  </si>
  <si>
    <t>41229-15055</t>
  </si>
  <si>
    <t>41229-15056</t>
  </si>
  <si>
    <t>41229-15057</t>
  </si>
  <si>
    <t>41229-15058</t>
  </si>
  <si>
    <t>41229-15059</t>
  </si>
  <si>
    <t>41229-15060</t>
  </si>
  <si>
    <t>41229-15061</t>
  </si>
  <si>
    <t>41229-15062</t>
  </si>
  <si>
    <t>41229-15063</t>
  </si>
  <si>
    <t>41229-15064</t>
  </si>
  <si>
    <t>41229-15065</t>
  </si>
  <si>
    <t>41229-15066</t>
  </si>
  <si>
    <t>41229-15067</t>
  </si>
  <si>
    <t>41229-15068</t>
  </si>
  <si>
    <t>41229-15069</t>
  </si>
  <si>
    <t>41229-15072</t>
  </si>
  <si>
    <t>41229-15073</t>
  </si>
  <si>
    <t>41229-15076</t>
  </si>
  <si>
    <t>41229-243</t>
  </si>
  <si>
    <t>41229-244</t>
  </si>
  <si>
    <t>41229-246</t>
  </si>
  <si>
    <t>41229-3039</t>
  </si>
  <si>
    <t>41229-3040</t>
  </si>
  <si>
    <t>41229-3042</t>
  </si>
  <si>
    <t>41229-314</t>
  </si>
  <si>
    <t>41229-4512</t>
  </si>
  <si>
    <t>41229-4513</t>
  </si>
  <si>
    <t>41229-4514</t>
  </si>
  <si>
    <t>41229-4515</t>
  </si>
  <si>
    <t>41229-4519</t>
  </si>
  <si>
    <t>41229-4520</t>
  </si>
  <si>
    <t>41229-4523</t>
  </si>
  <si>
    <t>41229-4524</t>
  </si>
  <si>
    <t>41229-4525</t>
  </si>
  <si>
    <t>41229-4526</t>
  </si>
  <si>
    <t>41229-4527</t>
  </si>
  <si>
    <t>41229-10613</t>
  </si>
  <si>
    <t>41229-10614</t>
  </si>
  <si>
    <t>41229-15050</t>
  </si>
  <si>
    <t>41229-15051</t>
  </si>
  <si>
    <t>41229-15052</t>
  </si>
  <si>
    <t>41229-15053</t>
  </si>
  <si>
    <t>41229-364</t>
  </si>
  <si>
    <t>41229-365</t>
  </si>
  <si>
    <t>41229-10668</t>
  </si>
  <si>
    <t>41229-3525</t>
  </si>
  <si>
    <t>41229-2958</t>
  </si>
  <si>
    <t>41229-5228</t>
  </si>
  <si>
    <t>41229-5229</t>
  </si>
  <si>
    <t>41229-11937</t>
  </si>
  <si>
    <t>41229-11938</t>
  </si>
  <si>
    <t>41229-15046</t>
  </si>
  <si>
    <t>41229-15047</t>
  </si>
  <si>
    <t>41229-15048</t>
  </si>
  <si>
    <t>41229-15049</t>
  </si>
  <si>
    <t>41229-3567</t>
  </si>
  <si>
    <t>41229-5113</t>
  </si>
  <si>
    <t>41229-11939</t>
  </si>
  <si>
    <t>41229-11940</t>
  </si>
  <si>
    <t>41229-2864</t>
  </si>
  <si>
    <t>41229-11936</t>
  </si>
  <si>
    <t>41229-10632</t>
  </si>
  <si>
    <t>41229-11270</t>
  </si>
  <si>
    <t>LM1-RIGHT - broken</t>
  </si>
  <si>
    <t>created a master file to combine all morphological and isotope data for specimens from Hall's Cave</t>
  </si>
  <si>
    <t>41229-15540</t>
  </si>
  <si>
    <t>41229-15541</t>
  </si>
  <si>
    <t>41229-15542</t>
  </si>
  <si>
    <t>41229-15543</t>
  </si>
  <si>
    <t>41229-15544</t>
  </si>
  <si>
    <t>41229-15545</t>
  </si>
  <si>
    <t>41229-15546</t>
  </si>
  <si>
    <t>41229-15547</t>
  </si>
  <si>
    <t>41229-15548</t>
  </si>
  <si>
    <t>41229-15549</t>
  </si>
  <si>
    <t>41229-15550</t>
  </si>
  <si>
    <t>41229-15551</t>
  </si>
  <si>
    <t>41229-15552</t>
  </si>
  <si>
    <t>41229-15553</t>
  </si>
  <si>
    <t>41229-15554</t>
  </si>
  <si>
    <t>41229-15555</t>
  </si>
  <si>
    <t>41229-15556</t>
  </si>
  <si>
    <t>41229-15557</t>
  </si>
  <si>
    <t>41229-15558</t>
  </si>
  <si>
    <t>41229-15559</t>
  </si>
  <si>
    <t>41229-15560</t>
  </si>
  <si>
    <t>41229-15561</t>
  </si>
  <si>
    <t>41229-15562</t>
  </si>
  <si>
    <t>41229-15563</t>
  </si>
  <si>
    <t>41229-15564</t>
  </si>
  <si>
    <t>41229-15565</t>
  </si>
  <si>
    <t>41129-15566</t>
  </si>
  <si>
    <t>41229-15567</t>
  </si>
  <si>
    <t>41229-15568</t>
  </si>
  <si>
    <t>41229-15569</t>
  </si>
  <si>
    <t>41229-15570</t>
  </si>
  <si>
    <t>41229-15571</t>
  </si>
  <si>
    <t>41229-15572</t>
  </si>
  <si>
    <t>41229-15573</t>
  </si>
  <si>
    <t>41229-15574</t>
  </si>
  <si>
    <t>41229-15575</t>
  </si>
  <si>
    <t>41229-15576</t>
  </si>
  <si>
    <t>41229-15577</t>
  </si>
  <si>
    <t>41229-15578</t>
  </si>
  <si>
    <t>41229-15579</t>
  </si>
  <si>
    <t>41229-15580</t>
  </si>
  <si>
    <t>41229-15581</t>
  </si>
  <si>
    <t>41229-15582</t>
  </si>
  <si>
    <t>41229-15583</t>
  </si>
  <si>
    <t>41229-15584</t>
  </si>
  <si>
    <t>41229-15585</t>
  </si>
  <si>
    <t>NOT OK (~300mV)</t>
  </si>
  <si>
    <t>NOT OK (~500mV)</t>
  </si>
  <si>
    <t>Lepus californicus</t>
  </si>
  <si>
    <t>230-235</t>
  </si>
  <si>
    <t>41229-8242</t>
  </si>
  <si>
    <t>41229-999</t>
  </si>
  <si>
    <t>41229-1286</t>
  </si>
  <si>
    <t>41229-1600</t>
  </si>
  <si>
    <t>41229-2874</t>
  </si>
  <si>
    <t>41229-2875</t>
  </si>
  <si>
    <t>41229-2876</t>
  </si>
  <si>
    <t>41229-8096</t>
  </si>
  <si>
    <t>41229-1290</t>
  </si>
  <si>
    <t>41229-9805</t>
  </si>
  <si>
    <t>41229-9514</t>
  </si>
  <si>
    <t>41229-15142</t>
  </si>
  <si>
    <t>41229-15144</t>
  </si>
  <si>
    <t>41229-72</t>
  </si>
  <si>
    <t>41229-7431</t>
  </si>
  <si>
    <t>41229-7432</t>
  </si>
  <si>
    <t>41229-15090</t>
  </si>
  <si>
    <t>41229-15091</t>
  </si>
  <si>
    <t>41229-15092</t>
  </si>
  <si>
    <t>41229-7459</t>
  </si>
  <si>
    <t>41229-710</t>
  </si>
  <si>
    <t>41229-1305</t>
  </si>
  <si>
    <t>41229-694</t>
  </si>
  <si>
    <t>41229-970</t>
  </si>
  <si>
    <t>41229-2792</t>
  </si>
  <si>
    <t>41229-2793</t>
  </si>
  <si>
    <t>41229-2815</t>
  </si>
  <si>
    <t>41229-2833</t>
  </si>
  <si>
    <t>41229-1145</t>
  </si>
  <si>
    <t>41229-1148</t>
  </si>
  <si>
    <t>41229-2557</t>
  </si>
  <si>
    <t>41229-2560</t>
  </si>
  <si>
    <t>41229-2615</t>
  </si>
  <si>
    <t>41229-885</t>
  </si>
  <si>
    <t>41229-15098</t>
  </si>
  <si>
    <t>41229-15105</t>
  </si>
  <si>
    <t>41229-4219</t>
  </si>
  <si>
    <t>41229-5011</t>
  </si>
  <si>
    <t>41229-15112</t>
  </si>
  <si>
    <t>41229-15113</t>
  </si>
  <si>
    <t>41229-8472</t>
  </si>
  <si>
    <t>41229-15129</t>
  </si>
  <si>
    <t>41229-7635</t>
  </si>
  <si>
    <t>41229-986</t>
  </si>
  <si>
    <t>41229-2846</t>
  </si>
  <si>
    <t>41229-2529</t>
  </si>
  <si>
    <t>41229-3436</t>
  </si>
  <si>
    <t>use isotopes</t>
  </si>
  <si>
    <t>y</t>
  </si>
  <si>
    <t>n</t>
  </si>
  <si>
    <r>
      <t>FILE:</t>
    </r>
    <r>
      <rPr>
        <b/>
        <sz val="14"/>
        <color theme="1"/>
        <rFont val="Calibri"/>
        <family val="2"/>
        <scheme val="minor"/>
      </rPr>
      <t xml:space="preserve"> File contains all morphological and isotopes data collected, found in the individual folders within the taxa data files, and the age model used to turn depth into age levels.</t>
    </r>
  </si>
  <si>
    <r>
      <t xml:space="preserve">TABS: 
</t>
    </r>
    <r>
      <rPr>
        <b/>
        <sz val="12"/>
        <color theme="1"/>
        <rFont val="Calibri"/>
        <family val="2"/>
      </rPr>
      <t xml:space="preserve">• HC_CombinedMorphology_Isotope - contains the information of every specimen we have processed for either size measurements or isotope analysis. Isotope data can include specimens whose C:N ratios show that they should not be used and dshould therefore be removed before analysis of data. 
• Age Model - the age model from Tom Stafford we used to correlate depth from which specimens were found in the pit to the age of the fossils from 0-380 cm, or 0-22864 years before present. </t>
    </r>
  </si>
  <si>
    <t>added the file and tab descriptions to top of metadata</t>
  </si>
  <si>
    <t>Catalina Tome (CPT)</t>
  </si>
  <si>
    <t>I deleted rows of specimens that didn't have either mass estimates or isotope values. (error from merging of files)</t>
  </si>
  <si>
    <t>Neotoma</t>
  </si>
  <si>
    <t>41229-8</t>
  </si>
  <si>
    <t>41229-2867</t>
  </si>
  <si>
    <t>41229-2868</t>
  </si>
  <si>
    <t>41229-2870</t>
  </si>
  <si>
    <t>41229-2891</t>
  </si>
  <si>
    <t>41229-3596</t>
  </si>
  <si>
    <t>41229-3615</t>
  </si>
  <si>
    <t>41229-3989</t>
  </si>
  <si>
    <t>41229-4791</t>
  </si>
  <si>
    <t>41229-4825</t>
  </si>
  <si>
    <t>41229-5369</t>
  </si>
  <si>
    <t>41229-5370</t>
  </si>
  <si>
    <t>41229-6331</t>
  </si>
  <si>
    <t>41229-6332</t>
  </si>
  <si>
    <t>41229-6334</t>
  </si>
  <si>
    <t>41229-6335</t>
  </si>
  <si>
    <t>41229-6337</t>
  </si>
  <si>
    <t>41229-6346</t>
  </si>
  <si>
    <t>41229-6347</t>
  </si>
  <si>
    <t>41229-6349</t>
  </si>
  <si>
    <t>41229-6351</t>
  </si>
  <si>
    <t>41229-7390</t>
  </si>
  <si>
    <t>41229-7426</t>
  </si>
  <si>
    <t>41229-8229</t>
  </si>
  <si>
    <t>41229-8494</t>
  </si>
  <si>
    <t>41229-8495</t>
  </si>
  <si>
    <t>41229-8496</t>
  </si>
  <si>
    <t>41229-8497</t>
  </si>
  <si>
    <t>41229-8821</t>
  </si>
  <si>
    <t>41229-8823</t>
  </si>
  <si>
    <t>41229-8824</t>
  </si>
  <si>
    <t>41229-8825</t>
  </si>
  <si>
    <t>41229-9306</t>
  </si>
  <si>
    <t>41229-9507</t>
  </si>
  <si>
    <t>41229-9985</t>
  </si>
  <si>
    <t>41229-10762</t>
  </si>
  <si>
    <t>41229-15166</t>
  </si>
  <si>
    <t>41229-15242</t>
  </si>
  <si>
    <t>41229-15297</t>
  </si>
  <si>
    <t>41229-15703</t>
  </si>
  <si>
    <t>41229-15816</t>
  </si>
  <si>
    <t>41229-15817</t>
  </si>
  <si>
    <t>41229-15823</t>
  </si>
  <si>
    <t>41229-15824</t>
  </si>
  <si>
    <t>41229-15830</t>
  </si>
  <si>
    <t>41229-15831</t>
  </si>
  <si>
    <t>41229-15832</t>
  </si>
  <si>
    <t>41229-15833</t>
  </si>
  <si>
    <t>41229-15842</t>
  </si>
  <si>
    <t>41229-15843</t>
  </si>
  <si>
    <t>41229-15847</t>
  </si>
  <si>
    <t>41229-15850</t>
  </si>
  <si>
    <t>41229-15851</t>
  </si>
  <si>
    <t>41229-15852</t>
  </si>
  <si>
    <t>41229-15857</t>
  </si>
  <si>
    <t>41229-15858</t>
  </si>
  <si>
    <t>41229-15162</t>
  </si>
  <si>
    <t>41229-15865</t>
  </si>
  <si>
    <t>41229-15866</t>
  </si>
  <si>
    <t>41229-15870</t>
  </si>
  <si>
    <t>41229-15885</t>
  </si>
  <si>
    <t>41229-15886</t>
  </si>
  <si>
    <t>41229-15888</t>
  </si>
  <si>
    <t>41229-15889</t>
  </si>
  <si>
    <t>41229-15890</t>
  </si>
  <si>
    <t>41229-15903</t>
  </si>
  <si>
    <t>41229-15904</t>
  </si>
  <si>
    <t>41229-15905</t>
  </si>
  <si>
    <t>41229-15906</t>
  </si>
  <si>
    <t>41229-15910</t>
  </si>
  <si>
    <t>41229-15911</t>
  </si>
  <si>
    <t>41229-15916</t>
  </si>
  <si>
    <t>41229-15918</t>
  </si>
  <si>
    <t>41229-15919</t>
  </si>
  <si>
    <t>41229-15920</t>
  </si>
  <si>
    <t>41229-15933</t>
  </si>
  <si>
    <t>41229-15935</t>
  </si>
  <si>
    <t>41229-15936</t>
  </si>
  <si>
    <t>41229-15937</t>
  </si>
  <si>
    <t>41229-15939</t>
  </si>
  <si>
    <t>41229-15940</t>
  </si>
  <si>
    <t>41229-15942</t>
  </si>
  <si>
    <t>41229-15943</t>
  </si>
  <si>
    <t>Added data from Neotoma isotopes batch 1</t>
  </si>
  <si>
    <t>045-050</t>
  </si>
  <si>
    <t>RLM1</t>
  </si>
  <si>
    <t>LLM1</t>
  </si>
  <si>
    <t>RUM1</t>
  </si>
  <si>
    <t>root</t>
  </si>
  <si>
    <t>LUM1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</si>
</sst>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_(* #,##0.0_);_(* \(#,##0.0\);_(* &quot;-&quot;??_);_(@_)"/>
    <numFmt numFmtId="167" formatCode="0.000"/>
    <numFmt numFmtId="168" formatCode="[$-409]d\-mmm\-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name val="MS Sans Serif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0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1" fontId="0" fillId="0" borderId="0" xfId="0" applyNumberFormat="1" applyAlignment="1">
      <alignment horizontal="center"/>
    </xf>
    <xf numFmtId="0" fontId="11" fillId="0" borderId="1" xfId="0" applyFont="1" applyBorder="1" applyAlignment="1"/>
    <xf numFmtId="0" fontId="10" fillId="0" borderId="1" xfId="0" applyFont="1" applyBorder="1"/>
    <xf numFmtId="0" fontId="8" fillId="0" borderId="0" xfId="0" applyFont="1" applyAlignment="1"/>
    <xf numFmtId="0" fontId="8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/>
    <xf numFmtId="0" fontId="8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166" fontId="9" fillId="0" borderId="1" xfId="77" applyNumberFormat="1" applyFont="1" applyFill="1" applyBorder="1" applyAlignment="1">
      <alignment horizontal="center" vertical="center"/>
    </xf>
    <xf numFmtId="0" fontId="0" fillId="0" borderId="0" xfId="0" applyFont="1" applyFill="1"/>
    <xf numFmtId="165" fontId="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/>
    </xf>
    <xf numFmtId="1" fontId="8" fillId="0" borderId="0" xfId="77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165" fontId="8" fillId="0" borderId="0" xfId="750" applyNumberFormat="1" applyFont="1" applyFill="1" applyBorder="1" applyAlignment="1">
      <alignment horizontal="center" vertical="center"/>
    </xf>
    <xf numFmtId="165" fontId="8" fillId="0" borderId="0" xfId="750" quotePrefix="1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10" fillId="0" borderId="0" xfId="0" applyFont="1" applyFill="1"/>
    <xf numFmtId="165" fontId="8" fillId="0" borderId="0" xfId="0" quotePrefix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8" fillId="0" borderId="0" xfId="0" applyFont="1" applyFill="1"/>
    <xf numFmtId="165" fontId="8" fillId="0" borderId="0" xfId="0" applyNumberFormat="1" applyFont="1" applyFill="1"/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5" fontId="9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wrapText="1"/>
    </xf>
    <xf numFmtId="1" fontId="9" fillId="0" borderId="1" xfId="77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165" fontId="8" fillId="0" borderId="0" xfId="0" quotePrefix="1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wrapText="1"/>
    </xf>
    <xf numFmtId="2" fontId="8" fillId="0" borderId="0" xfId="0" applyNumberFormat="1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165" fontId="0" fillId="2" borderId="0" xfId="0" quotePrefix="1" applyNumberFormat="1" applyFont="1" applyFill="1" applyAlignment="1">
      <alignment horizontal="center"/>
    </xf>
    <xf numFmtId="0" fontId="0" fillId="0" borderId="0" xfId="0" applyFont="1" applyBorder="1"/>
    <xf numFmtId="165" fontId="0" fillId="2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quotePrefix="1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Border="1" applyAlignment="1">
      <alignment horizontal="center"/>
    </xf>
    <xf numFmtId="165" fontId="0" fillId="0" borderId="0" xfId="0" quotePrefix="1" applyNumberFormat="1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quotePrefix="1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165" fontId="8" fillId="0" borderId="0" xfId="750" applyNumberFormat="1" applyFont="1" applyAlignment="1">
      <alignment horizontal="center"/>
    </xf>
    <xf numFmtId="165" fontId="8" fillId="0" borderId="0" xfId="750" quotePrefix="1" applyNumberFormat="1" applyFont="1" applyAlignment="1">
      <alignment horizontal="center"/>
    </xf>
    <xf numFmtId="0" fontId="0" fillId="0" borderId="0" xfId="0" quotePrefix="1" applyNumberFormat="1" applyFont="1" applyAlignment="1">
      <alignment horizontal="center"/>
    </xf>
    <xf numFmtId="167" fontId="0" fillId="0" borderId="0" xfId="0" quotePrefix="1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right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/>
    </xf>
    <xf numFmtId="167" fontId="0" fillId="0" borderId="0" xfId="0" applyNumberFormat="1" applyFont="1" applyFill="1" applyBorder="1" applyAlignment="1">
      <alignment horizontal="right" vertical="center" wrapText="1"/>
    </xf>
    <xf numFmtId="1" fontId="0" fillId="0" borderId="0" xfId="0" applyNumberFormat="1" applyFont="1" applyFill="1" applyBorder="1"/>
    <xf numFmtId="0" fontId="0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/>
    <xf numFmtId="167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center"/>
    </xf>
    <xf numFmtId="0" fontId="3" fillId="0" borderId="0" xfId="0" applyFont="1" applyBorder="1"/>
    <xf numFmtId="0" fontId="8" fillId="0" borderId="0" xfId="750" quotePrefix="1" applyNumberFormat="1" applyFont="1" applyAlignment="1">
      <alignment horizontal="center"/>
    </xf>
    <xf numFmtId="167" fontId="8" fillId="0" borderId="0" xfId="750" quotePrefix="1" applyNumberFormat="1" applyFont="1" applyAlignment="1">
      <alignment horizontal="center"/>
    </xf>
    <xf numFmtId="167" fontId="2" fillId="0" borderId="0" xfId="0" applyNumberFormat="1" applyFont="1" applyBorder="1" applyAlignment="1">
      <alignment horizontal="right"/>
    </xf>
    <xf numFmtId="165" fontId="8" fillId="0" borderId="0" xfId="0" applyNumberFormat="1" applyFont="1" applyFill="1" applyBorder="1" applyAlignment="1">
      <alignment horizontal="left" vertical="center" wrapText="1"/>
    </xf>
    <xf numFmtId="165" fontId="1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4" borderId="0" xfId="0" quotePrefix="1" applyNumberFormat="1" applyFont="1" applyFill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168" fontId="13" fillId="0" borderId="0" xfId="0" applyNumberFormat="1" applyFont="1" applyAlignment="1">
      <alignment horizontal="left" vertical="center" wrapText="1"/>
    </xf>
    <xf numFmtId="168" fontId="14" fillId="0" borderId="0" xfId="0" applyNumberFormat="1" applyFont="1" applyAlignment="1">
      <alignment horizontal="left" vertical="center" wrapText="1"/>
    </xf>
  </cellXfs>
  <cellStyles count="1085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  <cellStyle name="Normal 2" xfId="750" xr:uid="{00000000-0005-0000-0000-00003C040000}"/>
  </cellStyles>
  <dxfs count="3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Neotoma Nitrogen across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HC_CombinedMorphology_Isotope!$G$49:$G$131</c:f>
              <c:numCache>
                <c:formatCode>0</c:formatCode>
                <c:ptCount val="83"/>
                <c:pt idx="0">
                  <c:v>564</c:v>
                </c:pt>
                <c:pt idx="1">
                  <c:v>564</c:v>
                </c:pt>
                <c:pt idx="2">
                  <c:v>894</c:v>
                </c:pt>
                <c:pt idx="3">
                  <c:v>1293</c:v>
                </c:pt>
                <c:pt idx="4">
                  <c:v>1623</c:v>
                </c:pt>
                <c:pt idx="5">
                  <c:v>1623</c:v>
                </c:pt>
                <c:pt idx="6">
                  <c:v>1623</c:v>
                </c:pt>
                <c:pt idx="7">
                  <c:v>1952</c:v>
                </c:pt>
                <c:pt idx="8">
                  <c:v>2281</c:v>
                </c:pt>
                <c:pt idx="9">
                  <c:v>2281</c:v>
                </c:pt>
                <c:pt idx="10">
                  <c:v>2611</c:v>
                </c:pt>
                <c:pt idx="11">
                  <c:v>2611</c:v>
                </c:pt>
                <c:pt idx="12">
                  <c:v>2611</c:v>
                </c:pt>
                <c:pt idx="13">
                  <c:v>2611</c:v>
                </c:pt>
                <c:pt idx="14">
                  <c:v>2611</c:v>
                </c:pt>
                <c:pt idx="15">
                  <c:v>2611</c:v>
                </c:pt>
                <c:pt idx="16">
                  <c:v>2611</c:v>
                </c:pt>
                <c:pt idx="17">
                  <c:v>2611</c:v>
                </c:pt>
                <c:pt idx="18">
                  <c:v>2611</c:v>
                </c:pt>
                <c:pt idx="19">
                  <c:v>3269</c:v>
                </c:pt>
                <c:pt idx="20">
                  <c:v>3928</c:v>
                </c:pt>
                <c:pt idx="21">
                  <c:v>3928</c:v>
                </c:pt>
                <c:pt idx="22">
                  <c:v>3928</c:v>
                </c:pt>
                <c:pt idx="23">
                  <c:v>3928</c:v>
                </c:pt>
                <c:pt idx="24">
                  <c:v>4257.5</c:v>
                </c:pt>
                <c:pt idx="25">
                  <c:v>4257.5</c:v>
                </c:pt>
                <c:pt idx="26">
                  <c:v>4257.5</c:v>
                </c:pt>
                <c:pt idx="27">
                  <c:v>4257.5</c:v>
                </c:pt>
                <c:pt idx="28">
                  <c:v>4587</c:v>
                </c:pt>
                <c:pt idx="29">
                  <c:v>4587</c:v>
                </c:pt>
                <c:pt idx="30">
                  <c:v>4587</c:v>
                </c:pt>
                <c:pt idx="31">
                  <c:v>4587</c:v>
                </c:pt>
                <c:pt idx="32">
                  <c:v>4587</c:v>
                </c:pt>
                <c:pt idx="33">
                  <c:v>4587</c:v>
                </c:pt>
                <c:pt idx="34">
                  <c:v>4916</c:v>
                </c:pt>
                <c:pt idx="35">
                  <c:v>4916</c:v>
                </c:pt>
                <c:pt idx="36">
                  <c:v>4916</c:v>
                </c:pt>
                <c:pt idx="37">
                  <c:v>4916</c:v>
                </c:pt>
                <c:pt idx="38">
                  <c:v>4916</c:v>
                </c:pt>
                <c:pt idx="39">
                  <c:v>4916</c:v>
                </c:pt>
                <c:pt idx="40">
                  <c:v>4916</c:v>
                </c:pt>
                <c:pt idx="41">
                  <c:v>5245.5</c:v>
                </c:pt>
                <c:pt idx="42">
                  <c:v>5575</c:v>
                </c:pt>
                <c:pt idx="43">
                  <c:v>5575</c:v>
                </c:pt>
                <c:pt idx="44">
                  <c:v>5575</c:v>
                </c:pt>
                <c:pt idx="45">
                  <c:v>5575</c:v>
                </c:pt>
                <c:pt idx="46">
                  <c:v>5575</c:v>
                </c:pt>
                <c:pt idx="47">
                  <c:v>5575</c:v>
                </c:pt>
                <c:pt idx="48">
                  <c:v>6234</c:v>
                </c:pt>
                <c:pt idx="49">
                  <c:v>6234</c:v>
                </c:pt>
                <c:pt idx="50">
                  <c:v>6234</c:v>
                </c:pt>
                <c:pt idx="51">
                  <c:v>6234</c:v>
                </c:pt>
                <c:pt idx="52">
                  <c:v>6234</c:v>
                </c:pt>
                <c:pt idx="53">
                  <c:v>6234</c:v>
                </c:pt>
                <c:pt idx="54">
                  <c:v>6234</c:v>
                </c:pt>
                <c:pt idx="55">
                  <c:v>6234</c:v>
                </c:pt>
                <c:pt idx="56">
                  <c:v>6234</c:v>
                </c:pt>
                <c:pt idx="57">
                  <c:v>6563</c:v>
                </c:pt>
                <c:pt idx="58">
                  <c:v>6563</c:v>
                </c:pt>
                <c:pt idx="59">
                  <c:v>6563</c:v>
                </c:pt>
                <c:pt idx="60">
                  <c:v>6563</c:v>
                </c:pt>
                <c:pt idx="61">
                  <c:v>6563</c:v>
                </c:pt>
                <c:pt idx="62">
                  <c:v>6563</c:v>
                </c:pt>
                <c:pt idx="63">
                  <c:v>6563</c:v>
                </c:pt>
                <c:pt idx="64">
                  <c:v>6563</c:v>
                </c:pt>
                <c:pt idx="65">
                  <c:v>6563</c:v>
                </c:pt>
                <c:pt idx="66">
                  <c:v>7221.5</c:v>
                </c:pt>
                <c:pt idx="67">
                  <c:v>7221.5</c:v>
                </c:pt>
                <c:pt idx="68">
                  <c:v>7221.5</c:v>
                </c:pt>
                <c:pt idx="69">
                  <c:v>7221.5</c:v>
                </c:pt>
                <c:pt idx="70">
                  <c:v>7221.5</c:v>
                </c:pt>
                <c:pt idx="71">
                  <c:v>7221.5</c:v>
                </c:pt>
                <c:pt idx="72">
                  <c:v>7221.5</c:v>
                </c:pt>
                <c:pt idx="73">
                  <c:v>7221.5</c:v>
                </c:pt>
                <c:pt idx="74">
                  <c:v>7221.5</c:v>
                </c:pt>
                <c:pt idx="75">
                  <c:v>7551</c:v>
                </c:pt>
                <c:pt idx="76">
                  <c:v>7551</c:v>
                </c:pt>
                <c:pt idx="77">
                  <c:v>7551</c:v>
                </c:pt>
                <c:pt idx="78">
                  <c:v>7551</c:v>
                </c:pt>
                <c:pt idx="79">
                  <c:v>7551</c:v>
                </c:pt>
                <c:pt idx="80">
                  <c:v>7551</c:v>
                </c:pt>
                <c:pt idx="81">
                  <c:v>7551</c:v>
                </c:pt>
                <c:pt idx="82">
                  <c:v>7551</c:v>
                </c:pt>
              </c:numCache>
            </c:numRef>
          </c:xVal>
          <c:yVal>
            <c:numRef>
              <c:f>HC_CombinedMorphology_Isotope!$Q$49:$Q$131</c:f>
              <c:numCache>
                <c:formatCode>0.0</c:formatCode>
                <c:ptCount val="83"/>
                <c:pt idx="0">
                  <c:v>4.3692857142857129</c:v>
                </c:pt>
                <c:pt idx="1">
                  <c:v>5.5762857142857127</c:v>
                </c:pt>
                <c:pt idx="2">
                  <c:v>6.0842857142857127</c:v>
                </c:pt>
                <c:pt idx="3">
                  <c:v>4.1002857142857128</c:v>
                </c:pt>
                <c:pt idx="4">
                  <c:v>7.0202857142857127</c:v>
                </c:pt>
                <c:pt idx="5">
                  <c:v>8.1812857142857141</c:v>
                </c:pt>
                <c:pt idx="6">
                  <c:v>4.0562857142857132</c:v>
                </c:pt>
                <c:pt idx="7">
                  <c:v>5.9502857142857133</c:v>
                </c:pt>
                <c:pt idx="8">
                  <c:v>5.2402857142857133</c:v>
                </c:pt>
                <c:pt idx="9">
                  <c:v>3.646285714285713</c:v>
                </c:pt>
                <c:pt idx="10">
                  <c:v>7.678285714285713</c:v>
                </c:pt>
                <c:pt idx="11">
                  <c:v>4.787285714285713</c:v>
                </c:pt>
                <c:pt idx="12">
                  <c:v>5.2322857142857133</c:v>
                </c:pt>
                <c:pt idx="13">
                  <c:v>4.582285714285713</c:v>
                </c:pt>
                <c:pt idx="14">
                  <c:v>6.7062857142857126</c:v>
                </c:pt>
                <c:pt idx="15">
                  <c:v>4.3072857142857135</c:v>
                </c:pt>
                <c:pt idx="16">
                  <c:v>5.2482857142857133</c:v>
                </c:pt>
                <c:pt idx="17">
                  <c:v>4.739285714285713</c:v>
                </c:pt>
                <c:pt idx="18">
                  <c:v>4.7822857142857131</c:v>
                </c:pt>
                <c:pt idx="19">
                  <c:v>7.9722857142857126</c:v>
                </c:pt>
                <c:pt idx="20">
                  <c:v>4.9792857142857132</c:v>
                </c:pt>
                <c:pt idx="21">
                  <c:v>6.3532857142857129</c:v>
                </c:pt>
                <c:pt idx="22">
                  <c:v>4.5352857142857133</c:v>
                </c:pt>
                <c:pt idx="23">
                  <c:v>5.0552857142857128</c:v>
                </c:pt>
                <c:pt idx="24">
                  <c:v>4.8572857142857133</c:v>
                </c:pt>
                <c:pt idx="25">
                  <c:v>5.9462857142857128</c:v>
                </c:pt>
                <c:pt idx="26">
                  <c:v>7.1472857142857134</c:v>
                </c:pt>
                <c:pt idx="27">
                  <c:v>7.0932857142857131</c:v>
                </c:pt>
                <c:pt idx="28">
                  <c:v>4.4842857142857131</c:v>
                </c:pt>
                <c:pt idx="29">
                  <c:v>6.7132857142857132</c:v>
                </c:pt>
                <c:pt idx="30">
                  <c:v>7.4092857142857129</c:v>
                </c:pt>
                <c:pt idx="31">
                  <c:v>5.928285714285713</c:v>
                </c:pt>
                <c:pt idx="32">
                  <c:v>6.8812857142857133</c:v>
                </c:pt>
                <c:pt idx="33">
                  <c:v>7.4802857142857127</c:v>
                </c:pt>
                <c:pt idx="34">
                  <c:v>5.2852857142857133</c:v>
                </c:pt>
                <c:pt idx="35">
                  <c:v>5.6192857142857129</c:v>
                </c:pt>
                <c:pt idx="36">
                  <c:v>6.0302857142857134</c:v>
                </c:pt>
                <c:pt idx="37">
                  <c:v>4.2662857142857131</c:v>
                </c:pt>
                <c:pt idx="38">
                  <c:v>5.3742857142857128</c:v>
                </c:pt>
                <c:pt idx="39">
                  <c:v>6.5622857142857134</c:v>
                </c:pt>
                <c:pt idx="40">
                  <c:v>5.3432857142857131</c:v>
                </c:pt>
                <c:pt idx="41">
                  <c:v>4.5062857142857133</c:v>
                </c:pt>
                <c:pt idx="42">
                  <c:v>5.2922857142857129</c:v>
                </c:pt>
                <c:pt idx="43">
                  <c:v>5.7192857142857134</c:v>
                </c:pt>
                <c:pt idx="44">
                  <c:v>5.0992857142857133</c:v>
                </c:pt>
                <c:pt idx="45">
                  <c:v>5.9272857142857127</c:v>
                </c:pt>
                <c:pt idx="46">
                  <c:v>3.2802857142857129</c:v>
                </c:pt>
                <c:pt idx="47">
                  <c:v>6.0442857142857127</c:v>
                </c:pt>
                <c:pt idx="48">
                  <c:v>7.5692857142857131</c:v>
                </c:pt>
                <c:pt idx="49">
                  <c:v>4.9836000000000009</c:v>
                </c:pt>
                <c:pt idx="50">
                  <c:v>6.6046000000000005</c:v>
                </c:pt>
                <c:pt idx="51">
                  <c:v>7.2536000000000005</c:v>
                </c:pt>
                <c:pt idx="52">
                  <c:v>4.9486000000000008</c:v>
                </c:pt>
                <c:pt idx="53">
                  <c:v>6.3166000000000011</c:v>
                </c:pt>
                <c:pt idx="54">
                  <c:v>5.6026000000000007</c:v>
                </c:pt>
                <c:pt idx="55">
                  <c:v>5.4516000000000009</c:v>
                </c:pt>
                <c:pt idx="56">
                  <c:v>4.220600000000001</c:v>
                </c:pt>
                <c:pt idx="57">
                  <c:v>3.4792857142857132</c:v>
                </c:pt>
                <c:pt idx="58">
                  <c:v>4.5852857142857131</c:v>
                </c:pt>
                <c:pt idx="59">
                  <c:v>7.4082857142857126</c:v>
                </c:pt>
                <c:pt idx="60">
                  <c:v>4.3362857142857134</c:v>
                </c:pt>
                <c:pt idx="61">
                  <c:v>5.9632857142857132</c:v>
                </c:pt>
                <c:pt idx="62">
                  <c:v>5.3312857142857126</c:v>
                </c:pt>
                <c:pt idx="63">
                  <c:v>3.0622857142857129</c:v>
                </c:pt>
                <c:pt idx="64">
                  <c:v>3.7422857142857131</c:v>
                </c:pt>
                <c:pt idx="65">
                  <c:v>5.9556000000000013</c:v>
                </c:pt>
                <c:pt idx="66">
                  <c:v>5.6112857142857129</c:v>
                </c:pt>
                <c:pt idx="67">
                  <c:v>4.2242857142857133</c:v>
                </c:pt>
                <c:pt idx="68">
                  <c:v>6.3572857142857133</c:v>
                </c:pt>
                <c:pt idx="69">
                  <c:v>5.4992857142857128</c:v>
                </c:pt>
                <c:pt idx="70">
                  <c:v>4.7672857142857135</c:v>
                </c:pt>
                <c:pt idx="71">
                  <c:v>4.545285714285713</c:v>
                </c:pt>
                <c:pt idx="72">
                  <c:v>5.6502857142857126</c:v>
                </c:pt>
                <c:pt idx="73">
                  <c:v>5.4502857142857133</c:v>
                </c:pt>
                <c:pt idx="74">
                  <c:v>6.1452857142857127</c:v>
                </c:pt>
                <c:pt idx="75">
                  <c:v>6.3856000000000011</c:v>
                </c:pt>
                <c:pt idx="76">
                  <c:v>5.8896000000000006</c:v>
                </c:pt>
                <c:pt idx="77">
                  <c:v>6.0306000000000006</c:v>
                </c:pt>
                <c:pt idx="78">
                  <c:v>5.978600000000001</c:v>
                </c:pt>
                <c:pt idx="79">
                  <c:v>5.3106000000000009</c:v>
                </c:pt>
                <c:pt idx="80">
                  <c:v>7.4676000000000009</c:v>
                </c:pt>
                <c:pt idx="81">
                  <c:v>6.877600000000001</c:v>
                </c:pt>
                <c:pt idx="82">
                  <c:v>7.4076000000000013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A-46CC-B81F-F4411984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7312"/>
        <c:axId val="399965240"/>
      </c:scatterChart>
      <c:valAx>
        <c:axId val="4006073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65240"/>
        <c:crosses val="autoZero"/>
        <c:crossBetween val="midCat"/>
      </c:valAx>
      <c:valAx>
        <c:axId val="3999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0731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111</xdr:row>
      <xdr:rowOff>43543</xdr:rowOff>
    </xdr:from>
    <xdr:to>
      <xdr:col>13</xdr:col>
      <xdr:colOff>830036</xdr:colOff>
      <xdr:row>124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720F8-2FED-42F5-ADCC-CFE27160B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C8" sqref="C8"/>
    </sheetView>
  </sheetViews>
  <sheetFormatPr defaultColWidth="11" defaultRowHeight="15.5" x14ac:dyDescent="0.35"/>
  <cols>
    <col min="1" max="1" width="11" style="1"/>
    <col min="2" max="2" width="17.6640625" style="1" customWidth="1"/>
    <col min="3" max="3" width="101.5" style="2" customWidth="1"/>
    <col min="4" max="4" width="11" customWidth="1"/>
  </cols>
  <sheetData>
    <row r="1" spans="1:9" ht="40" customHeight="1" x14ac:dyDescent="0.35">
      <c r="A1" s="129" t="s">
        <v>898</v>
      </c>
      <c r="B1" s="129"/>
      <c r="C1" s="129"/>
      <c r="D1" s="129"/>
    </row>
    <row r="2" spans="1:9" ht="94" customHeight="1" x14ac:dyDescent="0.35">
      <c r="A2" s="130" t="s">
        <v>899</v>
      </c>
      <c r="B2" s="130"/>
      <c r="C2" s="130"/>
      <c r="D2" s="130"/>
    </row>
    <row r="3" spans="1:9" x14ac:dyDescent="0.35">
      <c r="A3" s="89"/>
      <c r="B3" s="12"/>
      <c r="C3" s="90"/>
    </row>
    <row r="4" spans="1:9" s="7" customFormat="1" ht="32.25" customHeight="1" thickBot="1" x14ac:dyDescent="0.5">
      <c r="A4" s="5" t="s">
        <v>18</v>
      </c>
      <c r="B4" s="5" t="s">
        <v>19</v>
      </c>
      <c r="C4" s="6" t="s">
        <v>20</v>
      </c>
    </row>
    <row r="5" spans="1:9" x14ac:dyDescent="0.35">
      <c r="A5" s="3">
        <v>42762</v>
      </c>
      <c r="B5" s="1" t="s">
        <v>901</v>
      </c>
      <c r="C5" s="2" t="s">
        <v>797</v>
      </c>
      <c r="D5" s="59"/>
      <c r="E5" s="59"/>
      <c r="F5" s="59"/>
      <c r="G5" s="59"/>
      <c r="H5" s="59"/>
      <c r="I5" s="59"/>
    </row>
    <row r="6" spans="1:9" x14ac:dyDescent="0.35">
      <c r="A6" s="3">
        <v>42983</v>
      </c>
      <c r="B6" s="1" t="s">
        <v>507</v>
      </c>
      <c r="C6" s="2" t="s">
        <v>900</v>
      </c>
      <c r="D6" s="59"/>
      <c r="E6" s="59"/>
      <c r="F6" s="59"/>
      <c r="G6" s="59"/>
      <c r="H6" s="59"/>
      <c r="I6" s="59"/>
    </row>
    <row r="7" spans="1:9" x14ac:dyDescent="0.35">
      <c r="A7" s="3">
        <v>43044</v>
      </c>
      <c r="B7" s="1" t="s">
        <v>507</v>
      </c>
      <c r="C7" s="2" t="s">
        <v>902</v>
      </c>
    </row>
    <row r="8" spans="1:9" x14ac:dyDescent="0.35">
      <c r="A8" s="3">
        <v>43047</v>
      </c>
      <c r="B8" s="1" t="s">
        <v>507</v>
      </c>
      <c r="C8" s="2" t="s">
        <v>987</v>
      </c>
    </row>
    <row r="12" spans="1:9" x14ac:dyDescent="0.35">
      <c r="C12" s="9"/>
    </row>
  </sheetData>
  <mergeCells count="2">
    <mergeCell ref="A1:D1"/>
    <mergeCell ref="A2:D2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tabSelected="1" zoomScale="70" zoomScaleNormal="70" zoomScalePageLayoutView="70" workbookViewId="0">
      <pane ySplit="1" topLeftCell="A106" activePane="bottomLeft" state="frozen"/>
      <selection pane="bottomLeft" activeCell="J109" sqref="J109"/>
    </sheetView>
  </sheetViews>
  <sheetFormatPr defaultColWidth="11" defaultRowHeight="15.5" x14ac:dyDescent="0.35"/>
  <cols>
    <col min="1" max="1" width="21.33203125" style="35" customWidth="1"/>
    <col min="2" max="2" width="15.5" style="48" customWidth="1"/>
    <col min="3" max="3" width="11" style="51"/>
    <col min="4" max="4" width="11" style="35" customWidth="1"/>
    <col min="5" max="5" width="11" style="52" customWidth="1"/>
    <col min="6" max="6" width="11" style="53" customWidth="1"/>
    <col min="7" max="7" width="12.33203125" style="47" customWidth="1"/>
    <col min="8" max="9" width="9.5" style="35" customWidth="1"/>
    <col min="10" max="12" width="11" style="35" customWidth="1"/>
    <col min="13" max="13" width="8.83203125" style="35" customWidth="1"/>
    <col min="14" max="14" width="12" style="93" customWidth="1"/>
    <col min="15" max="15" width="12" style="35" customWidth="1"/>
    <col min="16" max="16" width="8.5" style="35" customWidth="1"/>
    <col min="17" max="20" width="7.5" style="35" customWidth="1"/>
    <col min="21" max="21" width="9" style="35" customWidth="1"/>
    <col min="22" max="22" width="11" style="35" customWidth="1"/>
    <col min="23" max="23" width="11" style="35"/>
    <col min="24" max="24" width="20.83203125" style="35" customWidth="1"/>
    <col min="25" max="26" width="13.5" style="35" customWidth="1"/>
    <col min="27" max="16384" width="11" style="35"/>
  </cols>
  <sheetData>
    <row r="1" spans="1:28" ht="43" customHeight="1" thickBot="1" x14ac:dyDescent="0.4">
      <c r="A1" s="70" t="s">
        <v>632</v>
      </c>
      <c r="B1" s="32" t="s">
        <v>634</v>
      </c>
      <c r="C1" s="63" t="s">
        <v>11</v>
      </c>
      <c r="D1" s="32" t="s">
        <v>13</v>
      </c>
      <c r="E1" s="64" t="s">
        <v>204</v>
      </c>
      <c r="F1" s="64" t="s">
        <v>205</v>
      </c>
      <c r="G1" s="65" t="s">
        <v>26</v>
      </c>
      <c r="H1" s="32" t="s">
        <v>21</v>
      </c>
      <c r="I1" s="32" t="s">
        <v>22</v>
      </c>
      <c r="J1" s="32" t="s">
        <v>23</v>
      </c>
      <c r="K1" s="32" t="s">
        <v>24</v>
      </c>
      <c r="L1" s="32" t="s">
        <v>25</v>
      </c>
      <c r="M1" s="32" t="s">
        <v>203</v>
      </c>
      <c r="N1" s="91" t="s">
        <v>302</v>
      </c>
      <c r="O1" s="32" t="s">
        <v>592</v>
      </c>
      <c r="P1" s="33" t="s">
        <v>206</v>
      </c>
      <c r="Q1" s="34" t="s">
        <v>207</v>
      </c>
      <c r="R1" s="33" t="s">
        <v>303</v>
      </c>
      <c r="S1" s="33" t="s">
        <v>304</v>
      </c>
      <c r="T1" s="33" t="s">
        <v>305</v>
      </c>
      <c r="U1" s="58" t="s">
        <v>895</v>
      </c>
      <c r="V1" s="66" t="s">
        <v>505</v>
      </c>
      <c r="W1" s="28" t="s">
        <v>506</v>
      </c>
      <c r="X1" s="28" t="s">
        <v>575</v>
      </c>
      <c r="Y1" s="28" t="s">
        <v>572</v>
      </c>
      <c r="Z1" s="28" t="s">
        <v>573</v>
      </c>
    </row>
    <row r="2" spans="1:28" x14ac:dyDescent="0.35">
      <c r="A2" s="37" t="s">
        <v>846</v>
      </c>
      <c r="B2" s="98" t="s">
        <v>848</v>
      </c>
      <c r="C2" s="78" t="s">
        <v>315</v>
      </c>
      <c r="D2" s="73"/>
      <c r="E2" s="41">
        <v>1128</v>
      </c>
      <c r="F2" s="41">
        <v>1458</v>
      </c>
      <c r="G2" s="41">
        <v>1293</v>
      </c>
      <c r="P2" s="83">
        <v>-16.883272727272718</v>
      </c>
      <c r="Q2" s="84">
        <v>4.5673090909090917</v>
      </c>
      <c r="R2" s="83">
        <v>45.241430385283408</v>
      </c>
      <c r="S2" s="84">
        <v>15.910510383761972</v>
      </c>
      <c r="T2" s="84">
        <v>2.8434933445916437</v>
      </c>
      <c r="U2" s="61" t="s">
        <v>896</v>
      </c>
      <c r="V2" s="57">
        <v>1</v>
      </c>
    </row>
    <row r="3" spans="1:28" x14ac:dyDescent="0.35">
      <c r="A3" s="37" t="s">
        <v>846</v>
      </c>
      <c r="B3" s="98" t="s">
        <v>849</v>
      </c>
      <c r="C3" s="78" t="s">
        <v>323</v>
      </c>
      <c r="D3" s="73"/>
      <c r="E3" s="41">
        <v>1458</v>
      </c>
      <c r="F3" s="41">
        <v>1787</v>
      </c>
      <c r="G3" s="41">
        <v>1623</v>
      </c>
      <c r="P3" s="83">
        <v>-16.978272727272721</v>
      </c>
      <c r="Q3" s="84">
        <v>4.6723090909090912</v>
      </c>
      <c r="R3" s="83">
        <v>40.039512588615409</v>
      </c>
      <c r="S3" s="84">
        <v>14.00971307968895</v>
      </c>
      <c r="T3" s="84">
        <v>2.8579823413131873</v>
      </c>
      <c r="U3" s="61" t="s">
        <v>896</v>
      </c>
      <c r="V3" s="57">
        <v>2</v>
      </c>
    </row>
    <row r="4" spans="1:28" x14ac:dyDescent="0.35">
      <c r="A4" s="37" t="s">
        <v>846</v>
      </c>
      <c r="B4" s="98" t="s">
        <v>854</v>
      </c>
      <c r="C4" s="78" t="s">
        <v>230</v>
      </c>
      <c r="D4" s="73"/>
      <c r="E4" s="41">
        <v>2446</v>
      </c>
      <c r="F4" s="41">
        <v>2775</v>
      </c>
      <c r="G4" s="41">
        <v>2611</v>
      </c>
      <c r="P4" s="83">
        <v>-16.167272727272721</v>
      </c>
      <c r="Q4" s="84">
        <v>4.5453090909090914</v>
      </c>
      <c r="R4" s="83">
        <v>42.3783974053988</v>
      </c>
      <c r="S4" s="84">
        <v>15.654590049211494</v>
      </c>
      <c r="T4" s="84">
        <v>2.7070908450607019</v>
      </c>
      <c r="U4" s="61" t="s">
        <v>896</v>
      </c>
      <c r="V4" s="57">
        <v>2</v>
      </c>
    </row>
    <row r="5" spans="1:28" x14ac:dyDescent="0.35">
      <c r="A5" s="37" t="s">
        <v>846</v>
      </c>
      <c r="B5" s="98" t="s">
        <v>850</v>
      </c>
      <c r="C5" s="78" t="s">
        <v>230</v>
      </c>
      <c r="D5" s="73"/>
      <c r="E5" s="41">
        <v>2446</v>
      </c>
      <c r="F5" s="41">
        <v>2775</v>
      </c>
      <c r="G5" s="41">
        <v>2611</v>
      </c>
      <c r="P5" s="83">
        <v>-15.580272727272721</v>
      </c>
      <c r="Q5" s="84">
        <v>6.0963090909090916</v>
      </c>
      <c r="R5" s="83">
        <v>45.072898311751473</v>
      </c>
      <c r="S5" s="84">
        <v>16.21634880023333</v>
      </c>
      <c r="T5" s="84">
        <v>2.7794726708827908</v>
      </c>
      <c r="U5" s="61" t="s">
        <v>896</v>
      </c>
      <c r="V5" s="57">
        <v>2</v>
      </c>
    </row>
    <row r="6" spans="1:28" x14ac:dyDescent="0.35">
      <c r="A6" s="37" t="s">
        <v>846</v>
      </c>
      <c r="B6" s="98" t="s">
        <v>851</v>
      </c>
      <c r="C6" s="78" t="s">
        <v>230</v>
      </c>
      <c r="D6" s="73"/>
      <c r="E6" s="41">
        <v>2446</v>
      </c>
      <c r="F6" s="41">
        <v>2775</v>
      </c>
      <c r="G6" s="41">
        <v>2611</v>
      </c>
      <c r="P6" s="83">
        <v>-14.884272727272721</v>
      </c>
      <c r="Q6" s="84">
        <v>4.2203090909090912</v>
      </c>
      <c r="R6" s="83">
        <v>43.837600230245982</v>
      </c>
      <c r="S6" s="84">
        <v>15.847893465402064</v>
      </c>
      <c r="T6" s="84">
        <v>2.7661468273968999</v>
      </c>
      <c r="U6" s="61" t="s">
        <v>896</v>
      </c>
      <c r="V6" s="57">
        <v>2</v>
      </c>
    </row>
    <row r="7" spans="1:28" s="26" customFormat="1" x14ac:dyDescent="0.35">
      <c r="A7" s="37" t="s">
        <v>846</v>
      </c>
      <c r="B7" s="98" t="s">
        <v>852</v>
      </c>
      <c r="C7" s="78" t="s">
        <v>230</v>
      </c>
      <c r="D7" s="73"/>
      <c r="E7" s="41">
        <v>2446</v>
      </c>
      <c r="F7" s="41">
        <v>2775</v>
      </c>
      <c r="G7" s="41">
        <v>2611</v>
      </c>
      <c r="H7" s="35"/>
      <c r="I7" s="35"/>
      <c r="J7" s="35"/>
      <c r="K7" s="35"/>
      <c r="L7" s="35"/>
      <c r="M7" s="35"/>
      <c r="N7" s="93"/>
      <c r="O7" s="35"/>
      <c r="P7" s="83">
        <v>-14.00527272727272</v>
      </c>
      <c r="Q7" s="84">
        <v>4.331309090909091</v>
      </c>
      <c r="R7" s="83">
        <v>43.549770207261687</v>
      </c>
      <c r="S7" s="84">
        <v>16.244592072246711</v>
      </c>
      <c r="T7" s="84">
        <v>2.6808780432021355</v>
      </c>
      <c r="U7" s="61" t="s">
        <v>896</v>
      </c>
      <c r="V7" s="57">
        <v>2</v>
      </c>
      <c r="W7" s="35"/>
      <c r="X7" s="35"/>
      <c r="Y7" s="35"/>
      <c r="Z7" s="35"/>
      <c r="AA7" s="35"/>
      <c r="AB7" s="35"/>
    </row>
    <row r="8" spans="1:28" x14ac:dyDescent="0.35">
      <c r="A8" s="37" t="s">
        <v>846</v>
      </c>
      <c r="B8" s="98" t="s">
        <v>853</v>
      </c>
      <c r="C8" s="78" t="s">
        <v>230</v>
      </c>
      <c r="D8" s="73"/>
      <c r="E8" s="41">
        <v>2446</v>
      </c>
      <c r="F8" s="41">
        <v>2775</v>
      </c>
      <c r="G8" s="41">
        <v>2611</v>
      </c>
      <c r="P8" s="83">
        <v>-11.45727272727272</v>
      </c>
      <c r="Q8" s="84">
        <v>5.5983090909090913</v>
      </c>
      <c r="R8" s="83">
        <v>44.068556862868313</v>
      </c>
      <c r="S8" s="84">
        <v>15.325625797761353</v>
      </c>
      <c r="T8" s="84">
        <v>2.8754817222084008</v>
      </c>
      <c r="U8" s="61" t="s">
        <v>896</v>
      </c>
      <c r="V8" s="57">
        <v>2</v>
      </c>
    </row>
    <row r="9" spans="1:28" x14ac:dyDescent="0.35">
      <c r="A9" s="37" t="s">
        <v>846</v>
      </c>
      <c r="B9" s="98" t="s">
        <v>855</v>
      </c>
      <c r="C9" s="78" t="s">
        <v>358</v>
      </c>
      <c r="D9" s="73"/>
      <c r="E9" s="99">
        <v>3434</v>
      </c>
      <c r="F9" s="99">
        <v>3763</v>
      </c>
      <c r="G9" s="99">
        <v>3598.5</v>
      </c>
      <c r="P9" s="83">
        <v>-16.144272727272721</v>
      </c>
      <c r="Q9" s="84">
        <v>5.1743090909090919</v>
      </c>
      <c r="R9" s="83">
        <v>45.302249534990267</v>
      </c>
      <c r="S9" s="84">
        <v>15.834105275164207</v>
      </c>
      <c r="T9" s="84">
        <v>2.8610552189549252</v>
      </c>
      <c r="U9" s="61" t="s">
        <v>896</v>
      </c>
      <c r="V9" s="57">
        <v>3</v>
      </c>
    </row>
    <row r="10" spans="1:28" x14ac:dyDescent="0.35">
      <c r="A10" s="37" t="s">
        <v>846</v>
      </c>
      <c r="B10" s="98" t="s">
        <v>857</v>
      </c>
      <c r="C10" s="78" t="s">
        <v>636</v>
      </c>
      <c r="D10" s="73"/>
      <c r="E10" s="99">
        <v>4093</v>
      </c>
      <c r="F10" s="99">
        <v>4422</v>
      </c>
      <c r="G10" s="99">
        <v>4257.5</v>
      </c>
      <c r="P10" s="83">
        <v>-18.497272727272719</v>
      </c>
      <c r="Q10" s="84">
        <v>3.7743090909090915</v>
      </c>
      <c r="R10" s="83">
        <v>44.978924344288068</v>
      </c>
      <c r="S10" s="84">
        <v>16.254162490760518</v>
      </c>
      <c r="T10" s="84">
        <v>2.7672249720559763</v>
      </c>
      <c r="U10" s="61" t="s">
        <v>896</v>
      </c>
      <c r="V10" s="57">
        <v>3</v>
      </c>
    </row>
    <row r="11" spans="1:28" x14ac:dyDescent="0.35">
      <c r="A11" s="37" t="s">
        <v>846</v>
      </c>
      <c r="B11" s="98" t="s">
        <v>856</v>
      </c>
      <c r="C11" s="78" t="s">
        <v>636</v>
      </c>
      <c r="D11" s="73"/>
      <c r="E11" s="99">
        <v>4093</v>
      </c>
      <c r="F11" s="99">
        <v>4422</v>
      </c>
      <c r="G11" s="99">
        <v>4257.5</v>
      </c>
      <c r="P11" s="83">
        <v>-12.907272727272721</v>
      </c>
      <c r="Q11" s="84">
        <v>4.6223090909090914</v>
      </c>
      <c r="R11" s="83">
        <v>42.798189868477721</v>
      </c>
      <c r="S11" s="84">
        <v>15.617045326293217</v>
      </c>
      <c r="T11" s="84">
        <v>2.7404793271888441</v>
      </c>
      <c r="U11" s="61" t="s">
        <v>896</v>
      </c>
      <c r="V11" s="57">
        <v>3</v>
      </c>
    </row>
    <row r="12" spans="1:28" x14ac:dyDescent="0.35">
      <c r="A12" s="37" t="s">
        <v>846</v>
      </c>
      <c r="B12" s="98" t="s">
        <v>860</v>
      </c>
      <c r="C12" s="78" t="s">
        <v>360</v>
      </c>
      <c r="D12" s="73"/>
      <c r="E12" s="41">
        <v>4422</v>
      </c>
      <c r="F12" s="41">
        <v>4751</v>
      </c>
      <c r="G12" s="41">
        <v>4587</v>
      </c>
      <c r="P12" s="83">
        <v>-18.287272727272722</v>
      </c>
      <c r="Q12" s="84">
        <v>4.9713090909090916</v>
      </c>
      <c r="R12" s="83">
        <v>43.585160501104859</v>
      </c>
      <c r="S12" s="84">
        <v>15.388202753119495</v>
      </c>
      <c r="T12" s="84">
        <v>2.8323749823395898</v>
      </c>
      <c r="U12" s="61" t="s">
        <v>896</v>
      </c>
      <c r="V12" s="57">
        <v>3</v>
      </c>
    </row>
    <row r="13" spans="1:28" x14ac:dyDescent="0.35">
      <c r="A13" s="37" t="s">
        <v>846</v>
      </c>
      <c r="B13" s="98" t="s">
        <v>858</v>
      </c>
      <c r="C13" s="78" t="s">
        <v>360</v>
      </c>
      <c r="D13" s="73"/>
      <c r="E13" s="41">
        <v>4422</v>
      </c>
      <c r="F13" s="41">
        <v>4751</v>
      </c>
      <c r="G13" s="41">
        <v>4587</v>
      </c>
      <c r="P13" s="83">
        <v>-14.260272727272721</v>
      </c>
      <c r="Q13" s="84">
        <v>4.6368090909090913</v>
      </c>
      <c r="R13" s="83">
        <v>45.188895250942593</v>
      </c>
      <c r="S13" s="84">
        <v>16.107279704534307</v>
      </c>
      <c r="T13" s="84">
        <v>2.8054951599444578</v>
      </c>
      <c r="U13" s="61" t="s">
        <v>896</v>
      </c>
      <c r="V13" s="57">
        <v>3</v>
      </c>
    </row>
    <row r="14" spans="1:28" x14ac:dyDescent="0.35">
      <c r="A14" s="37" t="s">
        <v>846</v>
      </c>
      <c r="B14" s="98" t="s">
        <v>859</v>
      </c>
      <c r="C14" s="78" t="s">
        <v>360</v>
      </c>
      <c r="D14" s="73"/>
      <c r="E14" s="41">
        <v>4422</v>
      </c>
      <c r="F14" s="41">
        <v>4751</v>
      </c>
      <c r="G14" s="41">
        <v>4587</v>
      </c>
      <c r="P14" s="83">
        <v>-12.29427272727272</v>
      </c>
      <c r="Q14" s="84">
        <v>4.589309090909091</v>
      </c>
      <c r="R14" s="83">
        <v>45.131801507703884</v>
      </c>
      <c r="S14" s="84">
        <v>16.137694151171182</v>
      </c>
      <c r="T14" s="84">
        <v>2.7966697772883791</v>
      </c>
      <c r="U14" s="61" t="s">
        <v>896</v>
      </c>
      <c r="V14" s="57">
        <v>3</v>
      </c>
    </row>
    <row r="15" spans="1:28" x14ac:dyDescent="0.35">
      <c r="A15" s="37" t="s">
        <v>846</v>
      </c>
      <c r="B15" s="98" t="s">
        <v>861</v>
      </c>
      <c r="C15" s="78" t="s">
        <v>363</v>
      </c>
      <c r="D15" s="73"/>
      <c r="E15" s="41">
        <v>4751</v>
      </c>
      <c r="F15" s="106">
        <v>5739</v>
      </c>
      <c r="G15" s="41">
        <v>5245</v>
      </c>
      <c r="P15" s="83">
        <v>-14.88027272727272</v>
      </c>
      <c r="Q15" s="84">
        <v>3.9493090909090913</v>
      </c>
      <c r="R15" s="83">
        <v>41.376489609179814</v>
      </c>
      <c r="S15" s="84">
        <v>13.873940868896687</v>
      </c>
      <c r="T15" s="84">
        <v>2.9823169927111159</v>
      </c>
      <c r="U15" s="61" t="s">
        <v>896</v>
      </c>
      <c r="V15" s="57">
        <v>4</v>
      </c>
    </row>
    <row r="16" spans="1:28" x14ac:dyDescent="0.35">
      <c r="A16" s="37" t="s">
        <v>846</v>
      </c>
      <c r="B16" s="98" t="s">
        <v>864</v>
      </c>
      <c r="C16" s="78" t="s">
        <v>365</v>
      </c>
      <c r="D16" s="73"/>
      <c r="E16" s="99">
        <v>5081</v>
      </c>
      <c r="F16" s="106">
        <v>5410</v>
      </c>
      <c r="G16" s="99">
        <v>5245.5</v>
      </c>
      <c r="P16" s="83">
        <v>-16.647272727272721</v>
      </c>
      <c r="Q16" s="84">
        <v>3.0793090909090912</v>
      </c>
      <c r="R16" s="83">
        <v>44.797133249144004</v>
      </c>
      <c r="S16" s="84">
        <v>16.174125132327973</v>
      </c>
      <c r="T16" s="84">
        <v>2.7696789089139604</v>
      </c>
      <c r="U16" s="61" t="s">
        <v>896</v>
      </c>
      <c r="V16" s="57">
        <v>4</v>
      </c>
    </row>
    <row r="17" spans="1:22" x14ac:dyDescent="0.35">
      <c r="A17" s="37" t="s">
        <v>846</v>
      </c>
      <c r="B17" s="98" t="s">
        <v>863</v>
      </c>
      <c r="C17" s="78" t="s">
        <v>365</v>
      </c>
      <c r="D17" s="73"/>
      <c r="E17" s="99">
        <v>5081</v>
      </c>
      <c r="F17" s="106">
        <v>5410</v>
      </c>
      <c r="G17" s="99">
        <v>5245.5</v>
      </c>
      <c r="P17" s="83">
        <v>-15.866272727272721</v>
      </c>
      <c r="Q17" s="84">
        <v>5.5373090909090914</v>
      </c>
      <c r="R17" s="83">
        <v>44.319566852386245</v>
      </c>
      <c r="S17" s="84">
        <v>15.974354906937103</v>
      </c>
      <c r="T17" s="84">
        <v>2.7744198191777878</v>
      </c>
      <c r="U17" s="61" t="s">
        <v>896</v>
      </c>
      <c r="V17" s="57">
        <v>4</v>
      </c>
    </row>
    <row r="18" spans="1:22" x14ac:dyDescent="0.35">
      <c r="A18" s="37" t="s">
        <v>846</v>
      </c>
      <c r="B18" s="98" t="s">
        <v>865</v>
      </c>
      <c r="C18" s="78" t="s">
        <v>365</v>
      </c>
      <c r="D18" s="73"/>
      <c r="E18" s="99">
        <v>5081</v>
      </c>
      <c r="F18" s="106">
        <v>5410</v>
      </c>
      <c r="G18" s="99">
        <v>5245.5</v>
      </c>
      <c r="P18" s="83">
        <v>-15.722272727272721</v>
      </c>
      <c r="Q18" s="84">
        <v>3.9593090909090911</v>
      </c>
      <c r="R18" s="83">
        <v>40.321994323908854</v>
      </c>
      <c r="S18" s="84">
        <v>14.560173976864368</v>
      </c>
      <c r="T18" s="84">
        <v>2.7693346513564441</v>
      </c>
      <c r="U18" s="61" t="s">
        <v>896</v>
      </c>
      <c r="V18" s="57">
        <v>4</v>
      </c>
    </row>
    <row r="19" spans="1:22" x14ac:dyDescent="0.35">
      <c r="A19" s="37" t="s">
        <v>846</v>
      </c>
      <c r="B19" s="98" t="s">
        <v>862</v>
      </c>
      <c r="C19" s="78" t="s">
        <v>365</v>
      </c>
      <c r="D19" s="73"/>
      <c r="E19" s="99">
        <v>5081</v>
      </c>
      <c r="F19" s="106">
        <v>5410</v>
      </c>
      <c r="G19" s="99">
        <v>5245.5</v>
      </c>
      <c r="P19" s="83">
        <v>-13.99827272727272</v>
      </c>
      <c r="Q19" s="84">
        <v>4.5098090909090915</v>
      </c>
      <c r="R19" s="83">
        <v>44.213076168659356</v>
      </c>
      <c r="S19" s="84">
        <v>15.670230727702453</v>
      </c>
      <c r="T19" s="84">
        <v>2.8214693795476626</v>
      </c>
      <c r="U19" s="61" t="s">
        <v>896</v>
      </c>
      <c r="V19" s="57">
        <v>4</v>
      </c>
    </row>
    <row r="20" spans="1:22" x14ac:dyDescent="0.35">
      <c r="A20" s="37" t="s">
        <v>846</v>
      </c>
      <c r="B20" s="98" t="s">
        <v>866</v>
      </c>
      <c r="C20" s="78" t="s">
        <v>365</v>
      </c>
      <c r="D20" s="73"/>
      <c r="E20" s="99">
        <v>5081</v>
      </c>
      <c r="F20" s="106">
        <v>5410</v>
      </c>
      <c r="G20" s="99">
        <v>5245.5</v>
      </c>
      <c r="P20" s="83">
        <v>-12.673272727272721</v>
      </c>
      <c r="Q20" s="84">
        <v>6.1093090909090915</v>
      </c>
      <c r="R20" s="83">
        <v>43.290068579991406</v>
      </c>
      <c r="S20" s="84">
        <v>15.104546422883832</v>
      </c>
      <c r="T20" s="84">
        <v>2.8660290331132141</v>
      </c>
      <c r="U20" s="61" t="s">
        <v>896</v>
      </c>
      <c r="V20" s="57">
        <v>4</v>
      </c>
    </row>
    <row r="21" spans="1:22" x14ac:dyDescent="0.35">
      <c r="A21" s="37" t="s">
        <v>846</v>
      </c>
      <c r="B21" s="98" t="s">
        <v>867</v>
      </c>
      <c r="C21" s="78" t="s">
        <v>368</v>
      </c>
      <c r="D21" s="73"/>
      <c r="E21" s="40">
        <v>5410</v>
      </c>
      <c r="F21" s="40">
        <v>5739</v>
      </c>
      <c r="G21" s="42">
        <v>5574.5</v>
      </c>
      <c r="P21" s="83">
        <v>-13.27727272727272</v>
      </c>
      <c r="Q21" s="84">
        <v>3.1603090909090912</v>
      </c>
      <c r="R21" s="83">
        <v>44.336712246713979</v>
      </c>
      <c r="S21" s="84">
        <v>15.789929290336607</v>
      </c>
      <c r="T21" s="84">
        <v>2.8079107532069774</v>
      </c>
      <c r="U21" s="61" t="s">
        <v>896</v>
      </c>
      <c r="V21" s="57">
        <v>4</v>
      </c>
    </row>
    <row r="22" spans="1:22" x14ac:dyDescent="0.35">
      <c r="A22" s="37" t="s">
        <v>846</v>
      </c>
      <c r="B22" s="98" t="s">
        <v>869</v>
      </c>
      <c r="C22" s="78" t="s">
        <v>232</v>
      </c>
      <c r="D22" s="73"/>
      <c r="E22" s="41">
        <v>5739</v>
      </c>
      <c r="F22" s="41">
        <v>6069</v>
      </c>
      <c r="G22" s="41">
        <v>5904</v>
      </c>
      <c r="P22" s="83">
        <v>-19.871272727272721</v>
      </c>
      <c r="Q22" s="84">
        <v>3.8303090909090916</v>
      </c>
      <c r="R22" s="83">
        <v>32.507256441512872</v>
      </c>
      <c r="S22" s="84">
        <v>10.470574056042505</v>
      </c>
      <c r="T22" s="84">
        <v>3.1046298194847428</v>
      </c>
      <c r="U22" s="61" t="s">
        <v>896</v>
      </c>
      <c r="V22" s="57">
        <v>4</v>
      </c>
    </row>
    <row r="23" spans="1:22" x14ac:dyDescent="0.35">
      <c r="A23" s="37" t="s">
        <v>846</v>
      </c>
      <c r="B23" s="98" t="s">
        <v>868</v>
      </c>
      <c r="C23" s="78" t="s">
        <v>232</v>
      </c>
      <c r="D23" s="73"/>
      <c r="E23" s="41">
        <v>5739</v>
      </c>
      <c r="F23" s="41">
        <v>6069</v>
      </c>
      <c r="G23" s="41">
        <v>5904</v>
      </c>
      <c r="P23" s="83">
        <v>-13.802272727272721</v>
      </c>
      <c r="Q23" s="84">
        <v>4.9213090909090917</v>
      </c>
      <c r="R23" s="83">
        <v>37.704583584024313</v>
      </c>
      <c r="S23" s="84">
        <v>12.816743046787138</v>
      </c>
      <c r="T23" s="84">
        <v>2.9418225399686064</v>
      </c>
      <c r="U23" s="61" t="s">
        <v>896</v>
      </c>
      <c r="V23" s="57">
        <v>4</v>
      </c>
    </row>
    <row r="24" spans="1:22" x14ac:dyDescent="0.35">
      <c r="A24" s="37" t="s">
        <v>846</v>
      </c>
      <c r="B24" s="98" t="s">
        <v>871</v>
      </c>
      <c r="C24" s="78" t="s">
        <v>233</v>
      </c>
      <c r="D24" s="73"/>
      <c r="E24" s="29">
        <v>6069</v>
      </c>
      <c r="F24" s="29">
        <v>6398</v>
      </c>
      <c r="G24" s="29">
        <v>6233.5</v>
      </c>
      <c r="P24" s="83">
        <v>-14.670272727272721</v>
      </c>
      <c r="Q24" s="84">
        <v>4.2398090909090911</v>
      </c>
      <c r="R24" s="83">
        <v>46.263494472164723</v>
      </c>
      <c r="S24" s="84">
        <v>16.460837352441256</v>
      </c>
      <c r="T24" s="84">
        <v>2.8105188989856296</v>
      </c>
      <c r="U24" s="61" t="s">
        <v>896</v>
      </c>
      <c r="V24" s="57">
        <v>4</v>
      </c>
    </row>
    <row r="25" spans="1:22" x14ac:dyDescent="0.35">
      <c r="A25" s="37" t="s">
        <v>846</v>
      </c>
      <c r="B25" s="98" t="s">
        <v>870</v>
      </c>
      <c r="C25" s="78" t="s">
        <v>233</v>
      </c>
      <c r="D25" s="73"/>
      <c r="E25" s="29">
        <v>6069</v>
      </c>
      <c r="F25" s="29">
        <v>6398</v>
      </c>
      <c r="G25" s="29">
        <v>6233.5</v>
      </c>
      <c r="P25" s="83">
        <v>-13.587272727272721</v>
      </c>
      <c r="Q25" s="84">
        <v>5.387309090909091</v>
      </c>
      <c r="R25" s="83">
        <v>39.178951235303444</v>
      </c>
      <c r="S25" s="84">
        <v>13.894424786352795</v>
      </c>
      <c r="T25" s="84">
        <v>2.8197605757515989</v>
      </c>
      <c r="U25" s="61" t="s">
        <v>896</v>
      </c>
      <c r="V25" s="57">
        <v>4</v>
      </c>
    </row>
    <row r="26" spans="1:22" x14ac:dyDescent="0.35">
      <c r="A26" s="37" t="s">
        <v>846</v>
      </c>
      <c r="B26" s="98" t="s">
        <v>872</v>
      </c>
      <c r="C26" s="78" t="s">
        <v>397</v>
      </c>
      <c r="D26" s="73"/>
      <c r="E26" s="29">
        <v>6728</v>
      </c>
      <c r="F26" s="40">
        <v>7057</v>
      </c>
      <c r="G26" s="29">
        <v>6892.5</v>
      </c>
      <c r="P26" s="85">
        <v>-19.340272727272719</v>
      </c>
      <c r="Q26" s="86">
        <v>4.5812090909090912</v>
      </c>
      <c r="R26" s="85">
        <v>12.549050512791144</v>
      </c>
      <c r="S26" s="86">
        <v>3.410116624874501</v>
      </c>
      <c r="T26" s="86">
        <v>3.6799476068514148</v>
      </c>
      <c r="U26" s="61" t="s">
        <v>896</v>
      </c>
      <c r="V26" s="57">
        <v>5</v>
      </c>
    </row>
    <row r="27" spans="1:22" x14ac:dyDescent="0.35">
      <c r="A27" s="37" t="s">
        <v>846</v>
      </c>
      <c r="B27" s="98" t="s">
        <v>873</v>
      </c>
      <c r="C27" s="78" t="s">
        <v>397</v>
      </c>
      <c r="D27" s="73"/>
      <c r="E27" s="29">
        <v>6728</v>
      </c>
      <c r="F27" s="40">
        <v>7057</v>
      </c>
      <c r="G27" s="29">
        <v>6892.5</v>
      </c>
      <c r="P27" s="83">
        <v>-17.857272727272722</v>
      </c>
      <c r="Q27" s="84">
        <v>4.9603090909090914</v>
      </c>
      <c r="R27" s="83">
        <v>40.33491185960488</v>
      </c>
      <c r="S27" s="84">
        <v>14.462343651924698</v>
      </c>
      <c r="T27" s="84">
        <v>2.7889609616790549</v>
      </c>
      <c r="U27" s="61" t="s">
        <v>896</v>
      </c>
      <c r="V27" s="57">
        <v>5</v>
      </c>
    </row>
    <row r="28" spans="1:22" x14ac:dyDescent="0.35">
      <c r="A28" s="37" t="s">
        <v>846</v>
      </c>
      <c r="B28" s="98" t="s">
        <v>875</v>
      </c>
      <c r="C28" s="78" t="s">
        <v>397</v>
      </c>
      <c r="D28" s="76"/>
      <c r="E28" s="29">
        <v>6728</v>
      </c>
      <c r="F28" s="40">
        <v>7057</v>
      </c>
      <c r="G28" s="29">
        <v>6892.5</v>
      </c>
      <c r="P28" s="83">
        <v>-14.420272727272721</v>
      </c>
      <c r="Q28" s="84">
        <v>5.6413090909090915</v>
      </c>
      <c r="R28" s="83">
        <v>38.023719643650807</v>
      </c>
      <c r="S28" s="84">
        <v>13.341331662715364</v>
      </c>
      <c r="T28" s="84">
        <v>2.8500692888038008</v>
      </c>
      <c r="U28" s="61" t="s">
        <v>896</v>
      </c>
      <c r="V28" s="57">
        <v>5</v>
      </c>
    </row>
    <row r="29" spans="1:22" x14ac:dyDescent="0.35">
      <c r="A29" s="37" t="s">
        <v>846</v>
      </c>
      <c r="B29" s="98" t="s">
        <v>874</v>
      </c>
      <c r="C29" s="78" t="s">
        <v>397</v>
      </c>
      <c r="D29" s="73"/>
      <c r="E29" s="29">
        <v>6728</v>
      </c>
      <c r="F29" s="40">
        <v>7057</v>
      </c>
      <c r="G29" s="29">
        <v>6892.5</v>
      </c>
      <c r="P29" s="83">
        <v>-13.436272727272721</v>
      </c>
      <c r="Q29" s="84">
        <v>5.9313090909090915</v>
      </c>
      <c r="R29" s="83">
        <v>37.70561459154159</v>
      </c>
      <c r="S29" s="84">
        <v>13.772560892556838</v>
      </c>
      <c r="T29" s="84">
        <v>2.7377344624353044</v>
      </c>
      <c r="U29" s="61" t="s">
        <v>896</v>
      </c>
      <c r="V29" s="57">
        <v>5</v>
      </c>
    </row>
    <row r="30" spans="1:22" x14ac:dyDescent="0.35">
      <c r="A30" s="37" t="s">
        <v>846</v>
      </c>
      <c r="B30" s="98" t="s">
        <v>876</v>
      </c>
      <c r="C30" s="78" t="s">
        <v>252</v>
      </c>
      <c r="D30" s="73"/>
      <c r="E30" s="40">
        <v>7386</v>
      </c>
      <c r="F30" s="40">
        <v>7716</v>
      </c>
      <c r="G30" s="42">
        <v>7551</v>
      </c>
      <c r="P30" s="83">
        <v>-19.426272727272721</v>
      </c>
      <c r="Q30" s="84">
        <v>5.4023090909090916</v>
      </c>
      <c r="R30" s="83">
        <v>29.686870457516076</v>
      </c>
      <c r="S30" s="84">
        <v>9.0007138853617743</v>
      </c>
      <c r="T30" s="84">
        <v>3.2982795404481235</v>
      </c>
      <c r="U30" s="61" t="s">
        <v>896</v>
      </c>
      <c r="V30" s="57">
        <v>5</v>
      </c>
    </row>
    <row r="31" spans="1:22" x14ac:dyDescent="0.35">
      <c r="A31" s="37" t="s">
        <v>846</v>
      </c>
      <c r="B31" s="98" t="s">
        <v>880</v>
      </c>
      <c r="C31" s="78" t="s">
        <v>252</v>
      </c>
      <c r="D31" s="76"/>
      <c r="E31" s="40">
        <v>7386</v>
      </c>
      <c r="F31" s="40">
        <v>7716</v>
      </c>
      <c r="G31" s="42">
        <v>7551</v>
      </c>
      <c r="P31" s="83">
        <v>-17.531272727272722</v>
      </c>
      <c r="Q31" s="84">
        <v>4.3733090909090917</v>
      </c>
      <c r="R31" s="83">
        <v>40.589875631954726</v>
      </c>
      <c r="S31" s="84">
        <v>14.327814264244392</v>
      </c>
      <c r="T31" s="84">
        <v>2.8329426166033094</v>
      </c>
      <c r="U31" s="61" t="s">
        <v>896</v>
      </c>
      <c r="V31" s="57">
        <v>5</v>
      </c>
    </row>
    <row r="32" spans="1:22" x14ac:dyDescent="0.35">
      <c r="A32" s="37" t="s">
        <v>846</v>
      </c>
      <c r="B32" s="98" t="s">
        <v>878</v>
      </c>
      <c r="C32" s="78" t="s">
        <v>252</v>
      </c>
      <c r="D32" s="73"/>
      <c r="E32" s="40">
        <v>7386</v>
      </c>
      <c r="F32" s="40">
        <v>7716</v>
      </c>
      <c r="G32" s="42">
        <v>7551</v>
      </c>
      <c r="P32" s="83">
        <v>-16.959272727272719</v>
      </c>
      <c r="Q32" s="84">
        <v>5.8523090909090918</v>
      </c>
      <c r="R32" s="83">
        <v>43.381254275252324</v>
      </c>
      <c r="S32" s="84">
        <v>15.76429062678721</v>
      </c>
      <c r="T32" s="84">
        <v>2.7518684666684239</v>
      </c>
      <c r="U32" s="61" t="s">
        <v>896</v>
      </c>
      <c r="V32" s="57">
        <v>5</v>
      </c>
    </row>
    <row r="33" spans="1:22" x14ac:dyDescent="0.35">
      <c r="A33" s="37" t="s">
        <v>846</v>
      </c>
      <c r="B33" s="98" t="s">
        <v>877</v>
      </c>
      <c r="C33" s="78" t="s">
        <v>252</v>
      </c>
      <c r="D33" s="73"/>
      <c r="E33" s="40">
        <v>7386</v>
      </c>
      <c r="F33" s="40">
        <v>7716</v>
      </c>
      <c r="G33" s="42">
        <v>7551</v>
      </c>
      <c r="P33" s="83">
        <v>-11.51727272727272</v>
      </c>
      <c r="Q33" s="84">
        <v>6.9653090909090913</v>
      </c>
      <c r="R33" s="83">
        <v>45.354744153305845</v>
      </c>
      <c r="S33" s="84">
        <v>15.473245757533514</v>
      </c>
      <c r="T33" s="84">
        <v>2.9311719637894216</v>
      </c>
      <c r="U33" s="61" t="s">
        <v>896</v>
      </c>
      <c r="V33" s="57">
        <v>5</v>
      </c>
    </row>
    <row r="34" spans="1:22" x14ac:dyDescent="0.35">
      <c r="A34" s="37" t="s">
        <v>846</v>
      </c>
      <c r="B34" s="98" t="s">
        <v>879</v>
      </c>
      <c r="C34" s="78" t="s">
        <v>252</v>
      </c>
      <c r="D34" s="76"/>
      <c r="E34" s="40">
        <v>7386</v>
      </c>
      <c r="F34" s="40">
        <v>7716</v>
      </c>
      <c r="G34" s="42">
        <v>7551</v>
      </c>
      <c r="P34" s="83">
        <v>-11.205272727272721</v>
      </c>
      <c r="Q34" s="84">
        <v>6.5943090909090918</v>
      </c>
      <c r="R34" s="83">
        <v>33.281601480333627</v>
      </c>
      <c r="S34" s="84">
        <v>11.567940127560043</v>
      </c>
      <c r="T34" s="84">
        <v>2.8770551293779492</v>
      </c>
      <c r="U34" s="61" t="s">
        <v>896</v>
      </c>
      <c r="V34" s="57">
        <v>5</v>
      </c>
    </row>
    <row r="35" spans="1:22" x14ac:dyDescent="0.35">
      <c r="A35" s="37" t="s">
        <v>846</v>
      </c>
      <c r="B35" s="98" t="s">
        <v>881</v>
      </c>
      <c r="C35" s="78" t="s">
        <v>253</v>
      </c>
      <c r="D35" s="73"/>
      <c r="E35" s="41">
        <v>7716</v>
      </c>
      <c r="F35" s="41">
        <v>8045</v>
      </c>
      <c r="G35" s="41">
        <v>7881</v>
      </c>
      <c r="P35" s="83">
        <v>-18.680272727272719</v>
      </c>
      <c r="Q35" s="84">
        <v>4.9593090909090911</v>
      </c>
      <c r="R35" s="83">
        <v>43.796339313583488</v>
      </c>
      <c r="S35" s="84">
        <v>15.45755013871983</v>
      </c>
      <c r="T35" s="84">
        <v>2.8333299210123495</v>
      </c>
      <c r="U35" s="61" t="s">
        <v>896</v>
      </c>
      <c r="V35" s="57">
        <v>5</v>
      </c>
    </row>
    <row r="36" spans="1:22" x14ac:dyDescent="0.35">
      <c r="A36" s="37" t="s">
        <v>846</v>
      </c>
      <c r="B36" s="98" t="s">
        <v>883</v>
      </c>
      <c r="C36" s="78" t="s">
        <v>253</v>
      </c>
      <c r="D36" s="73"/>
      <c r="E36" s="41">
        <v>7716</v>
      </c>
      <c r="F36" s="41">
        <v>8045</v>
      </c>
      <c r="G36" s="41">
        <v>7881</v>
      </c>
      <c r="P36" s="83">
        <v>-17.099272727272719</v>
      </c>
      <c r="Q36" s="84">
        <v>6.6523090909090916</v>
      </c>
      <c r="R36" s="83">
        <v>26.326225179552321</v>
      </c>
      <c r="S36" s="84">
        <v>9.0754785166411747</v>
      </c>
      <c r="T36" s="84">
        <v>2.9008084952522846</v>
      </c>
      <c r="U36" s="61" t="s">
        <v>896</v>
      </c>
      <c r="V36" s="57">
        <v>5</v>
      </c>
    </row>
    <row r="37" spans="1:22" x14ac:dyDescent="0.35">
      <c r="A37" s="37" t="s">
        <v>846</v>
      </c>
      <c r="B37" s="98" t="s">
        <v>882</v>
      </c>
      <c r="C37" s="78" t="s">
        <v>253</v>
      </c>
      <c r="D37" s="73"/>
      <c r="E37" s="41">
        <v>7716</v>
      </c>
      <c r="F37" s="41">
        <v>8045</v>
      </c>
      <c r="G37" s="41">
        <v>7881</v>
      </c>
      <c r="P37" s="83">
        <v>-15.21927272727272</v>
      </c>
      <c r="Q37" s="84">
        <v>6.2983090909090915</v>
      </c>
      <c r="R37" s="83">
        <v>40.131669739517761</v>
      </c>
      <c r="S37" s="84">
        <v>13.81497204465801</v>
      </c>
      <c r="T37" s="84">
        <v>2.9049403509315042</v>
      </c>
      <c r="U37" s="61" t="s">
        <v>896</v>
      </c>
      <c r="V37" s="57">
        <v>5</v>
      </c>
    </row>
    <row r="38" spans="1:22" x14ac:dyDescent="0.35">
      <c r="A38" s="37" t="s">
        <v>846</v>
      </c>
      <c r="B38" s="98" t="s">
        <v>884</v>
      </c>
      <c r="C38" s="78" t="s">
        <v>255</v>
      </c>
      <c r="D38" s="73"/>
      <c r="E38" s="106">
        <v>8375</v>
      </c>
      <c r="F38" s="106">
        <v>8704</v>
      </c>
      <c r="G38" s="99">
        <v>8539.5</v>
      </c>
      <c r="P38" s="83">
        <v>-19.307272727272721</v>
      </c>
      <c r="Q38" s="84">
        <v>4.3353090909090914</v>
      </c>
      <c r="R38" s="83">
        <v>43.522864259169651</v>
      </c>
      <c r="S38" s="84">
        <v>15.545043988080311</v>
      </c>
      <c r="T38" s="84">
        <v>2.7997903571416254</v>
      </c>
      <c r="U38" s="61" t="s">
        <v>896</v>
      </c>
      <c r="V38" s="57">
        <v>6</v>
      </c>
    </row>
    <row r="39" spans="1:22" x14ac:dyDescent="0.35">
      <c r="A39" s="37" t="s">
        <v>846</v>
      </c>
      <c r="B39" s="98" t="s">
        <v>885</v>
      </c>
      <c r="C39" s="78" t="s">
        <v>94</v>
      </c>
      <c r="D39" s="73"/>
      <c r="E39" s="41">
        <v>8704</v>
      </c>
      <c r="F39" s="41">
        <v>9033</v>
      </c>
      <c r="G39" s="41">
        <v>8869</v>
      </c>
      <c r="P39" s="83">
        <v>-20.792272727272721</v>
      </c>
      <c r="Q39" s="84">
        <v>3.9163090909090914</v>
      </c>
      <c r="R39" s="83">
        <v>42.611687975825497</v>
      </c>
      <c r="S39" s="84">
        <v>14.970857732839098</v>
      </c>
      <c r="T39" s="84">
        <v>2.8463090583217068</v>
      </c>
      <c r="U39" s="61" t="s">
        <v>896</v>
      </c>
      <c r="V39" s="57">
        <v>6</v>
      </c>
    </row>
    <row r="40" spans="1:22" x14ac:dyDescent="0.35">
      <c r="A40" s="37" t="s">
        <v>846</v>
      </c>
      <c r="B40" s="98" t="s">
        <v>886</v>
      </c>
      <c r="C40" s="78" t="s">
        <v>94</v>
      </c>
      <c r="D40" s="73"/>
      <c r="E40" s="41">
        <v>8704</v>
      </c>
      <c r="F40" s="41">
        <v>9033</v>
      </c>
      <c r="G40" s="41">
        <v>8869</v>
      </c>
      <c r="P40" s="83">
        <v>-14.567272727272721</v>
      </c>
      <c r="Q40" s="84">
        <v>7.199809090909091</v>
      </c>
      <c r="R40" s="83">
        <v>45.561817578082895</v>
      </c>
      <c r="S40" s="84">
        <v>16.498891015648255</v>
      </c>
      <c r="T40" s="84">
        <v>2.7615078816430825</v>
      </c>
      <c r="U40" s="61" t="s">
        <v>896</v>
      </c>
      <c r="V40" s="57">
        <v>6</v>
      </c>
    </row>
    <row r="41" spans="1:22" x14ac:dyDescent="0.35">
      <c r="A41" s="37" t="s">
        <v>846</v>
      </c>
      <c r="B41" s="98" t="s">
        <v>887</v>
      </c>
      <c r="C41" s="78" t="s">
        <v>150</v>
      </c>
      <c r="D41" s="73"/>
      <c r="E41" s="41">
        <v>9033</v>
      </c>
      <c r="F41" s="41">
        <v>9363</v>
      </c>
      <c r="G41" s="41">
        <v>9198</v>
      </c>
      <c r="P41" s="83">
        <v>-14.28027272727272</v>
      </c>
      <c r="Q41" s="84">
        <v>5.6883090909090912</v>
      </c>
      <c r="R41" s="83">
        <v>29.569127453935067</v>
      </c>
      <c r="S41" s="84">
        <v>10.494238936669056</v>
      </c>
      <c r="T41" s="84">
        <v>2.8176533460291608</v>
      </c>
      <c r="U41" s="61" t="s">
        <v>896</v>
      </c>
      <c r="V41" s="57">
        <v>6</v>
      </c>
    </row>
    <row r="42" spans="1:22" x14ac:dyDescent="0.35">
      <c r="A42" s="37" t="s">
        <v>846</v>
      </c>
      <c r="B42" s="98" t="s">
        <v>888</v>
      </c>
      <c r="C42" s="78" t="s">
        <v>256</v>
      </c>
      <c r="D42" s="73"/>
      <c r="E42" s="41">
        <v>9692</v>
      </c>
      <c r="F42" s="41">
        <v>10021</v>
      </c>
      <c r="G42" s="41">
        <v>9857</v>
      </c>
      <c r="P42" s="83">
        <v>-9.9692727272727204</v>
      </c>
      <c r="Q42" s="84">
        <v>7.1593090909090913</v>
      </c>
      <c r="R42" s="83">
        <v>39.965775427191836</v>
      </c>
      <c r="S42" s="84">
        <v>14.03708789362744</v>
      </c>
      <c r="T42" s="84">
        <v>2.8471557441294864</v>
      </c>
      <c r="U42" s="61" t="s">
        <v>896</v>
      </c>
      <c r="V42" s="57">
        <v>7</v>
      </c>
    </row>
    <row r="43" spans="1:22" x14ac:dyDescent="0.35">
      <c r="A43" s="37" t="s">
        <v>846</v>
      </c>
      <c r="B43" s="98" t="s">
        <v>889</v>
      </c>
      <c r="C43" s="78" t="s">
        <v>53</v>
      </c>
      <c r="D43" s="73"/>
      <c r="E43" s="41">
        <v>10351</v>
      </c>
      <c r="F43" s="41">
        <v>10680</v>
      </c>
      <c r="G43" s="41">
        <v>10516</v>
      </c>
      <c r="P43" s="83">
        <v>-10.41927272727272</v>
      </c>
      <c r="Q43" s="84">
        <v>5.4833090909090911</v>
      </c>
      <c r="R43" s="83">
        <v>43.069166982629582</v>
      </c>
      <c r="S43" s="84">
        <v>15.756888844424056</v>
      </c>
      <c r="T43" s="84">
        <v>2.7333547509203009</v>
      </c>
      <c r="U43" s="61" t="s">
        <v>896</v>
      </c>
      <c r="V43" s="57">
        <v>7</v>
      </c>
    </row>
    <row r="44" spans="1:22" x14ac:dyDescent="0.35">
      <c r="A44" s="37" t="s">
        <v>846</v>
      </c>
      <c r="B44" s="98" t="s">
        <v>890</v>
      </c>
      <c r="C44" s="78" t="s">
        <v>71</v>
      </c>
      <c r="D44" s="73"/>
      <c r="E44" s="41">
        <v>10680</v>
      </c>
      <c r="F44" s="41">
        <v>11010</v>
      </c>
      <c r="G44" s="41">
        <v>10845</v>
      </c>
      <c r="P44" s="83">
        <v>-18.92827272727272</v>
      </c>
      <c r="Q44" s="84">
        <v>5.8293090909090912</v>
      </c>
      <c r="R44" s="83">
        <v>43.038586853098352</v>
      </c>
      <c r="S44" s="84">
        <v>15.42469335952209</v>
      </c>
      <c r="T44" s="84">
        <v>2.7902393810979356</v>
      </c>
      <c r="U44" s="61" t="s">
        <v>896</v>
      </c>
      <c r="V44" s="57">
        <v>7</v>
      </c>
    </row>
    <row r="45" spans="1:22" x14ac:dyDescent="0.35">
      <c r="A45" s="37" t="s">
        <v>846</v>
      </c>
      <c r="B45" s="98" t="s">
        <v>891</v>
      </c>
      <c r="C45" s="78" t="s">
        <v>292</v>
      </c>
      <c r="D45" s="76"/>
      <c r="E45" s="106">
        <v>11998</v>
      </c>
      <c r="F45" s="106">
        <v>12327</v>
      </c>
      <c r="G45" s="99">
        <v>12162.5</v>
      </c>
      <c r="P45" s="83">
        <v>-14.85127272727272</v>
      </c>
      <c r="Q45" s="84">
        <v>7.5238090909090918</v>
      </c>
      <c r="R45" s="83">
        <v>29.759925880819619</v>
      </c>
      <c r="S45" s="84">
        <v>10.284648610998238</v>
      </c>
      <c r="T45" s="84">
        <v>2.8936259279675181</v>
      </c>
      <c r="U45" s="61" t="s">
        <v>896</v>
      </c>
      <c r="V45" s="57">
        <v>9</v>
      </c>
    </row>
    <row r="46" spans="1:22" x14ac:dyDescent="0.35">
      <c r="A46" s="37" t="s">
        <v>846</v>
      </c>
      <c r="B46" s="98" t="s">
        <v>892</v>
      </c>
      <c r="C46" s="78" t="s">
        <v>49</v>
      </c>
      <c r="D46" s="73"/>
      <c r="E46" s="106">
        <v>14152</v>
      </c>
      <c r="F46" s="106">
        <v>14387</v>
      </c>
      <c r="G46" s="99">
        <v>14269.5</v>
      </c>
      <c r="P46" s="83">
        <v>-18.519272727272721</v>
      </c>
      <c r="Q46" s="84">
        <v>6.6413090909090915</v>
      </c>
      <c r="R46" s="83">
        <v>44.311932359959897</v>
      </c>
      <c r="S46" s="84">
        <v>14.912831152479257</v>
      </c>
      <c r="T46" s="84">
        <v>2.9713963704734256</v>
      </c>
      <c r="U46" s="61" t="s">
        <v>896</v>
      </c>
      <c r="V46" s="57">
        <v>9</v>
      </c>
    </row>
    <row r="47" spans="1:22" x14ac:dyDescent="0.35">
      <c r="A47" s="37" t="s">
        <v>846</v>
      </c>
      <c r="B47" s="98" t="s">
        <v>893</v>
      </c>
      <c r="C47" s="78" t="s">
        <v>293</v>
      </c>
      <c r="D47" s="73"/>
      <c r="E47" s="41">
        <v>14387</v>
      </c>
      <c r="F47" s="41">
        <v>14623</v>
      </c>
      <c r="G47" s="41">
        <v>14505</v>
      </c>
      <c r="P47" s="83">
        <v>-18.523272727272719</v>
      </c>
      <c r="Q47" s="84">
        <v>6.4493090909090913</v>
      </c>
      <c r="R47" s="83">
        <v>40.816789878931168</v>
      </c>
      <c r="S47" s="84">
        <v>14.144125989519704</v>
      </c>
      <c r="T47" s="84">
        <v>2.8857767464157886</v>
      </c>
      <c r="U47" s="61" t="s">
        <v>896</v>
      </c>
      <c r="V47" s="57">
        <v>9</v>
      </c>
    </row>
    <row r="48" spans="1:22" x14ac:dyDescent="0.35">
      <c r="A48" s="37" t="s">
        <v>846</v>
      </c>
      <c r="B48" s="98" t="s">
        <v>894</v>
      </c>
      <c r="C48" s="78" t="s">
        <v>847</v>
      </c>
      <c r="D48" s="73"/>
      <c r="E48" s="99">
        <v>15802</v>
      </c>
      <c r="F48" s="106">
        <v>16038</v>
      </c>
      <c r="G48" s="109">
        <v>15920</v>
      </c>
      <c r="P48" s="83">
        <v>-17.619272727272719</v>
      </c>
      <c r="Q48" s="84">
        <v>5.4893090909090914</v>
      </c>
      <c r="R48" s="83">
        <v>41.318349672422293</v>
      </c>
      <c r="S48" s="84">
        <v>14.470378477235466</v>
      </c>
      <c r="T48" s="84">
        <v>2.8553744974551676</v>
      </c>
      <c r="U48" s="61" t="s">
        <v>896</v>
      </c>
      <c r="V48" s="29">
        <v>10</v>
      </c>
    </row>
    <row r="49" spans="1:21" x14ac:dyDescent="0.35">
      <c r="A49" s="37" t="s">
        <v>903</v>
      </c>
      <c r="B49" s="35" t="s">
        <v>940</v>
      </c>
      <c r="C49" s="110" t="s">
        <v>309</v>
      </c>
      <c r="D49" s="1" t="s">
        <v>992</v>
      </c>
      <c r="E49" s="41">
        <v>0</v>
      </c>
      <c r="F49" s="41">
        <v>1128</v>
      </c>
      <c r="G49" s="41">
        <v>564</v>
      </c>
      <c r="K49" s="96"/>
      <c r="L49" s="79"/>
      <c r="M49" s="96"/>
      <c r="N49" s="97"/>
      <c r="O49" s="72"/>
      <c r="P49" s="71">
        <v>-19.154857142857139</v>
      </c>
      <c r="Q49" s="72">
        <v>4.3692857142857129</v>
      </c>
      <c r="R49" s="71">
        <v>40.425173774833191</v>
      </c>
      <c r="S49" s="72">
        <v>13.589848966711051</v>
      </c>
      <c r="T49" s="71">
        <v>2.9746595325567253</v>
      </c>
      <c r="U49" s="61" t="s">
        <v>896</v>
      </c>
    </row>
    <row r="50" spans="1:21" x14ac:dyDescent="0.35">
      <c r="A50" s="37" t="s">
        <v>903</v>
      </c>
      <c r="B50" s="35" t="s">
        <v>960</v>
      </c>
      <c r="C50" s="110" t="s">
        <v>309</v>
      </c>
      <c r="D50" s="1" t="s">
        <v>990</v>
      </c>
      <c r="E50" s="41">
        <v>0</v>
      </c>
      <c r="F50" s="41">
        <v>1128</v>
      </c>
      <c r="G50" s="41">
        <v>564</v>
      </c>
      <c r="K50" s="96"/>
      <c r="L50" s="79"/>
      <c r="M50" s="96"/>
      <c r="N50" s="97"/>
      <c r="O50" s="72"/>
      <c r="P50" s="71">
        <v>-19.026857142857139</v>
      </c>
      <c r="Q50" s="72">
        <v>5.5762857142857127</v>
      </c>
      <c r="R50" s="71">
        <v>39.575893790501667</v>
      </c>
      <c r="S50" s="72">
        <v>14.4164439097654</v>
      </c>
      <c r="T50" s="71">
        <v>2.7451911191284681</v>
      </c>
      <c r="U50" s="61" t="s">
        <v>896</v>
      </c>
    </row>
    <row r="51" spans="1:21" x14ac:dyDescent="0.35">
      <c r="A51" s="37" t="s">
        <v>903</v>
      </c>
      <c r="B51" s="35" t="s">
        <v>904</v>
      </c>
      <c r="C51" s="110" t="s">
        <v>236</v>
      </c>
      <c r="D51" s="1" t="s">
        <v>989</v>
      </c>
      <c r="E51" s="41">
        <v>0</v>
      </c>
      <c r="F51" s="41">
        <v>1787</v>
      </c>
      <c r="G51" s="41">
        <v>894</v>
      </c>
      <c r="H51" s="111"/>
      <c r="I51" s="111"/>
      <c r="J51" s="111"/>
      <c r="K51" s="112"/>
      <c r="L51" s="1"/>
      <c r="M51" s="96"/>
      <c r="N51" s="97"/>
      <c r="O51" s="72"/>
      <c r="P51" s="71">
        <v>-14.42585714285714</v>
      </c>
      <c r="Q51" s="72">
        <v>6.0842857142857127</v>
      </c>
      <c r="R51" s="71">
        <v>42.62591267491559</v>
      </c>
      <c r="S51" s="72">
        <v>15.321279678675864</v>
      </c>
      <c r="T51" s="71">
        <v>2.7821378872315918</v>
      </c>
      <c r="U51" s="61" t="s">
        <v>896</v>
      </c>
    </row>
    <row r="52" spans="1:21" x14ac:dyDescent="0.35">
      <c r="A52" s="37" t="s">
        <v>903</v>
      </c>
      <c r="B52" s="35" t="s">
        <v>927</v>
      </c>
      <c r="C52" s="110" t="s">
        <v>315</v>
      </c>
      <c r="D52" s="1" t="s">
        <v>993</v>
      </c>
      <c r="E52" s="41">
        <v>1128</v>
      </c>
      <c r="F52" s="41">
        <v>1458</v>
      </c>
      <c r="G52" s="41">
        <v>1293</v>
      </c>
      <c r="K52" s="96"/>
      <c r="L52" s="79"/>
      <c r="M52" s="96"/>
      <c r="N52" s="97"/>
      <c r="O52" s="72"/>
      <c r="P52" s="71">
        <v>-18.597857142857141</v>
      </c>
      <c r="Q52" s="72">
        <v>4.1002857142857128</v>
      </c>
      <c r="R52" s="71">
        <v>39.046897779593834</v>
      </c>
      <c r="S52" s="72">
        <v>13.23392992700343</v>
      </c>
      <c r="T52" s="71">
        <v>2.950514170391656</v>
      </c>
      <c r="U52" s="61" t="s">
        <v>896</v>
      </c>
    </row>
    <row r="53" spans="1:21" x14ac:dyDescent="0.35">
      <c r="A53" s="37" t="s">
        <v>903</v>
      </c>
      <c r="B53" s="35" t="s">
        <v>912</v>
      </c>
      <c r="C53" s="110" t="s">
        <v>323</v>
      </c>
      <c r="D53" s="1" t="s">
        <v>992</v>
      </c>
      <c r="E53" s="41">
        <v>1458</v>
      </c>
      <c r="F53" s="41">
        <v>1787</v>
      </c>
      <c r="G53" s="41">
        <v>1623</v>
      </c>
      <c r="K53" s="96"/>
      <c r="L53" s="79"/>
      <c r="M53" s="96"/>
      <c r="N53" s="97"/>
      <c r="O53" s="72"/>
      <c r="P53" s="71">
        <v>-18.00685714285714</v>
      </c>
      <c r="Q53" s="72">
        <v>7.0202857142857127</v>
      </c>
      <c r="R53" s="71">
        <v>42.768256847666514</v>
      </c>
      <c r="S53" s="72">
        <v>14.705380182716851</v>
      </c>
      <c r="T53" s="71">
        <v>2.9083407784269188</v>
      </c>
      <c r="U53" s="61" t="s">
        <v>896</v>
      </c>
    </row>
    <row r="54" spans="1:21" x14ac:dyDescent="0.35">
      <c r="A54" s="37" t="s">
        <v>903</v>
      </c>
      <c r="B54" s="35" t="s">
        <v>913</v>
      </c>
      <c r="C54" s="110" t="s">
        <v>323</v>
      </c>
      <c r="D54" s="1" t="s">
        <v>992</v>
      </c>
      <c r="E54" s="41">
        <v>1458</v>
      </c>
      <c r="F54" s="41">
        <v>1787</v>
      </c>
      <c r="G54" s="41">
        <v>1623</v>
      </c>
      <c r="K54" s="96"/>
      <c r="L54" s="79"/>
      <c r="M54" s="96"/>
      <c r="N54" s="97"/>
      <c r="O54" s="72"/>
      <c r="P54" s="71">
        <v>-17.923857142857141</v>
      </c>
      <c r="Q54" s="72">
        <v>8.1812857142857141</v>
      </c>
      <c r="R54" s="71">
        <v>42.966563025268172</v>
      </c>
      <c r="S54" s="72">
        <v>15.192769484377445</v>
      </c>
      <c r="T54" s="71">
        <v>2.8280928680876918</v>
      </c>
      <c r="U54" s="61" t="s">
        <v>896</v>
      </c>
    </row>
    <row r="55" spans="1:21" x14ac:dyDescent="0.35">
      <c r="A55" s="37" t="s">
        <v>903</v>
      </c>
      <c r="B55" s="35" t="s">
        <v>925</v>
      </c>
      <c r="C55" s="110" t="s">
        <v>323</v>
      </c>
      <c r="D55" s="1" t="s">
        <v>992</v>
      </c>
      <c r="E55" s="41">
        <v>1458</v>
      </c>
      <c r="F55" s="41">
        <v>1787</v>
      </c>
      <c r="G55" s="41">
        <v>1623</v>
      </c>
      <c r="K55" s="96"/>
      <c r="L55" s="79"/>
      <c r="M55" s="96"/>
      <c r="N55" s="97"/>
      <c r="O55" s="72"/>
      <c r="P55" s="71">
        <v>-19.13485714285714</v>
      </c>
      <c r="Q55" s="72">
        <v>4.0562857142857132</v>
      </c>
      <c r="R55" s="71">
        <v>42.823428655169842</v>
      </c>
      <c r="S55" s="72">
        <v>14.932833103338172</v>
      </c>
      <c r="T55" s="71">
        <v>2.8677363738564012</v>
      </c>
      <c r="U55" s="61" t="s">
        <v>896</v>
      </c>
    </row>
    <row r="56" spans="1:21" x14ac:dyDescent="0.35">
      <c r="A56" s="37" t="s">
        <v>903</v>
      </c>
      <c r="B56" s="35" t="s">
        <v>941</v>
      </c>
      <c r="C56" s="110" t="s">
        <v>344</v>
      </c>
      <c r="D56" s="1" t="s">
        <v>989</v>
      </c>
      <c r="E56" s="41">
        <v>1787</v>
      </c>
      <c r="F56" s="41">
        <v>2116</v>
      </c>
      <c r="G56" s="41">
        <v>1952</v>
      </c>
      <c r="K56" s="96"/>
      <c r="L56" s="79"/>
      <c r="M56" s="96"/>
      <c r="N56" s="97"/>
      <c r="O56" s="72"/>
      <c r="P56" s="71">
        <v>-22.846857142857139</v>
      </c>
      <c r="Q56" s="72">
        <v>5.9502857142857133</v>
      </c>
      <c r="R56" s="71">
        <v>33.607556795554224</v>
      </c>
      <c r="S56" s="72">
        <v>11.424019654991142</v>
      </c>
      <c r="T56" s="71">
        <v>2.9418328933696398</v>
      </c>
      <c r="U56" s="61" t="s">
        <v>896</v>
      </c>
    </row>
    <row r="57" spans="1:21" x14ac:dyDescent="0.35">
      <c r="A57" s="37" t="s">
        <v>903</v>
      </c>
      <c r="B57" s="35" t="s">
        <v>943</v>
      </c>
      <c r="C57" s="110" t="s">
        <v>352</v>
      </c>
      <c r="D57" s="1" t="s">
        <v>990</v>
      </c>
      <c r="E57" s="41">
        <v>2116</v>
      </c>
      <c r="F57" s="41">
        <v>2446</v>
      </c>
      <c r="G57" s="41">
        <v>2281</v>
      </c>
      <c r="K57" s="96"/>
      <c r="L57" s="79"/>
      <c r="M57" s="96"/>
      <c r="N57" s="97"/>
      <c r="O57" s="72"/>
      <c r="P57" s="71">
        <v>-19.011857142857142</v>
      </c>
      <c r="Q57" s="72">
        <v>5.2402857142857133</v>
      </c>
      <c r="R57" s="71">
        <v>42.532838943879518</v>
      </c>
      <c r="S57" s="72">
        <v>15.398020674066016</v>
      </c>
      <c r="T57" s="71">
        <v>2.7622276813483624</v>
      </c>
      <c r="U57" s="61" t="s">
        <v>896</v>
      </c>
    </row>
    <row r="58" spans="1:21" x14ac:dyDescent="0.35">
      <c r="A58" s="37" t="s">
        <v>903</v>
      </c>
      <c r="B58" s="35" t="s">
        <v>962</v>
      </c>
      <c r="C58" s="110" t="s">
        <v>352</v>
      </c>
      <c r="D58" s="1" t="s">
        <v>992</v>
      </c>
      <c r="E58" s="41">
        <v>2116</v>
      </c>
      <c r="F58" s="41">
        <v>2446</v>
      </c>
      <c r="G58" s="41">
        <v>2281</v>
      </c>
      <c r="K58" s="96"/>
      <c r="L58" s="79"/>
      <c r="M58" s="96"/>
      <c r="N58" s="97"/>
      <c r="O58" s="72"/>
      <c r="P58" s="71">
        <v>-20.68185714285714</v>
      </c>
      <c r="Q58" s="72">
        <v>3.646285714285713</v>
      </c>
      <c r="R58" s="71">
        <v>43.011191139388927</v>
      </c>
      <c r="S58" s="72">
        <v>15.747903320634958</v>
      </c>
      <c r="T58" s="71">
        <v>2.7312328672370025</v>
      </c>
      <c r="U58" s="61" t="s">
        <v>896</v>
      </c>
    </row>
    <row r="59" spans="1:21" x14ac:dyDescent="0.35">
      <c r="A59" s="37" t="s">
        <v>903</v>
      </c>
      <c r="B59" s="35" t="s">
        <v>905</v>
      </c>
      <c r="C59" s="110" t="s">
        <v>230</v>
      </c>
      <c r="D59" s="1" t="s">
        <v>989</v>
      </c>
      <c r="E59" s="41">
        <v>2446</v>
      </c>
      <c r="F59" s="41">
        <v>2775</v>
      </c>
      <c r="G59" s="41">
        <v>2611</v>
      </c>
      <c r="K59" s="96"/>
      <c r="L59" s="79"/>
      <c r="M59" s="96"/>
      <c r="N59" s="97"/>
      <c r="O59" s="72"/>
      <c r="P59" s="71">
        <v>-15.94285714285714</v>
      </c>
      <c r="Q59" s="72">
        <v>7.678285714285713</v>
      </c>
      <c r="R59" s="71">
        <v>41.349194290779678</v>
      </c>
      <c r="S59" s="72">
        <v>14.728943342564659</v>
      </c>
      <c r="T59" s="71">
        <v>2.8073428846240507</v>
      </c>
      <c r="U59" s="61" t="s">
        <v>896</v>
      </c>
    </row>
    <row r="60" spans="1:21" x14ac:dyDescent="0.35">
      <c r="A60" s="37" t="s">
        <v>903</v>
      </c>
      <c r="B60" s="35" t="s">
        <v>906</v>
      </c>
      <c r="C60" s="110" t="s">
        <v>230</v>
      </c>
      <c r="D60" s="1" t="s">
        <v>990</v>
      </c>
      <c r="E60" s="41">
        <v>2446</v>
      </c>
      <c r="F60" s="41">
        <v>2775</v>
      </c>
      <c r="G60" s="41">
        <v>2611</v>
      </c>
      <c r="K60" s="96"/>
      <c r="L60" s="79"/>
      <c r="M60" s="96"/>
      <c r="N60" s="97"/>
      <c r="O60" s="72"/>
      <c r="P60" s="71">
        <v>-19.29785714285714</v>
      </c>
      <c r="Q60" s="72">
        <v>4.787285714285713</v>
      </c>
      <c r="R60" s="71">
        <v>37.229471176326385</v>
      </c>
      <c r="S60" s="72">
        <v>12.70036334485668</v>
      </c>
      <c r="T60" s="71">
        <v>2.9313705573158555</v>
      </c>
      <c r="U60" s="61" t="s">
        <v>896</v>
      </c>
    </row>
    <row r="61" spans="1:21" x14ac:dyDescent="0.35">
      <c r="A61" s="37" t="s">
        <v>903</v>
      </c>
      <c r="B61" s="35" t="s">
        <v>907</v>
      </c>
      <c r="C61" s="110" t="s">
        <v>230</v>
      </c>
      <c r="D61" s="1" t="s">
        <v>991</v>
      </c>
      <c r="E61" s="41">
        <v>2446</v>
      </c>
      <c r="F61" s="41">
        <v>2775</v>
      </c>
      <c r="G61" s="41">
        <v>2611</v>
      </c>
      <c r="K61" s="96"/>
      <c r="L61" s="79"/>
      <c r="M61" s="96"/>
      <c r="N61" s="97"/>
      <c r="O61" s="72"/>
      <c r="P61" s="71">
        <v>-17.735857142857139</v>
      </c>
      <c r="Q61" s="72">
        <v>5.2322857142857133</v>
      </c>
      <c r="R61" s="71">
        <v>43.377645461492754</v>
      </c>
      <c r="S61" s="72">
        <v>15.416265422900768</v>
      </c>
      <c r="T61" s="71">
        <v>2.8137583436423927</v>
      </c>
      <c r="U61" s="61" t="s">
        <v>896</v>
      </c>
    </row>
    <row r="62" spans="1:21" x14ac:dyDescent="0.35">
      <c r="A62" s="37" t="s">
        <v>903</v>
      </c>
      <c r="B62" s="35" t="s">
        <v>914</v>
      </c>
      <c r="C62" s="110" t="s">
        <v>230</v>
      </c>
      <c r="D62" s="1" t="s">
        <v>992</v>
      </c>
      <c r="E62" s="41">
        <v>2446</v>
      </c>
      <c r="F62" s="41">
        <v>2775</v>
      </c>
      <c r="G62" s="41">
        <v>2611</v>
      </c>
      <c r="K62" s="96"/>
      <c r="L62" s="79"/>
      <c r="M62" s="96"/>
      <c r="N62" s="97"/>
      <c r="O62" s="72"/>
      <c r="P62" s="71">
        <v>-20.21385714285714</v>
      </c>
      <c r="Q62" s="72">
        <v>4.582285714285713</v>
      </c>
      <c r="R62" s="71">
        <v>41.958467038792492</v>
      </c>
      <c r="S62" s="72">
        <v>15.017305246549737</v>
      </c>
      <c r="T62" s="71">
        <v>2.794007736403477</v>
      </c>
      <c r="U62" s="61" t="s">
        <v>896</v>
      </c>
    </row>
    <row r="63" spans="1:21" x14ac:dyDescent="0.35">
      <c r="A63" s="37" t="s">
        <v>903</v>
      </c>
      <c r="B63" s="35" t="s">
        <v>915</v>
      </c>
      <c r="C63" s="110" t="s">
        <v>230</v>
      </c>
      <c r="D63" s="1" t="s">
        <v>992</v>
      </c>
      <c r="E63" s="41">
        <v>2446</v>
      </c>
      <c r="F63" s="41">
        <v>2775</v>
      </c>
      <c r="G63" s="41">
        <v>2611</v>
      </c>
      <c r="K63" s="96"/>
      <c r="L63" s="79"/>
      <c r="M63" s="96"/>
      <c r="N63" s="97"/>
      <c r="O63" s="72"/>
      <c r="P63" s="71">
        <v>-19.875857142857139</v>
      </c>
      <c r="Q63" s="72">
        <v>6.7062857142857126</v>
      </c>
      <c r="R63" s="71">
        <v>33.937272089786937</v>
      </c>
      <c r="S63" s="72">
        <v>10.499547347216867</v>
      </c>
      <c r="T63" s="71">
        <v>3.2322604934757257</v>
      </c>
      <c r="U63" s="61" t="s">
        <v>896</v>
      </c>
    </row>
    <row r="64" spans="1:21" x14ac:dyDescent="0.35">
      <c r="A64" s="37" t="s">
        <v>903</v>
      </c>
      <c r="B64" s="35" t="s">
        <v>926</v>
      </c>
      <c r="C64" s="110" t="s">
        <v>230</v>
      </c>
      <c r="D64" s="1" t="s">
        <v>992</v>
      </c>
      <c r="E64" s="41">
        <v>2446</v>
      </c>
      <c r="F64" s="41">
        <v>2775</v>
      </c>
      <c r="G64" s="41">
        <v>2611</v>
      </c>
      <c r="K64" s="96"/>
      <c r="L64" s="79"/>
      <c r="M64" s="96"/>
      <c r="N64" s="97"/>
      <c r="O64" s="72"/>
      <c r="P64" s="71">
        <v>-21.13485714285714</v>
      </c>
      <c r="Q64" s="72">
        <v>4.3072857142857135</v>
      </c>
      <c r="R64" s="71">
        <v>42.859123795485466</v>
      </c>
      <c r="S64" s="72">
        <v>14.805755822908303</v>
      </c>
      <c r="T64" s="71">
        <v>2.8947609502766083</v>
      </c>
      <c r="U64" s="61" t="s">
        <v>896</v>
      </c>
    </row>
    <row r="65" spans="1:21" x14ac:dyDescent="0.35">
      <c r="A65" s="37" t="s">
        <v>903</v>
      </c>
      <c r="B65" s="35" t="s">
        <v>936</v>
      </c>
      <c r="C65" s="110" t="s">
        <v>230</v>
      </c>
      <c r="E65" s="41">
        <v>2446</v>
      </c>
      <c r="F65" s="41">
        <v>2775</v>
      </c>
      <c r="G65" s="41">
        <v>2611</v>
      </c>
      <c r="K65" s="96"/>
      <c r="L65" s="79"/>
      <c r="M65" s="96"/>
      <c r="N65" s="97"/>
      <c r="O65" s="72"/>
      <c r="P65" s="71">
        <v>-17.029857142857139</v>
      </c>
      <c r="Q65" s="72">
        <v>5.2482857142857133</v>
      </c>
      <c r="R65" s="71">
        <v>43.888844680544146</v>
      </c>
      <c r="S65" s="72">
        <v>16.024557201337661</v>
      </c>
      <c r="T65" s="71">
        <v>2.738849138176529</v>
      </c>
      <c r="U65" s="61" t="s">
        <v>896</v>
      </c>
    </row>
    <row r="66" spans="1:21" x14ac:dyDescent="0.35">
      <c r="A66" s="37" t="s">
        <v>903</v>
      </c>
      <c r="B66" s="35" t="s">
        <v>952</v>
      </c>
      <c r="C66" s="110" t="s">
        <v>230</v>
      </c>
      <c r="D66" s="1" t="s">
        <v>989</v>
      </c>
      <c r="E66" s="41">
        <v>2446</v>
      </c>
      <c r="F66" s="41">
        <v>2775</v>
      </c>
      <c r="G66" s="41">
        <v>2611</v>
      </c>
      <c r="K66" s="96"/>
      <c r="L66" s="79"/>
      <c r="M66" s="96"/>
      <c r="N66" s="97"/>
      <c r="O66" s="72"/>
      <c r="P66" s="71">
        <v>-20.182857142857141</v>
      </c>
      <c r="Q66" s="72">
        <v>4.739285714285713</v>
      </c>
      <c r="R66" s="71">
        <v>42.094937917301216</v>
      </c>
      <c r="S66" s="72">
        <v>15.231382252560609</v>
      </c>
      <c r="T66" s="71">
        <v>2.7636978193639954</v>
      </c>
      <c r="U66" s="61" t="s">
        <v>896</v>
      </c>
    </row>
    <row r="67" spans="1:21" x14ac:dyDescent="0.35">
      <c r="A67" s="37" t="s">
        <v>903</v>
      </c>
      <c r="B67" s="35" t="s">
        <v>953</v>
      </c>
      <c r="C67" s="110" t="s">
        <v>230</v>
      </c>
      <c r="D67" s="1" t="s">
        <v>989</v>
      </c>
      <c r="E67" s="41">
        <v>2446</v>
      </c>
      <c r="F67" s="41">
        <v>2775</v>
      </c>
      <c r="G67" s="41">
        <v>2611</v>
      </c>
      <c r="K67" s="96"/>
      <c r="L67" s="79"/>
      <c r="M67" s="96"/>
      <c r="N67" s="97"/>
      <c r="O67" s="72"/>
      <c r="P67" s="71">
        <v>-19.680857142857139</v>
      </c>
      <c r="Q67" s="72">
        <v>4.7822857142857131</v>
      </c>
      <c r="R67" s="71">
        <v>30.712436310134684</v>
      </c>
      <c r="S67" s="72">
        <v>10.642054673259128</v>
      </c>
      <c r="T67" s="71">
        <v>2.8859498708747946</v>
      </c>
      <c r="U67" s="61" t="s">
        <v>896</v>
      </c>
    </row>
    <row r="68" spans="1:21" x14ac:dyDescent="0.35">
      <c r="A68" s="37" t="s">
        <v>903</v>
      </c>
      <c r="B68" s="35" t="s">
        <v>908</v>
      </c>
      <c r="C68" s="110" t="s">
        <v>531</v>
      </c>
      <c r="D68" s="1" t="s">
        <v>992</v>
      </c>
      <c r="E68" s="29">
        <v>3104</v>
      </c>
      <c r="F68" s="29">
        <v>3434</v>
      </c>
      <c r="G68" s="29">
        <v>3269</v>
      </c>
      <c r="K68" s="96"/>
      <c r="L68" s="79"/>
      <c r="M68" s="96"/>
      <c r="N68" s="97"/>
      <c r="O68" s="72"/>
      <c r="P68" s="71">
        <v>-20.955857142857141</v>
      </c>
      <c r="Q68" s="72">
        <v>7.9722857142857126</v>
      </c>
      <c r="R68" s="71">
        <v>38.570720699856203</v>
      </c>
      <c r="S68" s="72">
        <v>11.670326265153141</v>
      </c>
      <c r="T68" s="71">
        <v>3.3050250544430746</v>
      </c>
      <c r="U68" s="61" t="s">
        <v>896</v>
      </c>
    </row>
    <row r="69" spans="1:21" x14ac:dyDescent="0.35">
      <c r="A69" s="37" t="s">
        <v>903</v>
      </c>
      <c r="B69" s="35" t="s">
        <v>909</v>
      </c>
      <c r="C69" s="110" t="s">
        <v>988</v>
      </c>
      <c r="D69" s="1" t="s">
        <v>993</v>
      </c>
      <c r="E69" s="41">
        <v>3763</v>
      </c>
      <c r="F69" s="99">
        <v>4093</v>
      </c>
      <c r="G69" s="52">
        <v>3928</v>
      </c>
      <c r="K69" s="96"/>
      <c r="L69" s="79"/>
      <c r="M69" s="96"/>
      <c r="N69" s="97"/>
      <c r="O69" s="72"/>
      <c r="P69" s="71">
        <v>-18.53085714285714</v>
      </c>
      <c r="Q69" s="72">
        <v>4.9792857142857132</v>
      </c>
      <c r="R69" s="71">
        <v>39.723145357210754</v>
      </c>
      <c r="S69" s="72">
        <v>13.8133590058831</v>
      </c>
      <c r="T69" s="71">
        <v>2.8757049853183929</v>
      </c>
      <c r="U69" s="61" t="s">
        <v>896</v>
      </c>
    </row>
    <row r="70" spans="1:21" x14ac:dyDescent="0.35">
      <c r="A70" s="37" t="s">
        <v>903</v>
      </c>
      <c r="B70" s="35" t="s">
        <v>938</v>
      </c>
      <c r="C70" s="110" t="s">
        <v>988</v>
      </c>
      <c r="D70" s="1" t="s">
        <v>992</v>
      </c>
      <c r="E70" s="41">
        <v>3763</v>
      </c>
      <c r="F70" s="99">
        <v>4093</v>
      </c>
      <c r="G70" s="52">
        <v>3928</v>
      </c>
      <c r="K70" s="96"/>
      <c r="L70" s="79"/>
      <c r="M70" s="96"/>
      <c r="N70" s="97"/>
      <c r="O70" s="72"/>
      <c r="P70" s="71">
        <v>-17.324857142857141</v>
      </c>
      <c r="Q70" s="72">
        <v>6.3532857142857129</v>
      </c>
      <c r="R70" s="71">
        <v>43.221644141394606</v>
      </c>
      <c r="S70" s="72">
        <v>15.818493737957041</v>
      </c>
      <c r="T70" s="71">
        <v>2.7323489111787378</v>
      </c>
      <c r="U70" s="61" t="s">
        <v>896</v>
      </c>
    </row>
    <row r="71" spans="1:21" x14ac:dyDescent="0.35">
      <c r="A71" s="37" t="s">
        <v>903</v>
      </c>
      <c r="B71" s="35" t="s">
        <v>942</v>
      </c>
      <c r="C71" s="110" t="s">
        <v>988</v>
      </c>
      <c r="D71" s="1" t="s">
        <v>989</v>
      </c>
      <c r="E71" s="41">
        <v>3763</v>
      </c>
      <c r="F71" s="99">
        <v>4093</v>
      </c>
      <c r="G71" s="52">
        <v>3928</v>
      </c>
      <c r="K71" s="96"/>
      <c r="L71" s="79"/>
      <c r="M71" s="96"/>
      <c r="N71" s="97"/>
      <c r="O71" s="72"/>
      <c r="P71" s="71">
        <v>-19.54185714285714</v>
      </c>
      <c r="Q71" s="72">
        <v>4.5352857142857133</v>
      </c>
      <c r="R71" s="71">
        <v>39.717145206089711</v>
      </c>
      <c r="S71" s="72">
        <v>13.956821504832048</v>
      </c>
      <c r="T71" s="71">
        <v>2.845715637499489</v>
      </c>
      <c r="U71" s="61" t="s">
        <v>896</v>
      </c>
    </row>
    <row r="72" spans="1:21" x14ac:dyDescent="0.35">
      <c r="A72" s="37" t="s">
        <v>903</v>
      </c>
      <c r="B72" s="35" t="s">
        <v>961</v>
      </c>
      <c r="C72" s="110" t="s">
        <v>988</v>
      </c>
      <c r="D72" s="1" t="s">
        <v>993</v>
      </c>
      <c r="E72" s="41">
        <v>3763</v>
      </c>
      <c r="F72" s="99">
        <v>4093</v>
      </c>
      <c r="G72" s="52">
        <v>3928</v>
      </c>
      <c r="K72" s="96"/>
      <c r="L72" s="79"/>
      <c r="M72" s="96"/>
      <c r="N72" s="97"/>
      <c r="O72" s="72"/>
      <c r="P72" s="71">
        <v>-16.263857142857141</v>
      </c>
      <c r="Q72" s="72">
        <v>5.0552857142857128</v>
      </c>
      <c r="R72" s="71">
        <v>39.947569907251498</v>
      </c>
      <c r="S72" s="72">
        <v>14.383800615053893</v>
      </c>
      <c r="T72" s="71">
        <v>2.777261099228733</v>
      </c>
      <c r="U72" s="61" t="s">
        <v>896</v>
      </c>
    </row>
    <row r="73" spans="1:21" x14ac:dyDescent="0.35">
      <c r="A73" s="37" t="s">
        <v>903</v>
      </c>
      <c r="B73" s="35" t="s">
        <v>956</v>
      </c>
      <c r="C73" s="110" t="s">
        <v>636</v>
      </c>
      <c r="D73" s="1" t="s">
        <v>992</v>
      </c>
      <c r="E73" s="99">
        <v>4093</v>
      </c>
      <c r="F73" s="99">
        <v>4422</v>
      </c>
      <c r="G73" s="99">
        <v>4257.5</v>
      </c>
      <c r="K73" s="96"/>
      <c r="L73" s="79"/>
      <c r="M73" s="96"/>
      <c r="N73" s="97"/>
      <c r="O73" s="72"/>
      <c r="P73" s="71">
        <v>-19.359857142857141</v>
      </c>
      <c r="Q73" s="72">
        <v>4.8572857142857133</v>
      </c>
      <c r="R73" s="71">
        <v>40.106982583669321</v>
      </c>
      <c r="S73" s="72">
        <v>14.572607053740098</v>
      </c>
      <c r="T73" s="71">
        <v>2.752217392245937</v>
      </c>
      <c r="U73" s="61" t="s">
        <v>896</v>
      </c>
    </row>
    <row r="74" spans="1:21" x14ac:dyDescent="0.35">
      <c r="A74" s="37" t="s">
        <v>903</v>
      </c>
      <c r="B74" s="35" t="s">
        <v>957</v>
      </c>
      <c r="C74" s="110" t="s">
        <v>636</v>
      </c>
      <c r="D74" s="1" t="s">
        <v>989</v>
      </c>
      <c r="E74" s="99">
        <v>4093</v>
      </c>
      <c r="F74" s="99">
        <v>4422</v>
      </c>
      <c r="G74" s="99">
        <v>4257.5</v>
      </c>
      <c r="K74" s="96"/>
      <c r="L74" s="79"/>
      <c r="M74" s="96"/>
      <c r="N74" s="97"/>
      <c r="O74" s="72"/>
      <c r="P74" s="71">
        <v>-17.339857142857142</v>
      </c>
      <c r="Q74" s="72">
        <v>5.9462857142857128</v>
      </c>
      <c r="R74" s="71">
        <v>40.997439148124613</v>
      </c>
      <c r="S74" s="72">
        <v>14.767068606696718</v>
      </c>
      <c r="T74" s="71">
        <v>2.7762747123374698</v>
      </c>
      <c r="U74" s="61" t="s">
        <v>896</v>
      </c>
    </row>
    <row r="75" spans="1:21" x14ac:dyDescent="0.35">
      <c r="A75" s="37" t="s">
        <v>903</v>
      </c>
      <c r="B75" s="35" t="s">
        <v>958</v>
      </c>
      <c r="C75" s="110" t="s">
        <v>636</v>
      </c>
      <c r="D75" s="1" t="s">
        <v>990</v>
      </c>
      <c r="E75" s="99">
        <v>4093</v>
      </c>
      <c r="F75" s="99">
        <v>4422</v>
      </c>
      <c r="G75" s="99">
        <v>4257.5</v>
      </c>
      <c r="K75" s="96"/>
      <c r="L75" s="79"/>
      <c r="M75" s="96"/>
      <c r="N75" s="97"/>
      <c r="O75" s="72"/>
      <c r="P75" s="71">
        <v>-17.886857142857142</v>
      </c>
      <c r="Q75" s="72">
        <v>7.1472857142857134</v>
      </c>
      <c r="R75" s="71">
        <v>40.052590800360839</v>
      </c>
      <c r="S75" s="72">
        <v>14.548786531143067</v>
      </c>
      <c r="T75" s="71">
        <v>2.7529849801991695</v>
      </c>
      <c r="U75" s="61" t="s">
        <v>896</v>
      </c>
    </row>
    <row r="76" spans="1:21" x14ac:dyDescent="0.35">
      <c r="A76" s="37" t="s">
        <v>903</v>
      </c>
      <c r="B76" s="35" t="s">
        <v>959</v>
      </c>
      <c r="C76" s="110" t="s">
        <v>636</v>
      </c>
      <c r="D76" s="1" t="s">
        <v>991</v>
      </c>
      <c r="E76" s="99">
        <v>4093</v>
      </c>
      <c r="F76" s="99">
        <v>4422</v>
      </c>
      <c r="G76" s="99">
        <v>4257.5</v>
      </c>
      <c r="K76" s="96"/>
      <c r="L76" s="79"/>
      <c r="M76" s="96"/>
      <c r="N76" s="97"/>
      <c r="O76" s="72"/>
      <c r="P76" s="71">
        <v>-17.128857142857143</v>
      </c>
      <c r="Q76" s="72">
        <v>7.0932857142857131</v>
      </c>
      <c r="R76" s="71">
        <v>36.5420072128492</v>
      </c>
      <c r="S76" s="72">
        <v>12.752447705170544</v>
      </c>
      <c r="T76" s="71">
        <v>2.8654896736438338</v>
      </c>
      <c r="U76" s="61" t="s">
        <v>896</v>
      </c>
    </row>
    <row r="77" spans="1:21" x14ac:dyDescent="0.35">
      <c r="A77" s="37" t="s">
        <v>903</v>
      </c>
      <c r="B77" s="35" t="s">
        <v>911</v>
      </c>
      <c r="C77" s="110" t="s">
        <v>360</v>
      </c>
      <c r="D77" s="1" t="s">
        <v>993</v>
      </c>
      <c r="E77" s="41">
        <v>4422</v>
      </c>
      <c r="F77" s="41">
        <v>4751</v>
      </c>
      <c r="G77" s="41">
        <v>4587</v>
      </c>
      <c r="K77" s="96"/>
      <c r="L77" s="79"/>
      <c r="M77" s="96"/>
      <c r="N77" s="97"/>
      <c r="O77" s="72"/>
      <c r="P77" s="71">
        <v>-18.21385714285714</v>
      </c>
      <c r="Q77" s="72">
        <v>4.4842857142857131</v>
      </c>
      <c r="R77" s="71">
        <v>42.138138795326192</v>
      </c>
      <c r="S77" s="72">
        <v>14.786588489469388</v>
      </c>
      <c r="T77" s="71">
        <v>2.8497539392088882</v>
      </c>
      <c r="U77" s="61" t="s">
        <v>896</v>
      </c>
    </row>
    <row r="78" spans="1:21" x14ac:dyDescent="0.35">
      <c r="A78" s="37" t="s">
        <v>903</v>
      </c>
      <c r="B78" s="35" t="s">
        <v>937</v>
      </c>
      <c r="C78" s="78" t="s">
        <v>360</v>
      </c>
      <c r="D78" s="48" t="s">
        <v>992</v>
      </c>
      <c r="E78" s="41">
        <v>4422</v>
      </c>
      <c r="F78" s="41">
        <v>4751</v>
      </c>
      <c r="G78" s="41">
        <v>4587</v>
      </c>
      <c r="K78" s="96"/>
      <c r="L78" s="79"/>
      <c r="M78" s="96"/>
      <c r="N78" s="97"/>
      <c r="O78" s="72"/>
      <c r="P78" s="71">
        <v>-14.769857142857141</v>
      </c>
      <c r="Q78" s="72">
        <v>6.7132857142857132</v>
      </c>
      <c r="R78" s="71">
        <v>41.143728855321832</v>
      </c>
      <c r="S78" s="72">
        <v>14.735073668763219</v>
      </c>
      <c r="T78" s="71">
        <v>2.7922309572528397</v>
      </c>
      <c r="U78" s="61" t="s">
        <v>896</v>
      </c>
    </row>
    <row r="79" spans="1:21" x14ac:dyDescent="0.35">
      <c r="A79" s="37" t="s">
        <v>903</v>
      </c>
      <c r="B79" s="35" t="s">
        <v>944</v>
      </c>
      <c r="C79" s="110" t="s">
        <v>360</v>
      </c>
      <c r="D79" s="1" t="s">
        <v>990</v>
      </c>
      <c r="E79" s="41">
        <v>4422</v>
      </c>
      <c r="F79" s="41">
        <v>4751</v>
      </c>
      <c r="G79" s="41">
        <v>4587</v>
      </c>
      <c r="K79" s="96"/>
      <c r="L79" s="79"/>
      <c r="M79" s="96"/>
      <c r="N79" s="97"/>
      <c r="O79" s="72"/>
      <c r="P79" s="71">
        <v>-11.642857142857141</v>
      </c>
      <c r="Q79" s="72">
        <v>7.4092857142857129</v>
      </c>
      <c r="R79" s="71">
        <v>41.495432223190647</v>
      </c>
      <c r="S79" s="72">
        <v>15.112218426698488</v>
      </c>
      <c r="T79" s="71">
        <v>2.7458200412112497</v>
      </c>
      <c r="U79" s="61" t="s">
        <v>896</v>
      </c>
    </row>
    <row r="80" spans="1:21" x14ac:dyDescent="0.35">
      <c r="A80" s="37" t="s">
        <v>903</v>
      </c>
      <c r="B80" s="35" t="s">
        <v>945</v>
      </c>
      <c r="C80" s="110" t="s">
        <v>360</v>
      </c>
      <c r="D80" s="1" t="s">
        <v>993</v>
      </c>
      <c r="E80" s="41">
        <v>4422</v>
      </c>
      <c r="F80" s="41">
        <v>4751</v>
      </c>
      <c r="G80" s="41">
        <v>4587</v>
      </c>
      <c r="K80" s="96"/>
      <c r="L80" s="79"/>
      <c r="M80" s="96"/>
      <c r="N80" s="97"/>
      <c r="O80" s="72"/>
      <c r="P80" s="71">
        <v>-20.281857142857142</v>
      </c>
      <c r="Q80" s="72">
        <v>5.928285714285713</v>
      </c>
      <c r="R80" s="71">
        <v>43.820450164390309</v>
      </c>
      <c r="S80" s="72">
        <v>15.849080623667007</v>
      </c>
      <c r="T80" s="71">
        <v>2.7648575463080429</v>
      </c>
      <c r="U80" s="61" t="s">
        <v>896</v>
      </c>
    </row>
    <row r="81" spans="1:21" x14ac:dyDescent="0.35">
      <c r="A81" s="37" t="s">
        <v>903</v>
      </c>
      <c r="B81" s="35" t="s">
        <v>954</v>
      </c>
      <c r="C81" s="110" t="s">
        <v>360</v>
      </c>
      <c r="D81" s="1" t="s">
        <v>989</v>
      </c>
      <c r="E81" s="41">
        <v>4422</v>
      </c>
      <c r="F81" s="41">
        <v>4751</v>
      </c>
      <c r="G81" s="41">
        <v>4587</v>
      </c>
      <c r="K81" s="96"/>
      <c r="L81" s="79"/>
      <c r="M81" s="96"/>
      <c r="N81" s="97"/>
      <c r="O81" s="72"/>
      <c r="P81" s="71">
        <v>-18.092857142857142</v>
      </c>
      <c r="Q81" s="72">
        <v>6.8812857142857133</v>
      </c>
      <c r="R81" s="71">
        <v>39.99722743343186</v>
      </c>
      <c r="S81" s="72">
        <v>14.244488735420006</v>
      </c>
      <c r="T81" s="71">
        <v>2.8079089517601084</v>
      </c>
      <c r="U81" s="61" t="s">
        <v>896</v>
      </c>
    </row>
    <row r="82" spans="1:21" x14ac:dyDescent="0.35">
      <c r="A82" s="37" t="s">
        <v>903</v>
      </c>
      <c r="B82" s="35" t="s">
        <v>955</v>
      </c>
      <c r="C82" s="110" t="s">
        <v>360</v>
      </c>
      <c r="E82" s="41">
        <v>4422</v>
      </c>
      <c r="F82" s="41">
        <v>4751</v>
      </c>
      <c r="G82" s="41">
        <v>4587</v>
      </c>
      <c r="K82" s="96"/>
      <c r="L82" s="79"/>
      <c r="M82" s="96"/>
      <c r="N82" s="97"/>
      <c r="O82" s="72"/>
      <c r="P82" s="71">
        <v>-13.27585714285714</v>
      </c>
      <c r="Q82" s="72">
        <v>7.4802857142857127</v>
      </c>
      <c r="R82" s="71">
        <v>41.537018191391873</v>
      </c>
      <c r="S82" s="72">
        <v>14.876367626260498</v>
      </c>
      <c r="T82" s="71">
        <v>2.7921478706985354</v>
      </c>
      <c r="U82" s="61" t="s">
        <v>896</v>
      </c>
    </row>
    <row r="83" spans="1:21" x14ac:dyDescent="0.35">
      <c r="A83" s="37" t="s">
        <v>903</v>
      </c>
      <c r="B83" s="35" t="s">
        <v>939</v>
      </c>
      <c r="C83" s="110" t="s">
        <v>231</v>
      </c>
      <c r="D83" s="1" t="s">
        <v>989</v>
      </c>
      <c r="E83" s="41">
        <v>4751</v>
      </c>
      <c r="F83" s="41">
        <v>5081</v>
      </c>
      <c r="G83" s="41">
        <v>4916</v>
      </c>
      <c r="K83" s="96"/>
      <c r="L83" s="79"/>
      <c r="M83" s="96"/>
      <c r="N83" s="97"/>
      <c r="O83" s="72"/>
      <c r="P83" s="71">
        <v>-19.308857142857139</v>
      </c>
      <c r="Q83" s="72">
        <v>5.2852857142857133</v>
      </c>
      <c r="R83" s="71">
        <v>42.781457345116337</v>
      </c>
      <c r="S83" s="72">
        <v>15.572946647752891</v>
      </c>
      <c r="T83" s="71">
        <v>2.7471652162431002</v>
      </c>
      <c r="U83" s="61" t="s">
        <v>896</v>
      </c>
    </row>
    <row r="84" spans="1:21" x14ac:dyDescent="0.35">
      <c r="A84" s="37" t="s">
        <v>903</v>
      </c>
      <c r="B84" s="35" t="s">
        <v>946</v>
      </c>
      <c r="C84" s="110" t="s">
        <v>231</v>
      </c>
      <c r="D84" s="1" t="s">
        <v>992</v>
      </c>
      <c r="E84" s="41">
        <v>4751</v>
      </c>
      <c r="F84" s="41">
        <v>5081</v>
      </c>
      <c r="G84" s="41">
        <v>4916</v>
      </c>
      <c r="K84" s="96"/>
      <c r="L84" s="79"/>
      <c r="M84" s="96"/>
      <c r="N84" s="97"/>
      <c r="O84" s="72"/>
      <c r="P84" s="71">
        <v>-14.45185714285714</v>
      </c>
      <c r="Q84" s="72">
        <v>5.6192857142857129</v>
      </c>
      <c r="R84" s="71">
        <v>43.225344637157832</v>
      </c>
      <c r="S84" s="72">
        <v>15.079818634176128</v>
      </c>
      <c r="T84" s="71">
        <v>2.8664366386472397</v>
      </c>
      <c r="U84" s="61" t="s">
        <v>896</v>
      </c>
    </row>
    <row r="85" spans="1:21" x14ac:dyDescent="0.35">
      <c r="A85" s="37" t="s">
        <v>903</v>
      </c>
      <c r="B85" s="35" t="s">
        <v>947</v>
      </c>
      <c r="C85" s="110" t="s">
        <v>231</v>
      </c>
      <c r="D85" s="1" t="s">
        <v>992</v>
      </c>
      <c r="E85" s="41">
        <v>4751</v>
      </c>
      <c r="F85" s="41">
        <v>5081</v>
      </c>
      <c r="G85" s="41">
        <v>4916</v>
      </c>
      <c r="K85" s="96"/>
      <c r="L85" s="79"/>
      <c r="M85" s="96"/>
      <c r="N85" s="97"/>
      <c r="O85" s="72"/>
      <c r="P85" s="71">
        <v>-21.098857142857142</v>
      </c>
      <c r="Q85" s="72">
        <v>6.0302857142857134</v>
      </c>
      <c r="R85" s="71">
        <v>40.046797483054064</v>
      </c>
      <c r="S85" s="72">
        <v>14.336889214342131</v>
      </c>
      <c r="T85" s="71">
        <v>2.7932696475740793</v>
      </c>
      <c r="U85" s="61" t="s">
        <v>896</v>
      </c>
    </row>
    <row r="86" spans="1:21" x14ac:dyDescent="0.35">
      <c r="A86" s="37" t="s">
        <v>903</v>
      </c>
      <c r="B86" s="35" t="s">
        <v>948</v>
      </c>
      <c r="C86" s="110" t="s">
        <v>231</v>
      </c>
      <c r="E86" s="41">
        <v>4751</v>
      </c>
      <c r="F86" s="41">
        <v>5081</v>
      </c>
      <c r="G86" s="41">
        <v>4916</v>
      </c>
      <c r="K86" s="96"/>
      <c r="L86" s="79"/>
      <c r="M86" s="96"/>
      <c r="N86" s="97"/>
      <c r="O86" s="72"/>
      <c r="P86" s="71">
        <v>-21.240857142857141</v>
      </c>
      <c r="Q86" s="72">
        <v>4.2662857142857131</v>
      </c>
      <c r="R86" s="71">
        <v>43.606453163400722</v>
      </c>
      <c r="S86" s="72">
        <v>15.712921025726517</v>
      </c>
      <c r="T86" s="71">
        <v>2.7751971191100981</v>
      </c>
      <c r="U86" s="61" t="s">
        <v>896</v>
      </c>
    </row>
    <row r="87" spans="1:21" x14ac:dyDescent="0.35">
      <c r="A87" s="37" t="s">
        <v>903</v>
      </c>
      <c r="B87" s="35" t="s">
        <v>949</v>
      </c>
      <c r="C87" s="110" t="s">
        <v>231</v>
      </c>
      <c r="E87" s="41">
        <v>4751</v>
      </c>
      <c r="F87" s="41">
        <v>5081</v>
      </c>
      <c r="G87" s="41">
        <v>4916</v>
      </c>
      <c r="K87" s="96"/>
      <c r="L87" s="79"/>
      <c r="M87" s="96"/>
      <c r="N87" s="97"/>
      <c r="O87" s="72"/>
      <c r="P87" s="71">
        <v>-15.97485714285714</v>
      </c>
      <c r="Q87" s="72">
        <v>5.3742857142857128</v>
      </c>
      <c r="R87" s="71">
        <v>43.125583168292728</v>
      </c>
      <c r="S87" s="72">
        <v>15.52607974920809</v>
      </c>
      <c r="T87" s="71">
        <v>2.7776221599333439</v>
      </c>
      <c r="U87" s="61" t="s">
        <v>896</v>
      </c>
    </row>
    <row r="88" spans="1:21" x14ac:dyDescent="0.35">
      <c r="A88" s="37" t="s">
        <v>903</v>
      </c>
      <c r="B88" s="35" t="s">
        <v>950</v>
      </c>
      <c r="C88" s="110" t="s">
        <v>231</v>
      </c>
      <c r="E88" s="41">
        <v>4751</v>
      </c>
      <c r="F88" s="41">
        <v>5081</v>
      </c>
      <c r="G88" s="41">
        <v>4916</v>
      </c>
      <c r="K88" s="96"/>
      <c r="L88" s="79"/>
      <c r="M88" s="96"/>
      <c r="N88" s="97"/>
      <c r="O88" s="72"/>
      <c r="P88" s="71">
        <v>-17.282857142857139</v>
      </c>
      <c r="Q88" s="72">
        <v>6.5622857142857134</v>
      </c>
      <c r="R88" s="71">
        <v>42.396154252297357</v>
      </c>
      <c r="S88" s="72">
        <v>15.408686808493083</v>
      </c>
      <c r="T88" s="71">
        <v>2.7514449984750877</v>
      </c>
      <c r="U88" s="61" t="s">
        <v>896</v>
      </c>
    </row>
    <row r="89" spans="1:21" x14ac:dyDescent="0.35">
      <c r="A89" s="37" t="s">
        <v>903</v>
      </c>
      <c r="B89" s="35" t="s">
        <v>951</v>
      </c>
      <c r="C89" s="110" t="s">
        <v>231</v>
      </c>
      <c r="E89" s="41">
        <v>4751</v>
      </c>
      <c r="F89" s="41">
        <v>5081</v>
      </c>
      <c r="G89" s="41">
        <v>4916</v>
      </c>
      <c r="K89" s="96"/>
      <c r="L89" s="79"/>
      <c r="M89" s="96"/>
      <c r="N89" s="97"/>
      <c r="O89" s="72"/>
      <c r="P89" s="71">
        <v>-20.221857142857139</v>
      </c>
      <c r="Q89" s="72">
        <v>5.3432857142857131</v>
      </c>
      <c r="R89" s="71">
        <v>34.645390724376533</v>
      </c>
      <c r="S89" s="72">
        <v>12.495494067629576</v>
      </c>
      <c r="T89" s="71">
        <v>2.7726307208714354</v>
      </c>
      <c r="U89" s="61" t="s">
        <v>896</v>
      </c>
    </row>
    <row r="90" spans="1:21" x14ac:dyDescent="0.35">
      <c r="A90" s="37" t="s">
        <v>903</v>
      </c>
      <c r="B90" s="35" t="s">
        <v>963</v>
      </c>
      <c r="C90" s="110" t="s">
        <v>365</v>
      </c>
      <c r="D90" s="1" t="s">
        <v>992</v>
      </c>
      <c r="E90" s="99">
        <v>5081</v>
      </c>
      <c r="F90" s="106">
        <v>5410</v>
      </c>
      <c r="G90" s="99">
        <v>5245.5</v>
      </c>
      <c r="K90" s="96"/>
      <c r="L90" s="79"/>
      <c r="M90" s="96"/>
      <c r="N90" s="97"/>
      <c r="O90" s="72"/>
      <c r="P90" s="71">
        <v>-19.753857142857139</v>
      </c>
      <c r="Q90" s="72">
        <v>4.5062857142857133</v>
      </c>
      <c r="R90" s="71">
        <v>41.995187715195833</v>
      </c>
      <c r="S90" s="72">
        <v>15.31462533058458</v>
      </c>
      <c r="T90" s="71">
        <v>2.7421622670277119</v>
      </c>
      <c r="U90" s="61" t="s">
        <v>896</v>
      </c>
    </row>
    <row r="91" spans="1:21" x14ac:dyDescent="0.35">
      <c r="A91" s="37" t="s">
        <v>903</v>
      </c>
      <c r="B91" s="35" t="s">
        <v>910</v>
      </c>
      <c r="C91" s="110" t="s">
        <v>368</v>
      </c>
      <c r="D91" s="1" t="s">
        <v>992</v>
      </c>
      <c r="E91" s="41">
        <v>5410</v>
      </c>
      <c r="F91" s="41">
        <v>5739</v>
      </c>
      <c r="G91" s="41">
        <v>5575</v>
      </c>
      <c r="K91" s="96"/>
      <c r="L91" s="79"/>
      <c r="M91" s="96"/>
      <c r="N91" s="97"/>
      <c r="O91" s="72"/>
      <c r="P91" s="71">
        <v>-19.731857142857141</v>
      </c>
      <c r="Q91" s="72">
        <v>5.2922857142857129</v>
      </c>
      <c r="R91" s="71">
        <v>43.070678603107929</v>
      </c>
      <c r="S91" s="72">
        <v>14.898954842313371</v>
      </c>
      <c r="T91" s="71">
        <v>2.8908523489705615</v>
      </c>
      <c r="U91" s="61" t="s">
        <v>896</v>
      </c>
    </row>
    <row r="92" spans="1:21" x14ac:dyDescent="0.35">
      <c r="A92" s="37" t="s">
        <v>903</v>
      </c>
      <c r="B92" s="35" t="s">
        <v>964</v>
      </c>
      <c r="C92" s="110" t="s">
        <v>368</v>
      </c>
      <c r="D92" s="1" t="s">
        <v>989</v>
      </c>
      <c r="E92" s="41">
        <v>5410</v>
      </c>
      <c r="F92" s="41">
        <v>5739</v>
      </c>
      <c r="G92" s="41">
        <v>5575</v>
      </c>
      <c r="K92" s="96"/>
      <c r="L92" s="79"/>
      <c r="M92" s="96"/>
      <c r="N92" s="97"/>
      <c r="O92" s="72"/>
      <c r="P92" s="71">
        <v>-20.039857142857141</v>
      </c>
      <c r="Q92" s="72">
        <v>5.7192857142857134</v>
      </c>
      <c r="R92" s="71">
        <v>31.858050006623237</v>
      </c>
      <c r="S92" s="72">
        <v>11.233496454020345</v>
      </c>
      <c r="T92" s="71">
        <v>2.8359870087662324</v>
      </c>
      <c r="U92" s="61" t="s">
        <v>896</v>
      </c>
    </row>
    <row r="93" spans="1:21" x14ac:dyDescent="0.35">
      <c r="A93" s="37" t="s">
        <v>903</v>
      </c>
      <c r="B93" s="35" t="s">
        <v>965</v>
      </c>
      <c r="C93" s="110" t="s">
        <v>368</v>
      </c>
      <c r="D93" s="1" t="s">
        <v>989</v>
      </c>
      <c r="E93" s="41">
        <v>5410</v>
      </c>
      <c r="F93" s="41">
        <v>5739</v>
      </c>
      <c r="G93" s="41">
        <v>5575</v>
      </c>
      <c r="K93" s="96"/>
      <c r="L93" s="79"/>
      <c r="M93" s="96"/>
      <c r="N93" s="97"/>
      <c r="O93" s="72"/>
      <c r="P93" s="71">
        <v>-19.042857142857141</v>
      </c>
      <c r="Q93" s="72">
        <v>5.0992857142857133</v>
      </c>
      <c r="R93" s="71">
        <v>40.938666079420202</v>
      </c>
      <c r="S93" s="72">
        <v>14.636796091654158</v>
      </c>
      <c r="T93" s="71">
        <v>2.7969690786881469</v>
      </c>
      <c r="U93" s="61" t="s">
        <v>896</v>
      </c>
    </row>
    <row r="94" spans="1:21" x14ac:dyDescent="0.35">
      <c r="A94" s="37" t="s">
        <v>903</v>
      </c>
      <c r="B94" s="35" t="s">
        <v>966</v>
      </c>
      <c r="C94" s="110" t="s">
        <v>368</v>
      </c>
      <c r="D94" s="1" t="s">
        <v>992</v>
      </c>
      <c r="E94" s="41">
        <v>5410</v>
      </c>
      <c r="F94" s="41">
        <v>5739</v>
      </c>
      <c r="G94" s="41">
        <v>5575</v>
      </c>
      <c r="K94" s="96"/>
      <c r="L94" s="79"/>
      <c r="M94" s="96"/>
      <c r="N94" s="97"/>
      <c r="O94" s="72"/>
      <c r="P94" s="71">
        <v>-17.33285714285714</v>
      </c>
      <c r="Q94" s="72">
        <v>5.9272857142857127</v>
      </c>
      <c r="R94" s="71">
        <v>42.041226656129652</v>
      </c>
      <c r="S94" s="72">
        <v>15.343667763563211</v>
      </c>
      <c r="T94" s="71">
        <v>2.7399724305791766</v>
      </c>
      <c r="U94" s="61" t="s">
        <v>896</v>
      </c>
    </row>
    <row r="95" spans="1:21" x14ac:dyDescent="0.35">
      <c r="A95" s="37" t="s">
        <v>903</v>
      </c>
      <c r="B95" s="35" t="s">
        <v>967</v>
      </c>
      <c r="C95" s="110" t="s">
        <v>368</v>
      </c>
      <c r="D95" s="1" t="s">
        <v>992</v>
      </c>
      <c r="E95" s="41">
        <v>5410</v>
      </c>
      <c r="F95" s="41">
        <v>5739</v>
      </c>
      <c r="G95" s="41">
        <v>5575</v>
      </c>
      <c r="K95" s="96"/>
      <c r="L95" s="79"/>
      <c r="M95" s="96"/>
      <c r="N95" s="97"/>
      <c r="O95" s="72"/>
      <c r="P95" s="71">
        <v>-20.761857142857142</v>
      </c>
      <c r="Q95" s="72">
        <v>3.2802857142857129</v>
      </c>
      <c r="R95" s="71">
        <v>37.909309395901964</v>
      </c>
      <c r="S95" s="72">
        <v>13.747568686143019</v>
      </c>
      <c r="T95" s="71">
        <v>2.7575282772809842</v>
      </c>
      <c r="U95" s="61" t="s">
        <v>896</v>
      </c>
    </row>
    <row r="96" spans="1:21" x14ac:dyDescent="0.35">
      <c r="A96" s="37" t="s">
        <v>903</v>
      </c>
      <c r="B96" s="35" t="s">
        <v>968</v>
      </c>
      <c r="C96" s="110" t="s">
        <v>368</v>
      </c>
      <c r="D96" s="1" t="s">
        <v>992</v>
      </c>
      <c r="E96" s="41">
        <v>5410</v>
      </c>
      <c r="F96" s="41">
        <v>5739</v>
      </c>
      <c r="G96" s="41">
        <v>5575</v>
      </c>
      <c r="K96" s="96"/>
      <c r="L96" s="79"/>
      <c r="M96" s="96"/>
      <c r="N96" s="97"/>
      <c r="O96" s="72"/>
      <c r="P96" s="71">
        <v>-19.914857142857141</v>
      </c>
      <c r="Q96" s="72">
        <v>6.0442857142857127</v>
      </c>
      <c r="R96" s="71">
        <v>39.354390425781808</v>
      </c>
      <c r="S96" s="72">
        <v>14.291648582339713</v>
      </c>
      <c r="T96" s="71">
        <v>2.7536634559019522</v>
      </c>
      <c r="U96" s="61" t="s">
        <v>896</v>
      </c>
    </row>
    <row r="97" spans="1:21" x14ac:dyDescent="0.35">
      <c r="A97" s="37" t="s">
        <v>903</v>
      </c>
      <c r="B97" s="35" t="s">
        <v>969</v>
      </c>
      <c r="C97" s="110" t="s">
        <v>233</v>
      </c>
      <c r="D97" s="1" t="s">
        <v>990</v>
      </c>
      <c r="E97" s="41">
        <v>6069</v>
      </c>
      <c r="F97" s="41">
        <v>6398</v>
      </c>
      <c r="G97" s="41">
        <v>6234</v>
      </c>
      <c r="K97" s="96"/>
      <c r="L97" s="79"/>
      <c r="M97" s="96"/>
      <c r="N97" s="97"/>
      <c r="O97" s="72"/>
      <c r="P97" s="71">
        <v>-14.167857142857141</v>
      </c>
      <c r="Q97" s="72">
        <v>7.5692857142857131</v>
      </c>
      <c r="R97" s="71">
        <v>41.835806636256983</v>
      </c>
      <c r="S97" s="72">
        <v>15.416294305934812</v>
      </c>
      <c r="T97" s="71">
        <v>2.7137394892721689</v>
      </c>
      <c r="U97" s="61" t="s">
        <v>896</v>
      </c>
    </row>
    <row r="98" spans="1:21" x14ac:dyDescent="0.35">
      <c r="A98" s="37" t="s">
        <v>903</v>
      </c>
      <c r="B98" s="35" t="s">
        <v>970</v>
      </c>
      <c r="C98" s="110" t="s">
        <v>233</v>
      </c>
      <c r="D98" s="1" t="s">
        <v>992</v>
      </c>
      <c r="E98" s="41">
        <v>6069</v>
      </c>
      <c r="F98" s="41">
        <v>6398</v>
      </c>
      <c r="G98" s="41">
        <v>6234</v>
      </c>
      <c r="K98" s="118"/>
      <c r="L98" s="79"/>
      <c r="M98" s="118"/>
      <c r="N98" s="119"/>
      <c r="O98" s="95"/>
      <c r="P98" s="94">
        <v>-19.841599999999996</v>
      </c>
      <c r="Q98" s="95">
        <v>4.9836000000000009</v>
      </c>
      <c r="R98" s="71">
        <v>44.565865842748828</v>
      </c>
      <c r="S98" s="95">
        <v>16.108228956833084</v>
      </c>
      <c r="T98" s="72">
        <v>2.7666521230966277</v>
      </c>
      <c r="U98" s="61" t="s">
        <v>896</v>
      </c>
    </row>
    <row r="99" spans="1:21" x14ac:dyDescent="0.35">
      <c r="A99" s="37" t="s">
        <v>903</v>
      </c>
      <c r="B99" s="35" t="s">
        <v>971</v>
      </c>
      <c r="C99" s="110" t="s">
        <v>233</v>
      </c>
      <c r="D99" s="1" t="s">
        <v>992</v>
      </c>
      <c r="E99" s="41">
        <v>6069</v>
      </c>
      <c r="F99" s="41">
        <v>6398</v>
      </c>
      <c r="G99" s="41">
        <v>6234</v>
      </c>
      <c r="K99" s="118"/>
      <c r="L99" s="79"/>
      <c r="M99" s="118"/>
      <c r="N99" s="119"/>
      <c r="O99" s="95"/>
      <c r="P99" s="94">
        <v>-15.553599999999998</v>
      </c>
      <c r="Q99" s="95">
        <v>6.6046000000000005</v>
      </c>
      <c r="R99" s="71">
        <v>38.820922963726254</v>
      </c>
      <c r="S99" s="95">
        <v>13.812956240113762</v>
      </c>
      <c r="T99" s="72">
        <v>2.8104717258849821</v>
      </c>
      <c r="U99" s="61" t="s">
        <v>896</v>
      </c>
    </row>
    <row r="100" spans="1:21" x14ac:dyDescent="0.35">
      <c r="A100" s="37" t="s">
        <v>903</v>
      </c>
      <c r="B100" s="35" t="s">
        <v>972</v>
      </c>
      <c r="C100" s="110" t="s">
        <v>233</v>
      </c>
      <c r="D100" s="1" t="s">
        <v>991</v>
      </c>
      <c r="E100" s="41">
        <v>6069</v>
      </c>
      <c r="F100" s="41">
        <v>6398</v>
      </c>
      <c r="G100" s="41">
        <v>6234</v>
      </c>
      <c r="K100" s="118"/>
      <c r="L100" s="79"/>
      <c r="M100" s="118"/>
      <c r="N100" s="119"/>
      <c r="O100" s="95"/>
      <c r="P100" s="94">
        <v>-17.010599999999997</v>
      </c>
      <c r="Q100" s="95">
        <v>7.2536000000000005</v>
      </c>
      <c r="R100" s="71">
        <v>40.026412692362975</v>
      </c>
      <c r="S100" s="95">
        <v>14.586065139221228</v>
      </c>
      <c r="T100" s="72">
        <v>2.7441542534136829</v>
      </c>
      <c r="U100" s="61" t="s">
        <v>896</v>
      </c>
    </row>
    <row r="101" spans="1:21" x14ac:dyDescent="0.35">
      <c r="A101" s="37" t="s">
        <v>903</v>
      </c>
      <c r="B101" s="35" t="s">
        <v>973</v>
      </c>
      <c r="C101" s="110" t="s">
        <v>233</v>
      </c>
      <c r="D101" s="1" t="s">
        <v>993</v>
      </c>
      <c r="E101" s="41">
        <v>6069</v>
      </c>
      <c r="F101" s="41">
        <v>6398</v>
      </c>
      <c r="G101" s="41">
        <v>6234</v>
      </c>
      <c r="K101" s="118"/>
      <c r="L101" s="79"/>
      <c r="M101" s="118"/>
      <c r="N101" s="119"/>
      <c r="O101" s="95"/>
      <c r="P101" s="94">
        <v>-19.399599999999996</v>
      </c>
      <c r="Q101" s="95">
        <v>4.9486000000000008</v>
      </c>
      <c r="R101" s="71">
        <v>35.807398013025313</v>
      </c>
      <c r="S101" s="95">
        <v>12.605732792384869</v>
      </c>
      <c r="T101" s="72">
        <v>2.8405645750841702</v>
      </c>
      <c r="U101" s="61" t="s">
        <v>896</v>
      </c>
    </row>
    <row r="102" spans="1:21" x14ac:dyDescent="0.35">
      <c r="A102" s="37" t="s">
        <v>903</v>
      </c>
      <c r="B102" s="35" t="s">
        <v>974</v>
      </c>
      <c r="C102" s="110" t="s">
        <v>233</v>
      </c>
      <c r="D102" s="1" t="s">
        <v>989</v>
      </c>
      <c r="E102" s="41">
        <v>6069</v>
      </c>
      <c r="F102" s="41">
        <v>6398</v>
      </c>
      <c r="G102" s="41">
        <v>6234</v>
      </c>
      <c r="K102" s="118"/>
      <c r="L102" s="79"/>
      <c r="M102" s="118"/>
      <c r="N102" s="119"/>
      <c r="O102" s="95"/>
      <c r="P102" s="94">
        <v>-16.553599999999996</v>
      </c>
      <c r="Q102" s="95">
        <v>6.3166000000000011</v>
      </c>
      <c r="R102" s="71">
        <v>41.791657037872518</v>
      </c>
      <c r="S102" s="95">
        <v>15.294861940904799</v>
      </c>
      <c r="T102" s="72">
        <v>2.7323984485341648</v>
      </c>
      <c r="U102" s="61" t="s">
        <v>896</v>
      </c>
    </row>
    <row r="103" spans="1:21" x14ac:dyDescent="0.35">
      <c r="A103" s="37" t="s">
        <v>903</v>
      </c>
      <c r="B103" s="35" t="s">
        <v>975</v>
      </c>
      <c r="C103" s="110" t="s">
        <v>233</v>
      </c>
      <c r="D103" s="1" t="s">
        <v>992</v>
      </c>
      <c r="E103" s="41">
        <v>6069</v>
      </c>
      <c r="F103" s="41">
        <v>6398</v>
      </c>
      <c r="G103" s="41">
        <v>6234</v>
      </c>
      <c r="K103" s="118"/>
      <c r="L103" s="79"/>
      <c r="M103" s="118"/>
      <c r="N103" s="119"/>
      <c r="O103" s="95"/>
      <c r="P103" s="94">
        <v>-19.673599999999997</v>
      </c>
      <c r="Q103" s="95">
        <v>5.6026000000000007</v>
      </c>
      <c r="R103" s="71">
        <v>44.470478368149564</v>
      </c>
      <c r="S103" s="95">
        <v>16.041922379738612</v>
      </c>
      <c r="T103" s="72">
        <v>2.7721414750340019</v>
      </c>
      <c r="U103" s="61" t="s">
        <v>896</v>
      </c>
    </row>
    <row r="104" spans="1:21" x14ac:dyDescent="0.35">
      <c r="A104" s="37" t="s">
        <v>903</v>
      </c>
      <c r="B104" s="35" t="s">
        <v>976</v>
      </c>
      <c r="C104" s="110" t="s">
        <v>233</v>
      </c>
      <c r="D104" s="1" t="s">
        <v>992</v>
      </c>
      <c r="E104" s="41">
        <v>6069</v>
      </c>
      <c r="F104" s="41">
        <v>6398</v>
      </c>
      <c r="G104" s="41">
        <v>6234</v>
      </c>
      <c r="K104" s="118"/>
      <c r="L104" s="79"/>
      <c r="M104" s="118"/>
      <c r="N104" s="119"/>
      <c r="O104" s="95"/>
      <c r="P104" s="94">
        <v>-18.433599999999998</v>
      </c>
      <c r="Q104" s="95">
        <v>5.4516000000000009</v>
      </c>
      <c r="R104" s="71">
        <v>44.98969910693669</v>
      </c>
      <c r="S104" s="95">
        <v>16.426914431212229</v>
      </c>
      <c r="T104" s="72">
        <v>2.738779659158221</v>
      </c>
      <c r="U104" s="61" t="s">
        <v>896</v>
      </c>
    </row>
    <row r="105" spans="1:21" x14ac:dyDescent="0.35">
      <c r="A105" s="37" t="s">
        <v>903</v>
      </c>
      <c r="B105" s="35" t="s">
        <v>977</v>
      </c>
      <c r="C105" s="110" t="s">
        <v>233</v>
      </c>
      <c r="D105" s="1" t="s">
        <v>992</v>
      </c>
      <c r="E105" s="41">
        <v>6069</v>
      </c>
      <c r="F105" s="41">
        <v>6398</v>
      </c>
      <c r="G105" s="41">
        <v>6234</v>
      </c>
      <c r="K105" s="118"/>
      <c r="L105" s="79"/>
      <c r="M105" s="118"/>
      <c r="N105" s="119"/>
      <c r="O105" s="95"/>
      <c r="P105" s="94">
        <v>-19.047599999999996</v>
      </c>
      <c r="Q105" s="95">
        <v>4.220600000000001</v>
      </c>
      <c r="R105" s="71">
        <v>43.054978240197357</v>
      </c>
      <c r="S105" s="95">
        <v>15.343676295634717</v>
      </c>
      <c r="T105" s="72">
        <v>2.8060405740211372</v>
      </c>
      <c r="U105" s="61" t="s">
        <v>896</v>
      </c>
    </row>
    <row r="106" spans="1:21" x14ac:dyDescent="0.35">
      <c r="A106" s="37" t="s">
        <v>903</v>
      </c>
      <c r="B106" s="35" t="s">
        <v>928</v>
      </c>
      <c r="C106" s="110" t="s">
        <v>234</v>
      </c>
      <c r="D106" s="1" t="s">
        <v>992</v>
      </c>
      <c r="E106" s="41">
        <v>6398</v>
      </c>
      <c r="F106" s="41">
        <v>6728</v>
      </c>
      <c r="G106" s="41">
        <v>6563</v>
      </c>
      <c r="K106" s="96"/>
      <c r="L106" s="79"/>
      <c r="M106" s="96"/>
      <c r="N106" s="97"/>
      <c r="O106" s="72"/>
      <c r="P106" s="71">
        <v>-21.327857142857141</v>
      </c>
      <c r="Q106" s="72">
        <v>3.4792857142857132</v>
      </c>
      <c r="R106" s="71">
        <v>43.073930950837429</v>
      </c>
      <c r="S106" s="72">
        <v>15.300661035484669</v>
      </c>
      <c r="T106" s="71">
        <v>2.8151679754843353</v>
      </c>
      <c r="U106" s="61" t="s">
        <v>896</v>
      </c>
    </row>
    <row r="107" spans="1:21" x14ac:dyDescent="0.35">
      <c r="A107" s="37" t="s">
        <v>903</v>
      </c>
      <c r="B107" s="35" t="s">
        <v>929</v>
      </c>
      <c r="C107" s="110" t="s">
        <v>234</v>
      </c>
      <c r="D107" s="1" t="s">
        <v>992</v>
      </c>
      <c r="E107" s="41">
        <v>6398</v>
      </c>
      <c r="F107" s="41">
        <v>6728</v>
      </c>
      <c r="G107" s="41">
        <v>6563</v>
      </c>
      <c r="K107" s="96"/>
      <c r="L107" s="79"/>
      <c r="M107" s="96"/>
      <c r="N107" s="97"/>
      <c r="O107" s="72"/>
      <c r="P107" s="71">
        <v>-18.872857142857139</v>
      </c>
      <c r="Q107" s="72">
        <v>4.5852857142857131</v>
      </c>
      <c r="R107" s="71">
        <v>43.307187511483207</v>
      </c>
      <c r="S107" s="72">
        <v>15.209141827754475</v>
      </c>
      <c r="T107" s="71">
        <v>2.84744451737927</v>
      </c>
      <c r="U107" s="61" t="s">
        <v>896</v>
      </c>
    </row>
    <row r="108" spans="1:21" x14ac:dyDescent="0.35">
      <c r="A108" s="37" t="s">
        <v>903</v>
      </c>
      <c r="B108" s="35" t="s">
        <v>930</v>
      </c>
      <c r="C108" s="110" t="s">
        <v>234</v>
      </c>
      <c r="D108" s="1" t="s">
        <v>992</v>
      </c>
      <c r="E108" s="41">
        <v>6398</v>
      </c>
      <c r="F108" s="41">
        <v>6728</v>
      </c>
      <c r="G108" s="41">
        <v>6563</v>
      </c>
      <c r="K108" s="96"/>
      <c r="L108" s="79"/>
      <c r="M108" s="96"/>
      <c r="N108" s="97"/>
      <c r="O108" s="72"/>
      <c r="P108" s="71">
        <v>-16.658857142857141</v>
      </c>
      <c r="Q108" s="72">
        <v>7.4082857142857126</v>
      </c>
      <c r="R108" s="71">
        <v>41.605747130358679</v>
      </c>
      <c r="S108" s="72">
        <v>14.47911387821363</v>
      </c>
      <c r="T108" s="71">
        <v>2.8735009255616006</v>
      </c>
      <c r="U108" s="61" t="s">
        <v>896</v>
      </c>
    </row>
    <row r="109" spans="1:21" x14ac:dyDescent="0.35">
      <c r="A109" s="37" t="s">
        <v>903</v>
      </c>
      <c r="B109" s="35" t="s">
        <v>931</v>
      </c>
      <c r="C109" s="110" t="s">
        <v>234</v>
      </c>
      <c r="D109" s="1" t="s">
        <v>992</v>
      </c>
      <c r="E109" s="41">
        <v>6398</v>
      </c>
      <c r="F109" s="41">
        <v>6728</v>
      </c>
      <c r="G109" s="41">
        <v>6563</v>
      </c>
      <c r="K109" s="96"/>
      <c r="L109" s="79"/>
      <c r="M109" s="96"/>
      <c r="N109" s="97"/>
      <c r="O109" s="72"/>
      <c r="P109" s="71">
        <v>-19.70785714285714</v>
      </c>
      <c r="Q109" s="72">
        <v>4.3362857142857134</v>
      </c>
      <c r="R109" s="71">
        <v>40.503532812223476</v>
      </c>
      <c r="S109" s="72">
        <v>14.010984293404793</v>
      </c>
      <c r="T109" s="71">
        <v>2.8908413544713754</v>
      </c>
      <c r="U109" s="61" t="s">
        <v>896</v>
      </c>
    </row>
    <row r="110" spans="1:21" x14ac:dyDescent="0.35">
      <c r="A110" s="37" t="s">
        <v>903</v>
      </c>
      <c r="B110" s="35" t="s">
        <v>932</v>
      </c>
      <c r="C110" s="110" t="s">
        <v>234</v>
      </c>
      <c r="D110" s="1" t="s">
        <v>992</v>
      </c>
      <c r="E110" s="41">
        <v>6398</v>
      </c>
      <c r="F110" s="41">
        <v>6728</v>
      </c>
      <c r="G110" s="41">
        <v>6563</v>
      </c>
      <c r="K110" s="96"/>
      <c r="L110" s="79"/>
      <c r="M110" s="96"/>
      <c r="N110" s="97"/>
      <c r="O110" s="72"/>
      <c r="P110" s="71">
        <v>-19.857857142857139</v>
      </c>
      <c r="Q110" s="72">
        <v>5.9632857142857132</v>
      </c>
      <c r="R110" s="71">
        <v>43.653348900729284</v>
      </c>
      <c r="S110" s="72">
        <v>15.56237030208489</v>
      </c>
      <c r="T110" s="71">
        <v>2.8050578448760501</v>
      </c>
      <c r="U110" s="61" t="s">
        <v>896</v>
      </c>
    </row>
    <row r="111" spans="1:21" x14ac:dyDescent="0.35">
      <c r="A111" s="37" t="s">
        <v>903</v>
      </c>
      <c r="B111" s="35" t="s">
        <v>933</v>
      </c>
      <c r="C111" s="110" t="s">
        <v>234</v>
      </c>
      <c r="D111" s="1" t="s">
        <v>992</v>
      </c>
      <c r="E111" s="41">
        <v>6398</v>
      </c>
      <c r="F111" s="41">
        <v>6728</v>
      </c>
      <c r="G111" s="41">
        <v>6563</v>
      </c>
      <c r="K111" s="96"/>
      <c r="L111" s="79"/>
      <c r="M111" s="96"/>
      <c r="N111" s="97"/>
      <c r="O111" s="72"/>
      <c r="P111" s="71">
        <v>-14.94185714285714</v>
      </c>
      <c r="Q111" s="72">
        <v>5.3312857142857126</v>
      </c>
      <c r="R111" s="71">
        <v>43.028843280553886</v>
      </c>
      <c r="S111" s="72">
        <v>15.48907648361982</v>
      </c>
      <c r="T111" s="71">
        <v>2.7780121898202403</v>
      </c>
      <c r="U111" s="61" t="s">
        <v>896</v>
      </c>
    </row>
    <row r="112" spans="1:21" x14ac:dyDescent="0.35">
      <c r="A112" s="37" t="s">
        <v>903</v>
      </c>
      <c r="B112" s="35" t="s">
        <v>934</v>
      </c>
      <c r="C112" s="110" t="s">
        <v>234</v>
      </c>
      <c r="D112" s="1" t="s">
        <v>992</v>
      </c>
      <c r="E112" s="41">
        <v>6398</v>
      </c>
      <c r="F112" s="41">
        <v>6728</v>
      </c>
      <c r="G112" s="41">
        <v>6563</v>
      </c>
      <c r="K112" s="96"/>
      <c r="L112" s="79"/>
      <c r="M112" s="96"/>
      <c r="N112" s="97"/>
      <c r="O112" s="72"/>
      <c r="P112" s="71">
        <v>-19.665857142857142</v>
      </c>
      <c r="Q112" s="72">
        <v>3.0622857142857129</v>
      </c>
      <c r="R112" s="71">
        <v>44.231663038561379</v>
      </c>
      <c r="S112" s="72">
        <v>16.106034983111574</v>
      </c>
      <c r="T112" s="71">
        <v>2.7462788380220027</v>
      </c>
      <c r="U112" s="61" t="s">
        <v>896</v>
      </c>
    </row>
    <row r="113" spans="1:21" x14ac:dyDescent="0.35">
      <c r="A113" s="37" t="s">
        <v>903</v>
      </c>
      <c r="B113" s="35" t="s">
        <v>935</v>
      </c>
      <c r="C113" s="110" t="s">
        <v>234</v>
      </c>
      <c r="D113" s="1" t="s">
        <v>992</v>
      </c>
      <c r="E113" s="41">
        <v>6398</v>
      </c>
      <c r="F113" s="41">
        <v>6728</v>
      </c>
      <c r="G113" s="41">
        <v>6563</v>
      </c>
      <c r="K113" s="96"/>
      <c r="L113" s="79"/>
      <c r="M113" s="96"/>
      <c r="N113" s="97"/>
      <c r="O113" s="72"/>
      <c r="P113" s="71">
        <v>-19.99585714285714</v>
      </c>
      <c r="Q113" s="72">
        <v>3.7422857142857131</v>
      </c>
      <c r="R113" s="71">
        <v>42.041095504098912</v>
      </c>
      <c r="S113" s="72">
        <v>15.152065594774566</v>
      </c>
      <c r="T113" s="71">
        <v>2.7746115037013475</v>
      </c>
      <c r="U113" s="61" t="s">
        <v>896</v>
      </c>
    </row>
    <row r="114" spans="1:21" x14ac:dyDescent="0.35">
      <c r="A114" s="37" t="s">
        <v>903</v>
      </c>
      <c r="B114" s="35" t="s">
        <v>978</v>
      </c>
      <c r="C114" s="110" t="s">
        <v>234</v>
      </c>
      <c r="D114" s="110" t="s">
        <v>989</v>
      </c>
      <c r="E114" s="41">
        <v>6398</v>
      </c>
      <c r="F114" s="41">
        <v>6728</v>
      </c>
      <c r="G114" s="41">
        <v>6563</v>
      </c>
      <c r="K114" s="118"/>
      <c r="L114" s="79"/>
      <c r="M114" s="118"/>
      <c r="N114" s="119"/>
      <c r="O114" s="95"/>
      <c r="P114" s="94">
        <v>-19.268599999999996</v>
      </c>
      <c r="Q114" s="95">
        <v>5.9556000000000013</v>
      </c>
      <c r="R114" s="71">
        <v>44.451407012923603</v>
      </c>
      <c r="S114" s="95">
        <v>15.548817058035993</v>
      </c>
      <c r="T114" s="72">
        <v>2.8588288644086961</v>
      </c>
      <c r="U114" s="61" t="s">
        <v>896</v>
      </c>
    </row>
    <row r="115" spans="1:21" x14ac:dyDescent="0.35">
      <c r="A115" s="37" t="s">
        <v>903</v>
      </c>
      <c r="B115" s="35" t="s">
        <v>916</v>
      </c>
      <c r="C115" s="110" t="s">
        <v>251</v>
      </c>
      <c r="D115" s="1" t="s">
        <v>992</v>
      </c>
      <c r="E115" s="40">
        <v>7057</v>
      </c>
      <c r="F115" s="29">
        <v>7386</v>
      </c>
      <c r="G115" s="29">
        <v>7221.5</v>
      </c>
      <c r="K115" s="96"/>
      <c r="L115" s="79"/>
      <c r="M115" s="96"/>
      <c r="N115" s="97"/>
      <c r="O115" s="72"/>
      <c r="P115" s="71">
        <v>-17.679857142857141</v>
      </c>
      <c r="Q115" s="72">
        <v>5.6112857142857129</v>
      </c>
      <c r="R115" s="71">
        <v>43.312157010640028</v>
      </c>
      <c r="S115" s="72">
        <v>15.381409752739275</v>
      </c>
      <c r="T115" s="71">
        <v>2.8158769389084486</v>
      </c>
      <c r="U115" s="61" t="s">
        <v>896</v>
      </c>
    </row>
    <row r="116" spans="1:21" x14ac:dyDescent="0.35">
      <c r="A116" s="37" t="s">
        <v>903</v>
      </c>
      <c r="B116" s="35" t="s">
        <v>917</v>
      </c>
      <c r="C116" s="110" t="s">
        <v>251</v>
      </c>
      <c r="D116" s="1" t="s">
        <v>990</v>
      </c>
      <c r="E116" s="40">
        <v>7057</v>
      </c>
      <c r="F116" s="29">
        <v>7386</v>
      </c>
      <c r="G116" s="29">
        <v>7221.5</v>
      </c>
      <c r="K116" s="96"/>
      <c r="L116" s="79"/>
      <c r="M116" s="96"/>
      <c r="N116" s="97"/>
      <c r="O116" s="72"/>
      <c r="P116" s="71">
        <v>-19.78885714285714</v>
      </c>
      <c r="Q116" s="72">
        <v>4.2242857142857133</v>
      </c>
      <c r="R116" s="71">
        <v>37.942347019172715</v>
      </c>
      <c r="S116" s="72">
        <v>13.016338308347498</v>
      </c>
      <c r="T116" s="71">
        <v>2.9149785539025164</v>
      </c>
      <c r="U116" s="61" t="s">
        <v>896</v>
      </c>
    </row>
    <row r="117" spans="1:21" x14ac:dyDescent="0.35">
      <c r="A117" s="37" t="s">
        <v>903</v>
      </c>
      <c r="B117" s="35" t="s">
        <v>918</v>
      </c>
      <c r="C117" s="110" t="s">
        <v>251</v>
      </c>
      <c r="D117" s="1" t="s">
        <v>992</v>
      </c>
      <c r="E117" s="40">
        <v>7057</v>
      </c>
      <c r="F117" s="29">
        <v>7386</v>
      </c>
      <c r="G117" s="29">
        <v>7221.5</v>
      </c>
      <c r="K117" s="96"/>
      <c r="L117" s="79"/>
      <c r="M117" s="96"/>
      <c r="N117" s="97"/>
      <c r="O117" s="72"/>
      <c r="P117" s="71">
        <v>-10.257857142857141</v>
      </c>
      <c r="Q117" s="72">
        <v>6.3572857142857133</v>
      </c>
      <c r="R117" s="71">
        <v>42.456721534514983</v>
      </c>
      <c r="S117" s="72">
        <v>14.90594900228337</v>
      </c>
      <c r="T117" s="71">
        <v>2.8483071777591111</v>
      </c>
      <c r="U117" s="61" t="s">
        <v>896</v>
      </c>
    </row>
    <row r="118" spans="1:21" x14ac:dyDescent="0.35">
      <c r="A118" s="37" t="s">
        <v>903</v>
      </c>
      <c r="B118" s="35" t="s">
        <v>919</v>
      </c>
      <c r="C118" s="110" t="s">
        <v>251</v>
      </c>
      <c r="D118" s="1" t="s">
        <v>989</v>
      </c>
      <c r="E118" s="40">
        <v>7057</v>
      </c>
      <c r="F118" s="29">
        <v>7386</v>
      </c>
      <c r="G118" s="29">
        <v>7221.5</v>
      </c>
      <c r="K118" s="96"/>
      <c r="L118" s="79"/>
      <c r="M118" s="96"/>
      <c r="N118" s="97"/>
      <c r="O118" s="72"/>
      <c r="P118" s="71">
        <v>-12.65285714285714</v>
      </c>
      <c r="Q118" s="72">
        <v>5.4992857142857128</v>
      </c>
      <c r="R118" s="71">
        <v>38.879678801092901</v>
      </c>
      <c r="S118" s="72">
        <v>13.206550169679083</v>
      </c>
      <c r="T118" s="71">
        <v>2.9439693410892991</v>
      </c>
      <c r="U118" s="61" t="s">
        <v>896</v>
      </c>
    </row>
    <row r="119" spans="1:21" x14ac:dyDescent="0.35">
      <c r="A119" s="37" t="s">
        <v>903</v>
      </c>
      <c r="B119" s="35" t="s">
        <v>920</v>
      </c>
      <c r="C119" s="110" t="s">
        <v>251</v>
      </c>
      <c r="D119" s="1" t="s">
        <v>993</v>
      </c>
      <c r="E119" s="40">
        <v>7057</v>
      </c>
      <c r="F119" s="29">
        <v>7386</v>
      </c>
      <c r="G119" s="29">
        <v>7221.5</v>
      </c>
      <c r="K119" s="96"/>
      <c r="L119" s="79"/>
      <c r="M119" s="96"/>
      <c r="N119" s="97"/>
      <c r="O119" s="72"/>
      <c r="P119" s="71">
        <v>-16.34985714285714</v>
      </c>
      <c r="Q119" s="72">
        <v>4.7672857142857135</v>
      </c>
      <c r="R119" s="71">
        <v>43.214212711787589</v>
      </c>
      <c r="S119" s="72">
        <v>15.209355368897047</v>
      </c>
      <c r="T119" s="71">
        <v>2.8412915382436359</v>
      </c>
      <c r="U119" s="61" t="s">
        <v>896</v>
      </c>
    </row>
    <row r="120" spans="1:21" x14ac:dyDescent="0.35">
      <c r="A120" s="37" t="s">
        <v>903</v>
      </c>
      <c r="B120" s="35" t="s">
        <v>921</v>
      </c>
      <c r="C120" s="110" t="s">
        <v>251</v>
      </c>
      <c r="D120" s="1" t="s">
        <v>992</v>
      </c>
      <c r="E120" s="40">
        <v>7057</v>
      </c>
      <c r="F120" s="29">
        <v>7386</v>
      </c>
      <c r="G120" s="29">
        <v>7221.5</v>
      </c>
      <c r="K120" s="96"/>
      <c r="L120" s="79"/>
      <c r="M120" s="96"/>
      <c r="N120" s="97"/>
      <c r="O120" s="72"/>
      <c r="P120" s="71">
        <v>-18.787857142857142</v>
      </c>
      <c r="Q120" s="72">
        <v>4.545285714285713</v>
      </c>
      <c r="R120" s="71">
        <v>42.569506037107125</v>
      </c>
      <c r="S120" s="72">
        <v>15.062301252066897</v>
      </c>
      <c r="T120" s="71">
        <v>2.8262285639298046</v>
      </c>
      <c r="U120" s="61" t="s">
        <v>896</v>
      </c>
    </row>
    <row r="121" spans="1:21" x14ac:dyDescent="0.35">
      <c r="A121" s="37" t="s">
        <v>903</v>
      </c>
      <c r="B121" s="35" t="s">
        <v>922</v>
      </c>
      <c r="C121" s="110" t="s">
        <v>251</v>
      </c>
      <c r="D121" s="1" t="s">
        <v>992</v>
      </c>
      <c r="E121" s="40">
        <v>7057</v>
      </c>
      <c r="F121" s="29">
        <v>7386</v>
      </c>
      <c r="G121" s="29">
        <v>7221.5</v>
      </c>
      <c r="K121" s="96"/>
      <c r="L121" s="79"/>
      <c r="M121" s="96"/>
      <c r="N121" s="97"/>
      <c r="O121" s="72"/>
      <c r="P121" s="71">
        <v>-17.409857142857142</v>
      </c>
      <c r="Q121" s="72">
        <v>5.6502857142857126</v>
      </c>
      <c r="R121" s="71">
        <v>41.459378663788293</v>
      </c>
      <c r="S121" s="72">
        <v>14.015450474863158</v>
      </c>
      <c r="T121" s="71">
        <v>2.9581195936688642</v>
      </c>
      <c r="U121" s="61" t="s">
        <v>896</v>
      </c>
    </row>
    <row r="122" spans="1:21" x14ac:dyDescent="0.35">
      <c r="A122" s="37" t="s">
        <v>903</v>
      </c>
      <c r="B122" s="35" t="s">
        <v>923</v>
      </c>
      <c r="C122" s="110" t="s">
        <v>251</v>
      </c>
      <c r="D122" s="1" t="s">
        <v>992</v>
      </c>
      <c r="E122" s="40">
        <v>7057</v>
      </c>
      <c r="F122" s="29">
        <v>7386</v>
      </c>
      <c r="G122" s="29">
        <v>7221.5</v>
      </c>
      <c r="K122" s="96"/>
      <c r="L122" s="79"/>
      <c r="M122" s="96"/>
      <c r="N122" s="97"/>
      <c r="O122" s="72"/>
      <c r="P122" s="71">
        <v>-13.17185714285714</v>
      </c>
      <c r="Q122" s="72">
        <v>5.4502857142857133</v>
      </c>
      <c r="R122" s="71">
        <v>43.158609087272048</v>
      </c>
      <c r="S122" s="72">
        <v>15.123168724465668</v>
      </c>
      <c r="T122" s="71">
        <v>2.8538072856022394</v>
      </c>
      <c r="U122" s="61" t="s">
        <v>896</v>
      </c>
    </row>
    <row r="123" spans="1:21" x14ac:dyDescent="0.35">
      <c r="A123" s="37" t="s">
        <v>903</v>
      </c>
      <c r="B123" s="35" t="s">
        <v>924</v>
      </c>
      <c r="C123" s="110" t="s">
        <v>251</v>
      </c>
      <c r="D123" s="1" t="s">
        <v>992</v>
      </c>
      <c r="E123" s="40">
        <v>7057</v>
      </c>
      <c r="F123" s="29">
        <v>7386</v>
      </c>
      <c r="G123" s="29">
        <v>7221.5</v>
      </c>
      <c r="K123" s="96"/>
      <c r="L123" s="79"/>
      <c r="M123" s="96"/>
      <c r="N123" s="97"/>
      <c r="O123" s="72"/>
      <c r="P123" s="71">
        <v>-11.94785714285714</v>
      </c>
      <c r="Q123" s="72">
        <v>6.1452857142857127</v>
      </c>
      <c r="R123" s="71">
        <v>43.703797240789605</v>
      </c>
      <c r="S123" s="72">
        <v>15.53095615939154</v>
      </c>
      <c r="T123" s="71">
        <v>2.8139798214781515</v>
      </c>
      <c r="U123" s="61" t="s">
        <v>896</v>
      </c>
    </row>
    <row r="124" spans="1:21" x14ac:dyDescent="0.35">
      <c r="A124" s="37" t="s">
        <v>903</v>
      </c>
      <c r="B124" s="35" t="s">
        <v>979</v>
      </c>
      <c r="C124" s="110" t="s">
        <v>252</v>
      </c>
      <c r="E124" s="40">
        <v>7386</v>
      </c>
      <c r="F124" s="40">
        <v>7716</v>
      </c>
      <c r="G124" s="42">
        <v>7551</v>
      </c>
      <c r="K124" s="118"/>
      <c r="L124" s="79"/>
      <c r="M124" s="118"/>
      <c r="N124" s="119"/>
      <c r="O124" s="95"/>
      <c r="P124" s="94">
        <v>-18.969599999999996</v>
      </c>
      <c r="Q124" s="95">
        <v>6.3856000000000011</v>
      </c>
      <c r="R124" s="71">
        <v>46.21748312364052</v>
      </c>
      <c r="S124" s="95">
        <v>16.597779792302749</v>
      </c>
      <c r="T124" s="72">
        <v>2.7845581578973571</v>
      </c>
      <c r="U124" s="61" t="s">
        <v>896</v>
      </c>
    </row>
    <row r="125" spans="1:21" x14ac:dyDescent="0.35">
      <c r="A125" s="37" t="s">
        <v>903</v>
      </c>
      <c r="B125" s="35" t="s">
        <v>980</v>
      </c>
      <c r="C125" s="110" t="s">
        <v>252</v>
      </c>
      <c r="E125" s="40">
        <v>7386</v>
      </c>
      <c r="F125" s="40">
        <v>7716</v>
      </c>
      <c r="G125" s="42">
        <v>7551</v>
      </c>
      <c r="K125" s="118"/>
      <c r="L125" s="79"/>
      <c r="M125" s="118"/>
      <c r="N125" s="119"/>
      <c r="O125" s="95"/>
      <c r="P125" s="94">
        <v>-19.368599999999997</v>
      </c>
      <c r="Q125" s="95">
        <v>5.8896000000000006</v>
      </c>
      <c r="R125" s="71">
        <v>38.830100854337111</v>
      </c>
      <c r="S125" s="95">
        <v>13.398420497272157</v>
      </c>
      <c r="T125" s="72">
        <v>2.8981103304111628</v>
      </c>
      <c r="U125" s="61" t="s">
        <v>896</v>
      </c>
    </row>
    <row r="126" spans="1:21" x14ac:dyDescent="0.35">
      <c r="A126" s="37" t="s">
        <v>903</v>
      </c>
      <c r="B126" s="35" t="s">
        <v>981</v>
      </c>
      <c r="C126" s="110" t="s">
        <v>252</v>
      </c>
      <c r="E126" s="40">
        <v>7386</v>
      </c>
      <c r="F126" s="40">
        <v>7716</v>
      </c>
      <c r="G126" s="42">
        <v>7551</v>
      </c>
      <c r="K126" s="118"/>
      <c r="L126" s="79"/>
      <c r="M126" s="118"/>
      <c r="N126" s="119"/>
      <c r="O126" s="95"/>
      <c r="P126" s="94">
        <v>-18.103599999999997</v>
      </c>
      <c r="Q126" s="95">
        <v>6.0306000000000006</v>
      </c>
      <c r="R126" s="71">
        <v>44.886692176808481</v>
      </c>
      <c r="S126" s="95">
        <v>15.636921856038759</v>
      </c>
      <c r="T126" s="72">
        <v>2.8705580669941044</v>
      </c>
      <c r="U126" s="61" t="s">
        <v>896</v>
      </c>
    </row>
    <row r="127" spans="1:21" x14ac:dyDescent="0.35">
      <c r="A127" s="37" t="s">
        <v>903</v>
      </c>
      <c r="B127" s="35" t="s">
        <v>982</v>
      </c>
      <c r="C127" s="110" t="s">
        <v>252</v>
      </c>
      <c r="E127" s="40">
        <v>7386</v>
      </c>
      <c r="F127" s="40">
        <v>7716</v>
      </c>
      <c r="G127" s="42">
        <v>7551</v>
      </c>
      <c r="K127" s="118"/>
      <c r="L127" s="79"/>
      <c r="M127" s="118"/>
      <c r="N127" s="119"/>
      <c r="O127" s="95"/>
      <c r="P127" s="94">
        <v>-14.418599999999998</v>
      </c>
      <c r="Q127" s="95">
        <v>5.978600000000001</v>
      </c>
      <c r="R127" s="71">
        <v>45.524052503900087</v>
      </c>
      <c r="S127" s="95">
        <v>16.311222915037547</v>
      </c>
      <c r="T127" s="72">
        <v>2.7909650147648231</v>
      </c>
      <c r="U127" s="61" t="s">
        <v>896</v>
      </c>
    </row>
    <row r="128" spans="1:21" x14ac:dyDescent="0.35">
      <c r="A128" s="37" t="s">
        <v>903</v>
      </c>
      <c r="B128" s="35" t="s">
        <v>983</v>
      </c>
      <c r="C128" s="110" t="s">
        <v>252</v>
      </c>
      <c r="E128" s="40">
        <v>7386</v>
      </c>
      <c r="F128" s="40">
        <v>7716</v>
      </c>
      <c r="G128" s="42">
        <v>7551</v>
      </c>
      <c r="K128" s="118"/>
      <c r="L128" s="79"/>
      <c r="M128" s="118"/>
      <c r="N128" s="119"/>
      <c r="O128" s="95"/>
      <c r="P128" s="94">
        <v>-19.468599999999999</v>
      </c>
      <c r="Q128" s="95">
        <v>5.3106000000000009</v>
      </c>
      <c r="R128" s="71">
        <v>39.755629155566538</v>
      </c>
      <c r="S128" s="95">
        <v>13.164106540699473</v>
      </c>
      <c r="T128" s="72">
        <v>3.0200020816189874</v>
      </c>
      <c r="U128" s="61" t="s">
        <v>896</v>
      </c>
    </row>
    <row r="129" spans="1:22" x14ac:dyDescent="0.35">
      <c r="A129" s="37" t="s">
        <v>903</v>
      </c>
      <c r="B129" s="35" t="s">
        <v>984</v>
      </c>
      <c r="C129" s="110" t="s">
        <v>252</v>
      </c>
      <c r="E129" s="40">
        <v>7386</v>
      </c>
      <c r="F129" s="40">
        <v>7716</v>
      </c>
      <c r="G129" s="42">
        <v>7551</v>
      </c>
      <c r="K129" s="118"/>
      <c r="L129" s="79"/>
      <c r="M129" s="118"/>
      <c r="N129" s="119"/>
      <c r="O129" s="95"/>
      <c r="P129" s="94">
        <v>-16.852599999999995</v>
      </c>
      <c r="Q129" s="95">
        <v>7.4676000000000009</v>
      </c>
      <c r="R129" s="71">
        <v>45.910097469789164</v>
      </c>
      <c r="S129" s="95">
        <v>15.797890362633991</v>
      </c>
      <c r="T129" s="72">
        <v>2.9060903966252458</v>
      </c>
      <c r="U129" s="61" t="s">
        <v>896</v>
      </c>
    </row>
    <row r="130" spans="1:22" x14ac:dyDescent="0.35">
      <c r="A130" s="37" t="s">
        <v>903</v>
      </c>
      <c r="B130" s="35" t="s">
        <v>985</v>
      </c>
      <c r="C130" s="110" t="s">
        <v>252</v>
      </c>
      <c r="E130" s="40">
        <v>7386</v>
      </c>
      <c r="F130" s="40">
        <v>7716</v>
      </c>
      <c r="G130" s="42">
        <v>7551</v>
      </c>
      <c r="K130" s="118"/>
      <c r="L130" s="79"/>
      <c r="M130" s="118"/>
      <c r="N130" s="119"/>
      <c r="O130" s="95"/>
      <c r="P130" s="94">
        <v>-16.919599999999996</v>
      </c>
      <c r="Q130" s="95">
        <v>6.877600000000001</v>
      </c>
      <c r="R130" s="71">
        <v>42.003852774593405</v>
      </c>
      <c r="S130" s="95">
        <v>14.765789642183606</v>
      </c>
      <c r="T130" s="72">
        <v>2.8446736539300828</v>
      </c>
      <c r="U130" s="61" t="s">
        <v>896</v>
      </c>
    </row>
    <row r="131" spans="1:22" x14ac:dyDescent="0.35">
      <c r="A131" s="37" t="s">
        <v>903</v>
      </c>
      <c r="B131" s="35" t="s">
        <v>986</v>
      </c>
      <c r="C131" s="110" t="s">
        <v>252</v>
      </c>
      <c r="E131" s="40">
        <v>7386</v>
      </c>
      <c r="F131" s="40">
        <v>7716</v>
      </c>
      <c r="G131" s="42">
        <v>7551</v>
      </c>
      <c r="K131" s="118"/>
      <c r="L131" s="79"/>
      <c r="M131" s="118"/>
      <c r="N131" s="119"/>
      <c r="O131" s="95"/>
      <c r="P131" s="94">
        <v>-12.378599999999997</v>
      </c>
      <c r="Q131" s="95">
        <v>7.4076000000000013</v>
      </c>
      <c r="R131" s="71">
        <v>45.607617194817813</v>
      </c>
      <c r="S131" s="95">
        <v>15.718817924187416</v>
      </c>
      <c r="T131" s="72">
        <v>2.9014660908209162</v>
      </c>
      <c r="U131" s="61" t="s">
        <v>896</v>
      </c>
    </row>
    <row r="132" spans="1:22" x14ac:dyDescent="0.35">
      <c r="A132" s="37" t="s">
        <v>644</v>
      </c>
      <c r="B132" s="78" t="s">
        <v>645</v>
      </c>
      <c r="C132" s="98" t="s">
        <v>323</v>
      </c>
      <c r="D132" s="73" t="s">
        <v>336</v>
      </c>
      <c r="E132" s="99">
        <v>1458</v>
      </c>
      <c r="F132" s="99">
        <v>1787</v>
      </c>
      <c r="G132" s="99">
        <v>1622.5</v>
      </c>
      <c r="L132" s="113"/>
      <c r="M132" s="100">
        <v>1.8839999999999999</v>
      </c>
      <c r="N132" s="101">
        <v>33.442571000265161</v>
      </c>
      <c r="O132" s="74"/>
      <c r="P132" s="74"/>
      <c r="Q132" s="74"/>
      <c r="R132" s="74"/>
      <c r="S132" s="74"/>
      <c r="T132" s="74"/>
      <c r="V132" s="57">
        <v>2</v>
      </c>
    </row>
    <row r="133" spans="1:22" x14ac:dyDescent="0.35">
      <c r="A133" s="37" t="s">
        <v>644</v>
      </c>
      <c r="B133" s="78" t="s">
        <v>646</v>
      </c>
      <c r="C133" s="98" t="s">
        <v>323</v>
      </c>
      <c r="D133" s="73" t="s">
        <v>336</v>
      </c>
      <c r="E133" s="99">
        <v>1458</v>
      </c>
      <c r="F133" s="99">
        <v>1787</v>
      </c>
      <c r="G133" s="99">
        <v>1622.5</v>
      </c>
      <c r="L133" s="113"/>
      <c r="M133" s="100">
        <v>1.849</v>
      </c>
      <c r="N133" s="101">
        <v>31.416351553559206</v>
      </c>
      <c r="O133" s="74"/>
      <c r="P133" s="71">
        <v>-15.978111764705881</v>
      </c>
      <c r="Q133" s="72">
        <v>9.9322941176470572</v>
      </c>
      <c r="R133" s="71">
        <v>40.458723847725949</v>
      </c>
      <c r="S133" s="72">
        <v>13.738020948204278</v>
      </c>
      <c r="T133" s="71">
        <v>2.9450183545552377</v>
      </c>
      <c r="U133" s="61" t="s">
        <v>896</v>
      </c>
      <c r="V133" s="57">
        <v>2</v>
      </c>
    </row>
    <row r="134" spans="1:22" x14ac:dyDescent="0.35">
      <c r="A134" s="37" t="s">
        <v>644</v>
      </c>
      <c r="B134" s="78" t="s">
        <v>647</v>
      </c>
      <c r="C134" s="98" t="s">
        <v>323</v>
      </c>
      <c r="D134" s="73" t="s">
        <v>594</v>
      </c>
      <c r="E134" s="99">
        <v>1458</v>
      </c>
      <c r="F134" s="99">
        <v>1787</v>
      </c>
      <c r="G134" s="99">
        <v>1622.5</v>
      </c>
      <c r="L134" s="113"/>
      <c r="M134" s="100">
        <v>1.76</v>
      </c>
      <c r="N134" s="101">
        <v>26.653162371890982</v>
      </c>
      <c r="O134" s="74"/>
      <c r="P134" s="74"/>
      <c r="Q134" s="74"/>
      <c r="R134" s="74"/>
      <c r="S134" s="74"/>
      <c r="T134" s="74"/>
      <c r="U134" s="46"/>
      <c r="V134" s="57">
        <v>2</v>
      </c>
    </row>
    <row r="135" spans="1:22" x14ac:dyDescent="0.35">
      <c r="A135" s="37" t="s">
        <v>644</v>
      </c>
      <c r="B135" s="48" t="s">
        <v>648</v>
      </c>
      <c r="C135" s="51" t="s">
        <v>344</v>
      </c>
      <c r="D135" s="74" t="s">
        <v>594</v>
      </c>
      <c r="E135" s="102">
        <v>1787</v>
      </c>
      <c r="F135" s="102">
        <v>2116</v>
      </c>
      <c r="G135" s="102">
        <v>1951.5</v>
      </c>
      <c r="L135" s="114"/>
      <c r="M135" s="103">
        <v>1.962</v>
      </c>
      <c r="N135" s="101">
        <v>38.284307899350203</v>
      </c>
      <c r="O135" s="74"/>
      <c r="P135" s="74"/>
      <c r="Q135" s="74"/>
      <c r="R135" s="74"/>
      <c r="S135" s="74"/>
      <c r="T135" s="74"/>
      <c r="U135" s="46"/>
      <c r="V135" s="57">
        <v>2</v>
      </c>
    </row>
    <row r="136" spans="1:22" x14ac:dyDescent="0.35">
      <c r="A136" s="37" t="s">
        <v>644</v>
      </c>
      <c r="B136" s="78" t="s">
        <v>649</v>
      </c>
      <c r="C136" s="98" t="s">
        <v>230</v>
      </c>
      <c r="D136" s="73" t="s">
        <v>321</v>
      </c>
      <c r="E136" s="99">
        <v>2446</v>
      </c>
      <c r="F136" s="99">
        <v>2775</v>
      </c>
      <c r="G136" s="99">
        <v>2610.5</v>
      </c>
      <c r="L136" s="113"/>
      <c r="M136" s="103">
        <v>2.0390000000000001</v>
      </c>
      <c r="N136" s="101">
        <v>43.525386544690519</v>
      </c>
      <c r="O136" s="74"/>
      <c r="P136" s="74"/>
      <c r="Q136" s="74"/>
      <c r="R136" s="74"/>
      <c r="S136" s="74"/>
      <c r="T136" s="74"/>
      <c r="V136" s="57">
        <v>2</v>
      </c>
    </row>
    <row r="137" spans="1:22" x14ac:dyDescent="0.35">
      <c r="A137" s="37" t="s">
        <v>644</v>
      </c>
      <c r="B137" s="78" t="s">
        <v>650</v>
      </c>
      <c r="C137" s="98" t="s">
        <v>358</v>
      </c>
      <c r="D137" s="74" t="s">
        <v>635</v>
      </c>
      <c r="E137" s="99">
        <v>3434</v>
      </c>
      <c r="F137" s="99">
        <v>3763</v>
      </c>
      <c r="G137" s="99">
        <v>3598.5</v>
      </c>
      <c r="L137" s="74"/>
      <c r="M137" s="76"/>
      <c r="N137" s="104"/>
      <c r="O137" s="74"/>
      <c r="P137" s="71">
        <v>-20.191911764705882</v>
      </c>
      <c r="Q137" s="72">
        <v>5.2580941176470581</v>
      </c>
      <c r="R137" s="71">
        <v>28.973366134391256</v>
      </c>
      <c r="S137" s="72">
        <v>8.2353270327563362</v>
      </c>
      <c r="T137" s="71">
        <v>3.5181803975905943</v>
      </c>
      <c r="U137" s="61" t="s">
        <v>896</v>
      </c>
      <c r="V137" s="57">
        <v>3</v>
      </c>
    </row>
    <row r="138" spans="1:22" x14ac:dyDescent="0.35">
      <c r="A138" s="37" t="s">
        <v>644</v>
      </c>
      <c r="B138" s="78" t="s">
        <v>651</v>
      </c>
      <c r="C138" s="98" t="s">
        <v>358</v>
      </c>
      <c r="D138" s="74" t="s">
        <v>635</v>
      </c>
      <c r="E138" s="99">
        <v>3434</v>
      </c>
      <c r="F138" s="99">
        <v>3763</v>
      </c>
      <c r="G138" s="99">
        <v>3598.5</v>
      </c>
      <c r="L138" s="74"/>
      <c r="M138" s="76"/>
      <c r="N138" s="104"/>
      <c r="O138" s="74"/>
      <c r="P138" s="71">
        <v>-13.352511764705881</v>
      </c>
      <c r="Q138" s="72">
        <v>9.0648941176470608</v>
      </c>
      <c r="R138" s="71">
        <v>25.281104814813272</v>
      </c>
      <c r="S138" s="72">
        <v>8.6280771117903452</v>
      </c>
      <c r="T138" s="71">
        <v>2.9300972264453238</v>
      </c>
      <c r="U138" s="61" t="s">
        <v>896</v>
      </c>
      <c r="V138" s="57">
        <v>3</v>
      </c>
    </row>
    <row r="139" spans="1:22" x14ac:dyDescent="0.35">
      <c r="A139" s="37" t="s">
        <v>644</v>
      </c>
      <c r="B139" s="78" t="s">
        <v>652</v>
      </c>
      <c r="C139" s="98" t="s">
        <v>636</v>
      </c>
      <c r="D139" s="74" t="s">
        <v>336</v>
      </c>
      <c r="E139" s="99">
        <v>4093</v>
      </c>
      <c r="F139" s="99">
        <v>4422</v>
      </c>
      <c r="G139" s="99">
        <v>4257.5</v>
      </c>
      <c r="L139" s="114"/>
      <c r="M139" s="103">
        <v>1.8320000000000001</v>
      </c>
      <c r="N139" s="101">
        <v>30.463907813857833</v>
      </c>
      <c r="O139" s="74"/>
      <c r="P139" s="71">
        <v>-15.081011764705881</v>
      </c>
      <c r="Q139" s="72">
        <v>7.4561941176470583</v>
      </c>
      <c r="R139" s="71">
        <v>27.048569984276103</v>
      </c>
      <c r="S139" s="72">
        <v>9.0646744500312</v>
      </c>
      <c r="T139" s="71">
        <v>2.9839538235356047</v>
      </c>
      <c r="U139" s="61" t="s">
        <v>896</v>
      </c>
      <c r="V139" s="57">
        <v>3</v>
      </c>
    </row>
    <row r="140" spans="1:22" x14ac:dyDescent="0.35">
      <c r="A140" s="37" t="s">
        <v>644</v>
      </c>
      <c r="B140" s="78" t="s">
        <v>653</v>
      </c>
      <c r="C140" s="98" t="s">
        <v>360</v>
      </c>
      <c r="D140" s="74" t="s">
        <v>796</v>
      </c>
      <c r="E140" s="99">
        <v>4422</v>
      </c>
      <c r="F140" s="99">
        <v>4751</v>
      </c>
      <c r="G140" s="99">
        <v>4586.5</v>
      </c>
      <c r="L140" s="114"/>
      <c r="M140" s="115">
        <v>1.6990000000000001</v>
      </c>
      <c r="N140" s="116">
        <v>23.696791916446223</v>
      </c>
      <c r="O140" s="74"/>
      <c r="P140" s="71">
        <v>-23.17731176470588</v>
      </c>
      <c r="Q140" s="75"/>
      <c r="R140" s="71">
        <v>18.151249253160938</v>
      </c>
      <c r="S140" s="75">
        <v>4.8576128778348515</v>
      </c>
      <c r="T140" s="71">
        <v>3.7366603123078352</v>
      </c>
      <c r="U140" s="44" t="s">
        <v>897</v>
      </c>
      <c r="V140" s="57">
        <v>3</v>
      </c>
    </row>
    <row r="141" spans="1:22" x14ac:dyDescent="0.35">
      <c r="A141" s="37" t="s">
        <v>644</v>
      </c>
      <c r="B141" s="78" t="s">
        <v>654</v>
      </c>
      <c r="C141" s="98" t="s">
        <v>231</v>
      </c>
      <c r="D141" s="74" t="s">
        <v>321</v>
      </c>
      <c r="E141" s="99">
        <v>4751</v>
      </c>
      <c r="F141" s="99">
        <v>5081</v>
      </c>
      <c r="G141" s="99">
        <v>4916</v>
      </c>
      <c r="L141" s="114"/>
      <c r="M141" s="103">
        <v>2.1190000000000002</v>
      </c>
      <c r="N141" s="101">
        <v>49.482257153671682</v>
      </c>
      <c r="O141" s="74"/>
      <c r="P141" s="71">
        <v>-16.803711764705881</v>
      </c>
      <c r="Q141" s="72">
        <v>6.4852941176470589</v>
      </c>
      <c r="R141" s="71">
        <v>17.180800892529113</v>
      </c>
      <c r="S141" s="72">
        <v>5.4987693254954175</v>
      </c>
      <c r="T141" s="71">
        <v>3.1244811112314101</v>
      </c>
      <c r="U141" s="61" t="s">
        <v>896</v>
      </c>
      <c r="V141" s="57">
        <v>4</v>
      </c>
    </row>
    <row r="142" spans="1:22" x14ac:dyDescent="0.35">
      <c r="A142" s="37" t="s">
        <v>644</v>
      </c>
      <c r="B142" s="78" t="s">
        <v>655</v>
      </c>
      <c r="C142" s="98" t="s">
        <v>231</v>
      </c>
      <c r="D142" s="74" t="s">
        <v>307</v>
      </c>
      <c r="E142" s="99">
        <v>4751</v>
      </c>
      <c r="F142" s="99">
        <v>5081</v>
      </c>
      <c r="G142" s="99">
        <v>4916</v>
      </c>
      <c r="L142" s="114"/>
      <c r="M142" s="103">
        <v>2.0259999999999998</v>
      </c>
      <c r="N142" s="101">
        <v>42.607326102994421</v>
      </c>
      <c r="O142" s="74"/>
      <c r="P142" s="71">
        <v>-17.754411764705878</v>
      </c>
      <c r="Q142" s="72">
        <v>8.4007941176470595</v>
      </c>
      <c r="R142" s="71">
        <v>25.467908670870646</v>
      </c>
      <c r="S142" s="72">
        <v>8.5218842546900273</v>
      </c>
      <c r="T142" s="71">
        <v>2.9885302252086277</v>
      </c>
      <c r="U142" s="61" t="s">
        <v>896</v>
      </c>
      <c r="V142" s="57">
        <v>4</v>
      </c>
    </row>
    <row r="143" spans="1:22" x14ac:dyDescent="0.35">
      <c r="A143" s="37" t="s">
        <v>644</v>
      </c>
      <c r="B143" s="78" t="s">
        <v>656</v>
      </c>
      <c r="C143" s="98" t="s">
        <v>231</v>
      </c>
      <c r="D143" s="74" t="s">
        <v>336</v>
      </c>
      <c r="E143" s="99">
        <v>4751</v>
      </c>
      <c r="F143" s="99">
        <v>5081</v>
      </c>
      <c r="G143" s="99">
        <v>4916</v>
      </c>
      <c r="L143" s="114"/>
      <c r="M143" s="103">
        <v>1.744</v>
      </c>
      <c r="N143" s="101">
        <v>25.854101117884589</v>
      </c>
      <c r="O143" s="74"/>
      <c r="P143" s="71">
        <v>-16.07071176470588</v>
      </c>
      <c r="Q143" s="72">
        <v>8.5627941176470586</v>
      </c>
      <c r="R143" s="71">
        <v>27.903923720560886</v>
      </c>
      <c r="S143" s="72">
        <v>9.6359790913985854</v>
      </c>
      <c r="T143" s="71">
        <v>2.895805756310629</v>
      </c>
      <c r="U143" s="61" t="s">
        <v>896</v>
      </c>
      <c r="V143" s="57">
        <v>4</v>
      </c>
    </row>
    <row r="144" spans="1:22" x14ac:dyDescent="0.35">
      <c r="A144" s="37" t="s">
        <v>644</v>
      </c>
      <c r="B144" s="78" t="s">
        <v>657</v>
      </c>
      <c r="C144" s="98" t="s">
        <v>231</v>
      </c>
      <c r="D144" s="74" t="s">
        <v>635</v>
      </c>
      <c r="E144" s="99">
        <v>4751</v>
      </c>
      <c r="F144" s="99">
        <v>5081</v>
      </c>
      <c r="G144" s="99">
        <v>4916</v>
      </c>
      <c r="L144" s="74"/>
      <c r="M144" s="76"/>
      <c r="N144" s="105"/>
      <c r="O144" s="74"/>
      <c r="P144" s="71">
        <v>-16.653611764705879</v>
      </c>
      <c r="Q144" s="72">
        <v>7.6608941176470582</v>
      </c>
      <c r="R144" s="71">
        <v>31.760854516217211</v>
      </c>
      <c r="S144" s="72">
        <v>10.802429116685262</v>
      </c>
      <c r="T144" s="71">
        <v>2.9401585674059083</v>
      </c>
      <c r="U144" s="61" t="s">
        <v>896</v>
      </c>
      <c r="V144" s="57">
        <v>4</v>
      </c>
    </row>
    <row r="145" spans="1:22" x14ac:dyDescent="0.35">
      <c r="A145" s="37" t="s">
        <v>644</v>
      </c>
      <c r="B145" s="78" t="s">
        <v>658</v>
      </c>
      <c r="C145" s="98" t="s">
        <v>231</v>
      </c>
      <c r="D145" s="74" t="s">
        <v>635</v>
      </c>
      <c r="E145" s="99">
        <v>4751</v>
      </c>
      <c r="F145" s="99">
        <v>5081</v>
      </c>
      <c r="G145" s="99">
        <v>4916</v>
      </c>
      <c r="L145" s="74"/>
      <c r="M145" s="76"/>
      <c r="N145" s="105"/>
      <c r="O145" s="74"/>
      <c r="P145" s="71">
        <v>-17.672511764705881</v>
      </c>
      <c r="Q145" s="72">
        <v>7.702494117647058</v>
      </c>
      <c r="R145" s="71">
        <v>16.230349895432731</v>
      </c>
      <c r="S145" s="72">
        <v>5.3613867690497967</v>
      </c>
      <c r="T145" s="71">
        <v>3.0272671222168235</v>
      </c>
      <c r="U145" s="61" t="s">
        <v>896</v>
      </c>
      <c r="V145" s="57">
        <v>4</v>
      </c>
    </row>
    <row r="146" spans="1:22" x14ac:dyDescent="0.35">
      <c r="A146" s="37" t="s">
        <v>644</v>
      </c>
      <c r="B146" s="78" t="s">
        <v>659</v>
      </c>
      <c r="C146" s="78" t="s">
        <v>365</v>
      </c>
      <c r="D146" s="76" t="s">
        <v>635</v>
      </c>
      <c r="E146" s="99">
        <v>5081</v>
      </c>
      <c r="F146" s="106">
        <v>5410</v>
      </c>
      <c r="G146" s="99">
        <v>5245.5</v>
      </c>
      <c r="L146" s="76"/>
      <c r="M146" s="76"/>
      <c r="N146" s="105"/>
      <c r="O146" s="74"/>
      <c r="P146" s="71">
        <v>-14.476611764705881</v>
      </c>
      <c r="Q146" s="72">
        <v>7.3986941176470582</v>
      </c>
      <c r="R146" s="71">
        <v>30.287376265358695</v>
      </c>
      <c r="S146" s="72">
        <v>9.4730508636404398</v>
      </c>
      <c r="T146" s="71">
        <v>3.1972145722987735</v>
      </c>
      <c r="U146" s="61" t="s">
        <v>896</v>
      </c>
      <c r="V146" s="57">
        <v>4</v>
      </c>
    </row>
    <row r="147" spans="1:22" x14ac:dyDescent="0.35">
      <c r="A147" s="37" t="s">
        <v>644</v>
      </c>
      <c r="B147" s="78" t="s">
        <v>660</v>
      </c>
      <c r="C147" s="78" t="s">
        <v>365</v>
      </c>
      <c r="D147" s="76" t="s">
        <v>635</v>
      </c>
      <c r="E147" s="99">
        <v>5081</v>
      </c>
      <c r="F147" s="106">
        <v>5410</v>
      </c>
      <c r="G147" s="99">
        <v>5245.5</v>
      </c>
      <c r="L147" s="76"/>
      <c r="M147" s="76"/>
      <c r="N147" s="105"/>
      <c r="O147" s="74"/>
      <c r="P147" s="71">
        <v>-17.919311764705881</v>
      </c>
      <c r="Q147" s="72">
        <v>8.3508941176470586</v>
      </c>
      <c r="R147" s="71">
        <v>19.876979695534075</v>
      </c>
      <c r="S147" s="72">
        <v>6.705158898379131</v>
      </c>
      <c r="T147" s="71">
        <v>2.9644308206236589</v>
      </c>
      <c r="U147" s="61" t="s">
        <v>896</v>
      </c>
      <c r="V147" s="57">
        <v>4</v>
      </c>
    </row>
    <row r="148" spans="1:22" x14ac:dyDescent="0.35">
      <c r="A148" s="37" t="s">
        <v>644</v>
      </c>
      <c r="B148" s="78" t="s">
        <v>661</v>
      </c>
      <c r="C148" s="78" t="s">
        <v>368</v>
      </c>
      <c r="D148" s="76" t="s">
        <v>594</v>
      </c>
      <c r="E148" s="106">
        <v>5410</v>
      </c>
      <c r="F148" s="106">
        <v>5739</v>
      </c>
      <c r="G148" s="99">
        <v>5574.5</v>
      </c>
      <c r="L148" s="117"/>
      <c r="M148" s="100">
        <v>1.7410000000000001</v>
      </c>
      <c r="N148" s="101">
        <v>25.706167162302268</v>
      </c>
      <c r="O148" s="74"/>
      <c r="U148" s="44"/>
      <c r="V148" s="57">
        <v>4</v>
      </c>
    </row>
    <row r="149" spans="1:22" x14ac:dyDescent="0.35">
      <c r="A149" s="37" t="s">
        <v>644</v>
      </c>
      <c r="B149" s="78" t="s">
        <v>662</v>
      </c>
      <c r="C149" s="78" t="s">
        <v>368</v>
      </c>
      <c r="D149" s="76" t="s">
        <v>307</v>
      </c>
      <c r="E149" s="106">
        <v>5410</v>
      </c>
      <c r="F149" s="106">
        <v>5739</v>
      </c>
      <c r="G149" s="99">
        <v>5574.5</v>
      </c>
      <c r="L149" s="117"/>
      <c r="M149" s="100">
        <v>1.6930000000000001</v>
      </c>
      <c r="N149" s="101">
        <v>23.419017147655975</v>
      </c>
      <c r="O149" s="74"/>
      <c r="P149" s="74"/>
      <c r="Q149" s="74"/>
      <c r="R149" s="74"/>
      <c r="S149" s="74"/>
      <c r="T149" s="74"/>
      <c r="V149" s="57">
        <v>4</v>
      </c>
    </row>
    <row r="150" spans="1:22" x14ac:dyDescent="0.35">
      <c r="A150" s="37" t="s">
        <v>644</v>
      </c>
      <c r="B150" s="78" t="s">
        <v>663</v>
      </c>
      <c r="C150" s="78" t="s">
        <v>368</v>
      </c>
      <c r="D150" s="73" t="s">
        <v>307</v>
      </c>
      <c r="E150" s="106">
        <v>5410</v>
      </c>
      <c r="F150" s="106">
        <v>5739</v>
      </c>
      <c r="G150" s="99">
        <v>5574.5</v>
      </c>
      <c r="L150" s="113"/>
      <c r="M150" s="100">
        <v>1.976</v>
      </c>
      <c r="N150" s="101">
        <v>39.202421610676126</v>
      </c>
      <c r="O150" s="74"/>
      <c r="P150" s="74"/>
      <c r="Q150" s="74"/>
      <c r="R150" s="74"/>
      <c r="S150" s="74"/>
      <c r="T150" s="74"/>
      <c r="V150" s="57">
        <v>4</v>
      </c>
    </row>
    <row r="151" spans="1:22" x14ac:dyDescent="0.35">
      <c r="A151" s="37" t="s">
        <v>644</v>
      </c>
      <c r="B151" s="78" t="s">
        <v>664</v>
      </c>
      <c r="C151" s="78" t="s">
        <v>368</v>
      </c>
      <c r="D151" s="76" t="s">
        <v>336</v>
      </c>
      <c r="E151" s="106">
        <v>5410</v>
      </c>
      <c r="F151" s="106">
        <v>5739</v>
      </c>
      <c r="G151" s="99">
        <v>5574.5</v>
      </c>
      <c r="L151" s="117"/>
      <c r="M151" s="107">
        <v>1.76</v>
      </c>
      <c r="N151" s="101">
        <v>26.653162371890982</v>
      </c>
      <c r="O151" s="74"/>
      <c r="P151" s="77"/>
      <c r="Q151" s="75"/>
      <c r="R151" s="77">
        <v>15.160094209250143</v>
      </c>
      <c r="S151" s="75">
        <v>3.711995301441521</v>
      </c>
      <c r="T151" s="71">
        <v>4.084082273316147</v>
      </c>
      <c r="U151" s="35" t="s">
        <v>897</v>
      </c>
      <c r="V151" s="57">
        <v>4</v>
      </c>
    </row>
    <row r="152" spans="1:22" x14ac:dyDescent="0.35">
      <c r="A152" s="37" t="s">
        <v>644</v>
      </c>
      <c r="B152" s="78" t="s">
        <v>665</v>
      </c>
      <c r="C152" s="78" t="s">
        <v>368</v>
      </c>
      <c r="D152" s="76" t="s">
        <v>336</v>
      </c>
      <c r="E152" s="106">
        <v>5410</v>
      </c>
      <c r="F152" s="106">
        <v>5739</v>
      </c>
      <c r="G152" s="99">
        <v>5574.5</v>
      </c>
      <c r="L152" s="117"/>
      <c r="M152" s="107">
        <v>1.6819999999999999</v>
      </c>
      <c r="N152" s="101">
        <v>22.915696026335638</v>
      </c>
      <c r="O152" s="74"/>
      <c r="P152" s="74"/>
      <c r="Q152" s="74"/>
      <c r="R152" s="74"/>
      <c r="S152" s="74"/>
      <c r="T152" s="74"/>
      <c r="U152" s="44"/>
      <c r="V152" s="57">
        <v>4</v>
      </c>
    </row>
    <row r="153" spans="1:22" x14ac:dyDescent="0.35">
      <c r="A153" s="37" t="s">
        <v>644</v>
      </c>
      <c r="B153" s="78" t="s">
        <v>666</v>
      </c>
      <c r="C153" s="78" t="s">
        <v>368</v>
      </c>
      <c r="D153" s="76" t="s">
        <v>336</v>
      </c>
      <c r="E153" s="106">
        <v>5410</v>
      </c>
      <c r="F153" s="106">
        <v>5739</v>
      </c>
      <c r="G153" s="99">
        <v>5574.5</v>
      </c>
      <c r="L153" s="117"/>
      <c r="M153" s="107">
        <v>1.782</v>
      </c>
      <c r="N153" s="101">
        <v>27.779881338297141</v>
      </c>
      <c r="O153" s="74"/>
      <c r="P153" s="71">
        <v>-23.831211764705881</v>
      </c>
      <c r="Q153" s="75"/>
      <c r="R153" s="71">
        <v>21.697270702073425</v>
      </c>
      <c r="S153" s="75">
        <v>3.220781627757634</v>
      </c>
      <c r="T153" s="71">
        <v>6.7366475625295514</v>
      </c>
      <c r="U153" s="44" t="s">
        <v>897</v>
      </c>
      <c r="V153" s="57">
        <v>4</v>
      </c>
    </row>
    <row r="154" spans="1:22" x14ac:dyDescent="0.35">
      <c r="A154" s="37" t="s">
        <v>644</v>
      </c>
      <c r="B154" s="78" t="s">
        <v>667</v>
      </c>
      <c r="C154" s="78" t="s">
        <v>368</v>
      </c>
      <c r="D154" s="73" t="s">
        <v>336</v>
      </c>
      <c r="E154" s="106">
        <v>5410</v>
      </c>
      <c r="F154" s="106">
        <v>5739</v>
      </c>
      <c r="G154" s="99">
        <v>5574.5</v>
      </c>
      <c r="L154" s="113"/>
      <c r="M154" s="107">
        <v>1.7310000000000001</v>
      </c>
      <c r="N154" s="101">
        <v>25.217332826848047</v>
      </c>
      <c r="O154" s="74"/>
      <c r="P154" s="74"/>
      <c r="Q154" s="74"/>
      <c r="R154" s="74"/>
      <c r="S154" s="74"/>
      <c r="T154" s="74"/>
      <c r="V154" s="57">
        <v>4</v>
      </c>
    </row>
    <row r="155" spans="1:22" x14ac:dyDescent="0.35">
      <c r="A155" s="37" t="s">
        <v>644</v>
      </c>
      <c r="B155" s="78" t="s">
        <v>668</v>
      </c>
      <c r="C155" s="78" t="s">
        <v>368</v>
      </c>
      <c r="D155" s="76" t="s">
        <v>594</v>
      </c>
      <c r="E155" s="106">
        <v>5410</v>
      </c>
      <c r="F155" s="106">
        <v>5739</v>
      </c>
      <c r="G155" s="99">
        <v>5574.5</v>
      </c>
      <c r="L155" s="117"/>
      <c r="M155" s="107">
        <v>1.95</v>
      </c>
      <c r="N155" s="101">
        <v>37.50942294382115</v>
      </c>
      <c r="O155" s="74"/>
      <c r="P155" s="74"/>
      <c r="Q155" s="74"/>
      <c r="R155" s="74"/>
      <c r="S155" s="74"/>
      <c r="T155" s="74"/>
      <c r="V155" s="57">
        <v>4</v>
      </c>
    </row>
    <row r="156" spans="1:22" x14ac:dyDescent="0.35">
      <c r="A156" s="37" t="s">
        <v>644</v>
      </c>
      <c r="B156" s="78" t="s">
        <v>669</v>
      </c>
      <c r="C156" s="78" t="s">
        <v>368</v>
      </c>
      <c r="D156" s="73" t="s">
        <v>321</v>
      </c>
      <c r="E156" s="106">
        <v>5410</v>
      </c>
      <c r="F156" s="106">
        <v>5739</v>
      </c>
      <c r="G156" s="106">
        <v>5574.5</v>
      </c>
      <c r="L156" s="113"/>
      <c r="M156" s="100">
        <v>1.91</v>
      </c>
      <c r="N156" s="93">
        <v>35.005737859632639</v>
      </c>
      <c r="U156" s="44"/>
      <c r="V156" s="57">
        <v>4</v>
      </c>
    </row>
    <row r="157" spans="1:22" x14ac:dyDescent="0.35">
      <c r="A157" s="37" t="s">
        <v>644</v>
      </c>
      <c r="B157" s="78" t="s">
        <v>670</v>
      </c>
      <c r="C157" s="78" t="s">
        <v>368</v>
      </c>
      <c r="D157" s="73" t="s">
        <v>321</v>
      </c>
      <c r="E157" s="106">
        <v>5410</v>
      </c>
      <c r="F157" s="106">
        <v>5739</v>
      </c>
      <c r="G157" s="99">
        <v>5574.5</v>
      </c>
      <c r="L157" s="113"/>
      <c r="M157" s="107">
        <v>2.0670000000000002</v>
      </c>
      <c r="N157" s="101">
        <v>45.549627720658542</v>
      </c>
      <c r="O157" s="74"/>
      <c r="P157" s="74"/>
      <c r="Q157" s="74"/>
      <c r="R157" s="74"/>
      <c r="S157" s="74"/>
      <c r="T157" s="74"/>
      <c r="U157" s="44"/>
      <c r="V157" s="57">
        <v>4</v>
      </c>
    </row>
    <row r="158" spans="1:22" x14ac:dyDescent="0.35">
      <c r="A158" s="37" t="s">
        <v>644</v>
      </c>
      <c r="B158" s="78" t="s">
        <v>671</v>
      </c>
      <c r="C158" s="78" t="s">
        <v>368</v>
      </c>
      <c r="D158" s="73" t="s">
        <v>321</v>
      </c>
      <c r="E158" s="106">
        <v>5410</v>
      </c>
      <c r="F158" s="106">
        <v>5739</v>
      </c>
      <c r="G158" s="99">
        <v>5574.5</v>
      </c>
      <c r="L158" s="113"/>
      <c r="M158" s="107">
        <v>1.9419999999999999</v>
      </c>
      <c r="N158" s="101">
        <v>36.998974938377231</v>
      </c>
      <c r="O158" s="74"/>
      <c r="P158" s="74"/>
      <c r="Q158" s="74"/>
      <c r="R158" s="74"/>
      <c r="S158" s="74"/>
      <c r="T158" s="74"/>
      <c r="U158" s="44"/>
      <c r="V158" s="57">
        <v>4</v>
      </c>
    </row>
    <row r="159" spans="1:22" x14ac:dyDescent="0.35">
      <c r="A159" s="37" t="s">
        <v>644</v>
      </c>
      <c r="B159" s="78" t="s">
        <v>672</v>
      </c>
      <c r="C159" s="78" t="s">
        <v>368</v>
      </c>
      <c r="D159" s="76" t="s">
        <v>321</v>
      </c>
      <c r="E159" s="106">
        <v>5410</v>
      </c>
      <c r="F159" s="106">
        <v>5739</v>
      </c>
      <c r="G159" s="99">
        <v>5574.5</v>
      </c>
      <c r="L159" s="117"/>
      <c r="M159" s="107">
        <v>1.962</v>
      </c>
      <c r="N159" s="101">
        <v>38.284307899350203</v>
      </c>
      <c r="O159" s="74"/>
      <c r="P159" s="74"/>
      <c r="Q159" s="74"/>
      <c r="R159" s="74"/>
      <c r="S159" s="74"/>
      <c r="T159" s="74"/>
      <c r="U159" s="44"/>
      <c r="V159" s="57">
        <v>4</v>
      </c>
    </row>
    <row r="160" spans="1:22" x14ac:dyDescent="0.35">
      <c r="A160" s="37" t="s">
        <v>644</v>
      </c>
      <c r="B160" s="78" t="s">
        <v>673</v>
      </c>
      <c r="C160" s="78" t="s">
        <v>233</v>
      </c>
      <c r="D160" s="73" t="s">
        <v>336</v>
      </c>
      <c r="E160" s="106">
        <v>6069</v>
      </c>
      <c r="F160" s="106">
        <v>6398</v>
      </c>
      <c r="G160" s="99">
        <v>6233.5</v>
      </c>
      <c r="L160" s="113"/>
      <c r="M160" s="107">
        <v>1.756</v>
      </c>
      <c r="N160" s="101">
        <v>26.451799384843749</v>
      </c>
      <c r="O160" s="74"/>
      <c r="P160" s="71">
        <v>-16.028611764705879</v>
      </c>
      <c r="Q160" s="72">
        <v>8.5964941176470582</v>
      </c>
      <c r="R160" s="71">
        <v>27.01476458619306</v>
      </c>
      <c r="S160" s="72">
        <v>9.0542983602884313</v>
      </c>
      <c r="T160" s="71">
        <v>2.9836397599484985</v>
      </c>
      <c r="U160" s="61" t="s">
        <v>896</v>
      </c>
      <c r="V160" s="57">
        <v>4</v>
      </c>
    </row>
    <row r="161" spans="1:27" x14ac:dyDescent="0.35">
      <c r="A161" s="37" t="s">
        <v>644</v>
      </c>
      <c r="B161" s="78" t="s">
        <v>674</v>
      </c>
      <c r="C161" s="78" t="s">
        <v>234</v>
      </c>
      <c r="D161" s="73" t="s">
        <v>635</v>
      </c>
      <c r="E161" s="106">
        <v>6398</v>
      </c>
      <c r="F161" s="106">
        <v>6728</v>
      </c>
      <c r="G161" s="99">
        <v>6563</v>
      </c>
      <c r="L161" s="73"/>
      <c r="M161" s="76"/>
      <c r="N161" s="105"/>
      <c r="O161" s="74"/>
      <c r="P161" s="71">
        <v>-23.019611764705878</v>
      </c>
      <c r="Q161" s="72">
        <v>3.7774941176470582</v>
      </c>
      <c r="R161" s="71">
        <v>24.374301837137505</v>
      </c>
      <c r="S161" s="72">
        <v>6.4184297928676335</v>
      </c>
      <c r="T161" s="71">
        <v>3.7975490304845301</v>
      </c>
      <c r="U161" s="44" t="s">
        <v>896</v>
      </c>
      <c r="V161" s="57">
        <v>5</v>
      </c>
    </row>
    <row r="162" spans="1:27" x14ac:dyDescent="0.35">
      <c r="A162" s="37" t="s">
        <v>644</v>
      </c>
      <c r="B162" s="78" t="s">
        <v>675</v>
      </c>
      <c r="C162" s="78" t="s">
        <v>234</v>
      </c>
      <c r="D162" s="73" t="s">
        <v>336</v>
      </c>
      <c r="E162" s="106">
        <v>6398</v>
      </c>
      <c r="F162" s="106">
        <v>6728</v>
      </c>
      <c r="G162" s="99">
        <v>6563</v>
      </c>
      <c r="L162" s="113"/>
      <c r="M162" s="107">
        <v>1.8839999999999999</v>
      </c>
      <c r="N162" s="101">
        <v>33.442571000265161</v>
      </c>
      <c r="O162" s="74"/>
      <c r="P162" s="74"/>
      <c r="Q162" s="74"/>
      <c r="R162" s="74"/>
      <c r="S162" s="74"/>
      <c r="T162" s="74"/>
      <c r="V162" s="57">
        <v>5</v>
      </c>
    </row>
    <row r="163" spans="1:27" x14ac:dyDescent="0.35">
      <c r="A163" s="37" t="s">
        <v>644</v>
      </c>
      <c r="B163" s="78" t="s">
        <v>676</v>
      </c>
      <c r="C163" s="78" t="s">
        <v>234</v>
      </c>
      <c r="D163" s="73" t="s">
        <v>336</v>
      </c>
      <c r="E163" s="106">
        <v>6398</v>
      </c>
      <c r="F163" s="106">
        <v>6728</v>
      </c>
      <c r="G163" s="99">
        <v>6563</v>
      </c>
      <c r="L163" s="113"/>
      <c r="M163" s="120">
        <v>2.0129999999999999</v>
      </c>
      <c r="N163" s="116">
        <v>41.702906554747365</v>
      </c>
      <c r="O163" s="74"/>
      <c r="P163" s="74"/>
      <c r="Q163" s="74"/>
      <c r="R163" s="74"/>
      <c r="S163" s="74"/>
      <c r="T163" s="74"/>
      <c r="V163" s="57">
        <v>5</v>
      </c>
    </row>
    <row r="164" spans="1:27" x14ac:dyDescent="0.35">
      <c r="A164" s="37" t="s">
        <v>644</v>
      </c>
      <c r="B164" s="78" t="s">
        <v>677</v>
      </c>
      <c r="C164" s="78" t="s">
        <v>234</v>
      </c>
      <c r="D164" s="73" t="s">
        <v>635</v>
      </c>
      <c r="E164" s="106">
        <v>6398</v>
      </c>
      <c r="F164" s="106">
        <v>6728</v>
      </c>
      <c r="G164" s="99">
        <v>6563</v>
      </c>
      <c r="L164" s="73"/>
      <c r="M164" s="76"/>
      <c r="N164" s="105"/>
      <c r="O164" s="74"/>
      <c r="P164" s="71">
        <v>-16.334211764705881</v>
      </c>
      <c r="Q164" s="72">
        <v>7.4214941176470584</v>
      </c>
      <c r="R164" s="71">
        <v>41.942701892782217</v>
      </c>
      <c r="S164" s="72">
        <v>14.203224904631513</v>
      </c>
      <c r="T164" s="71">
        <v>2.9530407477463214</v>
      </c>
      <c r="U164" s="61" t="s">
        <v>896</v>
      </c>
      <c r="V164" s="57">
        <v>5</v>
      </c>
    </row>
    <row r="165" spans="1:27" x14ac:dyDescent="0.35">
      <c r="A165" s="37" t="s">
        <v>644</v>
      </c>
      <c r="B165" s="78" t="s">
        <v>678</v>
      </c>
      <c r="C165" s="78" t="s">
        <v>234</v>
      </c>
      <c r="D165" s="73" t="s">
        <v>594</v>
      </c>
      <c r="E165" s="106">
        <v>6398</v>
      </c>
      <c r="F165" s="106">
        <v>6728</v>
      </c>
      <c r="G165" s="99">
        <v>6563</v>
      </c>
      <c r="L165" s="113"/>
      <c r="M165" s="107">
        <v>1.5840000000000001</v>
      </c>
      <c r="N165" s="101">
        <v>18.760267602365616</v>
      </c>
      <c r="O165" s="74"/>
      <c r="P165" s="71">
        <v>-13.77901176470588</v>
      </c>
      <c r="Q165" s="72">
        <v>8.2410941176470587</v>
      </c>
      <c r="R165" s="71">
        <v>32.291873964000317</v>
      </c>
      <c r="S165" s="72">
        <v>11.273288145189722</v>
      </c>
      <c r="T165" s="71">
        <v>2.8644592019746393</v>
      </c>
      <c r="U165" s="61" t="s">
        <v>896</v>
      </c>
      <c r="V165" s="57">
        <v>5</v>
      </c>
    </row>
    <row r="166" spans="1:27" x14ac:dyDescent="0.35">
      <c r="A166" s="37" t="s">
        <v>644</v>
      </c>
      <c r="B166" s="78" t="s">
        <v>679</v>
      </c>
      <c r="C166" s="78" t="s">
        <v>234</v>
      </c>
      <c r="D166" s="73" t="s">
        <v>594</v>
      </c>
      <c r="E166" s="106">
        <v>6398</v>
      </c>
      <c r="F166" s="106">
        <v>6728</v>
      </c>
      <c r="G166" s="99">
        <v>6563</v>
      </c>
      <c r="L166" s="113"/>
      <c r="M166" s="107">
        <v>1.6919999999999999</v>
      </c>
      <c r="N166" s="101">
        <v>23.372944013037163</v>
      </c>
      <c r="O166" s="74"/>
      <c r="P166" s="71">
        <v>-16.319711764705879</v>
      </c>
      <c r="Q166" s="72">
        <v>7.7351941176470591</v>
      </c>
      <c r="R166" s="71">
        <v>20.535494868152881</v>
      </c>
      <c r="S166" s="72">
        <v>6.7140424261714537</v>
      </c>
      <c r="T166" s="71">
        <v>3.0585887852160667</v>
      </c>
      <c r="U166" s="61" t="s">
        <v>896</v>
      </c>
      <c r="V166" s="57">
        <v>5</v>
      </c>
    </row>
    <row r="167" spans="1:27" x14ac:dyDescent="0.35">
      <c r="A167" s="37" t="s">
        <v>644</v>
      </c>
      <c r="B167" s="78" t="s">
        <v>680</v>
      </c>
      <c r="C167" s="78" t="s">
        <v>234</v>
      </c>
      <c r="D167" s="73" t="s">
        <v>594</v>
      </c>
      <c r="E167" s="106">
        <v>6398</v>
      </c>
      <c r="F167" s="106">
        <v>6728</v>
      </c>
      <c r="G167" s="99">
        <v>6563</v>
      </c>
      <c r="L167" s="113"/>
      <c r="M167" s="107">
        <v>2.012</v>
      </c>
      <c r="N167" s="101">
        <v>41.633897483918005</v>
      </c>
      <c r="O167" s="74"/>
      <c r="P167" s="74"/>
      <c r="Q167" s="74"/>
      <c r="R167" s="74"/>
      <c r="S167" s="74"/>
      <c r="T167" s="74"/>
      <c r="V167" s="57">
        <v>5</v>
      </c>
    </row>
    <row r="168" spans="1:27" x14ac:dyDescent="0.35">
      <c r="A168" s="37" t="s">
        <v>644</v>
      </c>
      <c r="B168" s="78" t="s">
        <v>681</v>
      </c>
      <c r="C168" s="78" t="s">
        <v>234</v>
      </c>
      <c r="D168" s="73" t="s">
        <v>336</v>
      </c>
      <c r="E168" s="106">
        <v>6398</v>
      </c>
      <c r="F168" s="106">
        <v>6728</v>
      </c>
      <c r="G168" s="99">
        <v>6563</v>
      </c>
      <c r="L168" s="113"/>
      <c r="M168" s="100">
        <v>1.9119999999999999</v>
      </c>
      <c r="N168" s="101">
        <v>35.128059015728446</v>
      </c>
      <c r="O168" s="74"/>
      <c r="P168" s="71">
        <v>-21.751711764705881</v>
      </c>
      <c r="Q168" s="72">
        <v>4.3653941176470585</v>
      </c>
      <c r="R168" s="71">
        <v>23.683633748898856</v>
      </c>
      <c r="S168" s="72">
        <v>6.7328522715222556</v>
      </c>
      <c r="T168" s="71">
        <v>3.5176226647765341</v>
      </c>
      <c r="U168" s="46" t="s">
        <v>896</v>
      </c>
      <c r="V168" s="57">
        <v>5</v>
      </c>
      <c r="AA168" s="49"/>
    </row>
    <row r="169" spans="1:27" x14ac:dyDescent="0.35">
      <c r="A169" s="37" t="s">
        <v>644</v>
      </c>
      <c r="B169" s="78" t="s">
        <v>682</v>
      </c>
      <c r="C169" s="78" t="s">
        <v>234</v>
      </c>
      <c r="D169" s="73" t="s">
        <v>321</v>
      </c>
      <c r="E169" s="106">
        <v>6398</v>
      </c>
      <c r="F169" s="106">
        <v>6728</v>
      </c>
      <c r="G169" s="99">
        <v>6563</v>
      </c>
      <c r="L169" s="113"/>
      <c r="M169" s="100">
        <v>1.8340000000000001</v>
      </c>
      <c r="N169" s="101">
        <v>30.574896428428278</v>
      </c>
      <c r="O169" s="74"/>
      <c r="P169" s="71">
        <v>-15.88641176470588</v>
      </c>
      <c r="Q169" s="72">
        <v>8.8254941176470574</v>
      </c>
      <c r="R169" s="71">
        <v>35.774530523923531</v>
      </c>
      <c r="S169" s="72">
        <v>11.293598803044643</v>
      </c>
      <c r="T169" s="71">
        <v>3.1676820779465857</v>
      </c>
      <c r="U169" s="61" t="s">
        <v>896</v>
      </c>
      <c r="V169" s="57">
        <v>5</v>
      </c>
    </row>
    <row r="170" spans="1:27" x14ac:dyDescent="0.35">
      <c r="A170" s="37" t="s">
        <v>644</v>
      </c>
      <c r="B170" s="78" t="s">
        <v>683</v>
      </c>
      <c r="C170" s="78" t="s">
        <v>234</v>
      </c>
      <c r="D170" s="73" t="s">
        <v>321</v>
      </c>
      <c r="E170" s="106">
        <v>6398</v>
      </c>
      <c r="F170" s="106">
        <v>6728</v>
      </c>
      <c r="G170" s="99">
        <v>6563</v>
      </c>
      <c r="L170" s="113"/>
      <c r="M170" s="100">
        <v>1.9490000000000001</v>
      </c>
      <c r="N170" s="101">
        <v>37.44534902753341</v>
      </c>
      <c r="O170" s="74"/>
      <c r="P170" s="74"/>
      <c r="Q170" s="74"/>
      <c r="R170" s="74"/>
      <c r="S170" s="74"/>
      <c r="T170" s="74"/>
      <c r="V170" s="57">
        <v>5</v>
      </c>
    </row>
    <row r="171" spans="1:27" x14ac:dyDescent="0.35">
      <c r="A171" s="37" t="s">
        <v>644</v>
      </c>
      <c r="B171" s="78" t="s">
        <v>684</v>
      </c>
      <c r="C171" s="78" t="s">
        <v>234</v>
      </c>
      <c r="D171" s="73" t="s">
        <v>307</v>
      </c>
      <c r="E171" s="106">
        <v>6398</v>
      </c>
      <c r="F171" s="106">
        <v>6728</v>
      </c>
      <c r="G171" s="99">
        <v>6563</v>
      </c>
      <c r="L171" s="113"/>
      <c r="M171" s="100">
        <v>2.1040000000000001</v>
      </c>
      <c r="N171" s="101">
        <v>48.324398784874894</v>
      </c>
      <c r="O171" s="74"/>
      <c r="P171" s="74"/>
      <c r="Q171" s="74"/>
      <c r="R171" s="74"/>
      <c r="S171" s="74"/>
      <c r="T171" s="74"/>
      <c r="V171" s="57">
        <v>5</v>
      </c>
    </row>
    <row r="172" spans="1:27" x14ac:dyDescent="0.35">
      <c r="A172" s="37" t="s">
        <v>644</v>
      </c>
      <c r="B172" s="78" t="s">
        <v>685</v>
      </c>
      <c r="C172" s="78" t="s">
        <v>234</v>
      </c>
      <c r="D172" s="73" t="s">
        <v>307</v>
      </c>
      <c r="E172" s="106">
        <v>6398</v>
      </c>
      <c r="F172" s="106">
        <v>6728</v>
      </c>
      <c r="G172" s="99">
        <v>6563</v>
      </c>
      <c r="L172" s="113"/>
      <c r="M172" s="100">
        <v>2</v>
      </c>
      <c r="N172" s="101">
        <v>40.812011350295741</v>
      </c>
      <c r="O172" s="74"/>
      <c r="P172" s="74"/>
      <c r="Q172" s="74"/>
      <c r="R172" s="74"/>
      <c r="S172" s="74"/>
      <c r="T172" s="74"/>
      <c r="U172" s="44"/>
      <c r="V172" s="57">
        <v>5</v>
      </c>
    </row>
    <row r="173" spans="1:27" x14ac:dyDescent="0.35">
      <c r="A173" s="37" t="s">
        <v>644</v>
      </c>
      <c r="B173" s="78" t="s">
        <v>686</v>
      </c>
      <c r="C173" s="78" t="s">
        <v>234</v>
      </c>
      <c r="D173" s="73" t="s">
        <v>635</v>
      </c>
      <c r="E173" s="106">
        <v>6398</v>
      </c>
      <c r="F173" s="106">
        <v>6728</v>
      </c>
      <c r="G173" s="99">
        <v>6563</v>
      </c>
      <c r="L173" s="73"/>
      <c r="M173" s="76"/>
      <c r="N173" s="105"/>
      <c r="O173" s="74"/>
      <c r="P173" s="71">
        <v>-15.410311764705881</v>
      </c>
      <c r="Q173" s="72">
        <v>7.6011941176470588</v>
      </c>
      <c r="R173" s="71">
        <v>31.99124516653502</v>
      </c>
      <c r="S173" s="72">
        <v>10.821136758083622</v>
      </c>
      <c r="T173" s="71">
        <v>2.9563664041706961</v>
      </c>
      <c r="U173" s="61" t="s">
        <v>896</v>
      </c>
      <c r="V173" s="57">
        <v>5</v>
      </c>
    </row>
    <row r="174" spans="1:27" x14ac:dyDescent="0.35">
      <c r="A174" s="37" t="s">
        <v>644</v>
      </c>
      <c r="B174" s="78" t="s">
        <v>687</v>
      </c>
      <c r="C174" s="78" t="s">
        <v>234</v>
      </c>
      <c r="D174" s="73" t="s">
        <v>635</v>
      </c>
      <c r="E174" s="106">
        <v>6398</v>
      </c>
      <c r="F174" s="106">
        <v>6728</v>
      </c>
      <c r="G174" s="99">
        <v>6563</v>
      </c>
      <c r="L174" s="73"/>
      <c r="M174" s="76"/>
      <c r="N174" s="105"/>
      <c r="O174" s="74"/>
      <c r="P174" s="71">
        <v>-18.870411764705882</v>
      </c>
      <c r="Q174" s="72">
        <v>6.9446941176470585</v>
      </c>
      <c r="R174" s="71">
        <v>24.956929516670638</v>
      </c>
      <c r="S174" s="72">
        <v>8.1587009013259753</v>
      </c>
      <c r="T174" s="71">
        <v>3.0589342370198382</v>
      </c>
      <c r="U174" s="61" t="s">
        <v>896</v>
      </c>
      <c r="V174" s="57">
        <v>5</v>
      </c>
    </row>
    <row r="175" spans="1:27" x14ac:dyDescent="0.35">
      <c r="A175" s="37" t="s">
        <v>644</v>
      </c>
      <c r="B175" s="78" t="s">
        <v>688</v>
      </c>
      <c r="C175" s="78" t="s">
        <v>234</v>
      </c>
      <c r="D175" s="73" t="s">
        <v>321</v>
      </c>
      <c r="E175" s="106">
        <v>6398</v>
      </c>
      <c r="F175" s="106">
        <v>6728</v>
      </c>
      <c r="G175" s="99">
        <v>6563</v>
      </c>
      <c r="L175" s="113"/>
      <c r="M175" s="107">
        <v>2.0179999999999998</v>
      </c>
      <c r="N175" s="101">
        <v>42.049153352668249</v>
      </c>
      <c r="O175" s="74"/>
      <c r="P175" s="71">
        <v>-18.424111764705881</v>
      </c>
      <c r="Q175" s="72">
        <v>8.5864941176470566</v>
      </c>
      <c r="R175" s="71">
        <v>41.784929149255184</v>
      </c>
      <c r="S175" s="72">
        <v>14.105759219063732</v>
      </c>
      <c r="T175" s="71">
        <v>2.9622602016900621</v>
      </c>
      <c r="U175" s="61" t="s">
        <v>896</v>
      </c>
      <c r="V175" s="57">
        <v>5</v>
      </c>
    </row>
    <row r="176" spans="1:27" x14ac:dyDescent="0.35">
      <c r="A176" s="37" t="s">
        <v>644</v>
      </c>
      <c r="B176" s="78" t="s">
        <v>689</v>
      </c>
      <c r="C176" s="78" t="s">
        <v>234</v>
      </c>
      <c r="D176" s="73" t="s">
        <v>307</v>
      </c>
      <c r="E176" s="106">
        <v>6398</v>
      </c>
      <c r="F176" s="106">
        <v>6728</v>
      </c>
      <c r="G176" s="99">
        <v>6563</v>
      </c>
      <c r="L176" s="113"/>
      <c r="M176" s="107">
        <v>1.339</v>
      </c>
      <c r="N176" s="101">
        <v>10.715555410712449</v>
      </c>
      <c r="O176" s="74"/>
      <c r="P176" s="74"/>
      <c r="Q176" s="74"/>
      <c r="R176" s="74"/>
      <c r="S176" s="74"/>
      <c r="T176" s="74"/>
      <c r="U176" s="44"/>
      <c r="V176" s="57">
        <v>5</v>
      </c>
    </row>
    <row r="177" spans="1:22" x14ac:dyDescent="0.35">
      <c r="A177" s="37" t="s">
        <v>644</v>
      </c>
      <c r="B177" s="78" t="s">
        <v>690</v>
      </c>
      <c r="C177" s="78" t="s">
        <v>234</v>
      </c>
      <c r="D177" s="73" t="s">
        <v>635</v>
      </c>
      <c r="E177" s="106">
        <v>6398</v>
      </c>
      <c r="F177" s="106">
        <v>6728</v>
      </c>
      <c r="G177" s="99">
        <v>6563</v>
      </c>
      <c r="L177" s="73"/>
      <c r="M177" s="76"/>
      <c r="N177" s="105"/>
      <c r="O177" s="74"/>
      <c r="P177" s="74"/>
      <c r="Q177" s="74"/>
      <c r="R177" s="74"/>
      <c r="S177" s="74"/>
      <c r="T177" s="74"/>
      <c r="U177" s="44"/>
      <c r="V177" s="57">
        <v>5</v>
      </c>
    </row>
    <row r="178" spans="1:22" x14ac:dyDescent="0.35">
      <c r="A178" s="37" t="s">
        <v>644</v>
      </c>
      <c r="B178" s="78" t="s">
        <v>691</v>
      </c>
      <c r="C178" s="78" t="s">
        <v>234</v>
      </c>
      <c r="D178" s="73" t="s">
        <v>635</v>
      </c>
      <c r="E178" s="106">
        <v>6398</v>
      </c>
      <c r="F178" s="106">
        <v>6728</v>
      </c>
      <c r="G178" s="99">
        <v>6563</v>
      </c>
      <c r="L178" s="73"/>
      <c r="M178" s="76"/>
      <c r="N178" s="105"/>
      <c r="O178" s="74"/>
      <c r="P178" s="71">
        <v>-13.622711764705882</v>
      </c>
      <c r="Q178" s="72">
        <v>7.9494941176470579</v>
      </c>
      <c r="R178" s="71">
        <v>39.531883688190902</v>
      </c>
      <c r="S178" s="72">
        <v>13.312888623472187</v>
      </c>
      <c r="T178" s="71">
        <v>2.9694444839335277</v>
      </c>
      <c r="U178" s="61" t="s">
        <v>896</v>
      </c>
      <c r="V178" s="57">
        <v>5</v>
      </c>
    </row>
    <row r="179" spans="1:22" x14ac:dyDescent="0.35">
      <c r="A179" s="37" t="s">
        <v>644</v>
      </c>
      <c r="B179" s="78" t="s">
        <v>692</v>
      </c>
      <c r="C179" s="78" t="s">
        <v>397</v>
      </c>
      <c r="D179" s="73" t="s">
        <v>336</v>
      </c>
      <c r="E179" s="106">
        <v>6728</v>
      </c>
      <c r="F179" s="106">
        <v>7057</v>
      </c>
      <c r="G179" s="99">
        <v>6892.5</v>
      </c>
      <c r="L179" s="113"/>
      <c r="M179" s="107">
        <v>1.8140000000000001</v>
      </c>
      <c r="N179" s="101">
        <v>29.477665511979787</v>
      </c>
      <c r="O179" s="74"/>
      <c r="P179" s="77"/>
      <c r="Q179" s="75"/>
      <c r="R179" s="77">
        <v>14.365560824456574</v>
      </c>
      <c r="S179" s="75">
        <v>3.0109500023710138</v>
      </c>
      <c r="T179" s="71">
        <v>4.7711057351149027</v>
      </c>
      <c r="V179" s="57">
        <v>5</v>
      </c>
    </row>
    <row r="180" spans="1:22" x14ac:dyDescent="0.35">
      <c r="A180" s="37" t="s">
        <v>644</v>
      </c>
      <c r="B180" s="78" t="s">
        <v>693</v>
      </c>
      <c r="C180" s="78" t="s">
        <v>251</v>
      </c>
      <c r="D180" s="76" t="s">
        <v>594</v>
      </c>
      <c r="E180" s="106">
        <v>7057</v>
      </c>
      <c r="F180" s="106">
        <v>7386</v>
      </c>
      <c r="G180" s="99">
        <v>7221.5</v>
      </c>
      <c r="L180" s="117"/>
      <c r="M180" s="107">
        <v>1.8460000000000001</v>
      </c>
      <c r="N180" s="101">
        <v>31.246779900068546</v>
      </c>
      <c r="O180" s="74"/>
      <c r="P180" s="71">
        <v>-25.109111764705883</v>
      </c>
      <c r="Q180" s="75"/>
      <c r="R180" s="71">
        <v>31.121799280955326</v>
      </c>
      <c r="S180" s="75">
        <v>4.2944725147542258</v>
      </c>
      <c r="T180" s="71">
        <v>7.2469434078416581</v>
      </c>
      <c r="U180" s="44" t="s">
        <v>897</v>
      </c>
      <c r="V180" s="57">
        <v>5</v>
      </c>
    </row>
    <row r="181" spans="1:22" x14ac:dyDescent="0.35">
      <c r="A181" s="37" t="s">
        <v>644</v>
      </c>
      <c r="B181" s="78" t="s">
        <v>694</v>
      </c>
      <c r="C181" s="78" t="s">
        <v>251</v>
      </c>
      <c r="D181" s="74" t="s">
        <v>321</v>
      </c>
      <c r="E181" s="106">
        <v>7057</v>
      </c>
      <c r="F181" s="106">
        <v>7386</v>
      </c>
      <c r="G181" s="99">
        <v>7221.5</v>
      </c>
      <c r="L181" s="114"/>
      <c r="M181" s="103">
        <v>1.9750000000000001</v>
      </c>
      <c r="N181" s="101">
        <v>39.136336309793393</v>
      </c>
      <c r="O181" s="74"/>
      <c r="P181" s="74"/>
      <c r="Q181" s="74"/>
      <c r="R181" s="74"/>
      <c r="S181" s="74"/>
      <c r="T181" s="74"/>
      <c r="U181" s="46"/>
      <c r="V181" s="57">
        <v>5</v>
      </c>
    </row>
    <row r="182" spans="1:22" x14ac:dyDescent="0.35">
      <c r="A182" s="37" t="s">
        <v>644</v>
      </c>
      <c r="B182" s="78" t="s">
        <v>695</v>
      </c>
      <c r="C182" s="78" t="s">
        <v>251</v>
      </c>
      <c r="D182" s="74" t="s">
        <v>321</v>
      </c>
      <c r="E182" s="106">
        <v>7057</v>
      </c>
      <c r="F182" s="106">
        <v>7386</v>
      </c>
      <c r="G182" s="99">
        <v>7221.5</v>
      </c>
      <c r="L182" s="114"/>
      <c r="M182" s="103">
        <v>1.8680000000000001</v>
      </c>
      <c r="N182" s="101">
        <v>32.505296903247611</v>
      </c>
      <c r="O182" s="74"/>
      <c r="P182" s="74"/>
      <c r="Q182" s="74"/>
      <c r="R182" s="74"/>
      <c r="S182" s="74"/>
      <c r="T182" s="74"/>
      <c r="U182" s="44"/>
      <c r="V182" s="57">
        <v>5</v>
      </c>
    </row>
    <row r="183" spans="1:22" x14ac:dyDescent="0.35">
      <c r="A183" s="37" t="s">
        <v>644</v>
      </c>
      <c r="B183" s="78" t="s">
        <v>696</v>
      </c>
      <c r="C183" s="78" t="s">
        <v>251</v>
      </c>
      <c r="D183" s="74" t="s">
        <v>321</v>
      </c>
      <c r="E183" s="106">
        <v>7057</v>
      </c>
      <c r="F183" s="106">
        <v>7386</v>
      </c>
      <c r="G183" s="99">
        <v>7221.5</v>
      </c>
      <c r="L183" s="114"/>
      <c r="M183" s="103">
        <v>1.952</v>
      </c>
      <c r="N183" s="101">
        <v>37.637800942533516</v>
      </c>
      <c r="O183" s="74"/>
      <c r="P183" s="74"/>
      <c r="Q183" s="74"/>
      <c r="R183" s="74"/>
      <c r="S183" s="74"/>
      <c r="T183" s="74"/>
      <c r="U183" s="44"/>
      <c r="V183" s="57">
        <v>5</v>
      </c>
    </row>
    <row r="184" spans="1:22" x14ac:dyDescent="0.35">
      <c r="A184" s="37" t="s">
        <v>644</v>
      </c>
      <c r="B184" s="78" t="s">
        <v>697</v>
      </c>
      <c r="C184" s="78" t="s">
        <v>251</v>
      </c>
      <c r="D184" s="74" t="s">
        <v>321</v>
      </c>
      <c r="E184" s="106">
        <v>7057</v>
      </c>
      <c r="F184" s="106">
        <v>7386</v>
      </c>
      <c r="G184" s="99">
        <v>7221.5</v>
      </c>
      <c r="L184" s="114"/>
      <c r="M184" s="103">
        <v>2.0259999999999998</v>
      </c>
      <c r="N184" s="101">
        <v>42.607326102994421</v>
      </c>
      <c r="O184" s="74"/>
      <c r="P184" s="74"/>
      <c r="Q184" s="74"/>
      <c r="R184" s="74"/>
      <c r="S184" s="74"/>
      <c r="T184" s="74"/>
      <c r="U184" s="46"/>
      <c r="V184" s="57">
        <v>5</v>
      </c>
    </row>
    <row r="185" spans="1:22" x14ac:dyDescent="0.35">
      <c r="A185" s="37" t="s">
        <v>644</v>
      </c>
      <c r="B185" s="78" t="s">
        <v>698</v>
      </c>
      <c r="C185" s="78" t="s">
        <v>252</v>
      </c>
      <c r="D185" s="74" t="s">
        <v>635</v>
      </c>
      <c r="E185" s="106">
        <v>7386</v>
      </c>
      <c r="F185" s="106">
        <v>7716</v>
      </c>
      <c r="G185" s="99">
        <v>7551</v>
      </c>
      <c r="L185" s="74"/>
      <c r="M185" s="76"/>
      <c r="N185" s="105"/>
      <c r="O185" s="74"/>
      <c r="P185" s="77"/>
      <c r="Q185" s="75"/>
      <c r="R185" s="77">
        <v>15.13495727012357</v>
      </c>
      <c r="S185" s="75">
        <v>4.6337913938105473</v>
      </c>
      <c r="T185" s="71">
        <v>3.2662146358896629</v>
      </c>
      <c r="U185" s="44" t="s">
        <v>897</v>
      </c>
      <c r="V185" s="57">
        <v>5</v>
      </c>
    </row>
    <row r="186" spans="1:22" x14ac:dyDescent="0.35">
      <c r="A186" s="37" t="s">
        <v>644</v>
      </c>
      <c r="B186" s="78" t="s">
        <v>699</v>
      </c>
      <c r="C186" s="78" t="s">
        <v>252</v>
      </c>
      <c r="D186" s="74" t="s">
        <v>594</v>
      </c>
      <c r="E186" s="106">
        <v>7386</v>
      </c>
      <c r="F186" s="106">
        <v>7716</v>
      </c>
      <c r="G186" s="99">
        <v>7551</v>
      </c>
      <c r="L186" s="114"/>
      <c r="M186" s="103">
        <v>1.984</v>
      </c>
      <c r="N186" s="101">
        <v>39.73391899484929</v>
      </c>
      <c r="O186" s="74"/>
      <c r="P186" s="74"/>
      <c r="Q186" s="74"/>
      <c r="R186" s="74"/>
      <c r="S186" s="74"/>
      <c r="T186" s="74"/>
      <c r="U186" s="44"/>
      <c r="V186" s="57">
        <v>5</v>
      </c>
    </row>
    <row r="187" spans="1:22" x14ac:dyDescent="0.35">
      <c r="A187" s="37" t="s">
        <v>644</v>
      </c>
      <c r="B187" s="78" t="s">
        <v>700</v>
      </c>
      <c r="C187" s="78" t="s">
        <v>253</v>
      </c>
      <c r="D187" s="73" t="s">
        <v>336</v>
      </c>
      <c r="E187" s="106">
        <v>7716</v>
      </c>
      <c r="F187" s="106">
        <v>8045</v>
      </c>
      <c r="G187" s="99">
        <v>7880.5</v>
      </c>
      <c r="L187" s="113"/>
      <c r="M187" s="107">
        <v>1.9319999999999999</v>
      </c>
      <c r="N187" s="101">
        <v>36.367777479342053</v>
      </c>
      <c r="O187" s="74"/>
      <c r="P187" s="77"/>
      <c r="Q187" s="75"/>
      <c r="R187" s="77">
        <v>14.133086839362436</v>
      </c>
      <c r="S187" s="75">
        <v>4.4700124145616833</v>
      </c>
      <c r="T187" s="71">
        <v>3.1617556124278208</v>
      </c>
      <c r="U187" s="44" t="s">
        <v>897</v>
      </c>
      <c r="V187" s="57">
        <v>5</v>
      </c>
    </row>
    <row r="188" spans="1:22" x14ac:dyDescent="0.35">
      <c r="A188" s="37" t="s">
        <v>644</v>
      </c>
      <c r="B188" s="78" t="s">
        <v>701</v>
      </c>
      <c r="C188" s="78" t="s">
        <v>253</v>
      </c>
      <c r="D188" s="73" t="s">
        <v>307</v>
      </c>
      <c r="E188" s="106">
        <v>7716</v>
      </c>
      <c r="F188" s="106">
        <v>8045</v>
      </c>
      <c r="G188" s="99">
        <v>7880.5</v>
      </c>
      <c r="L188" s="113"/>
      <c r="M188" s="100">
        <v>2.0019999999999998</v>
      </c>
      <c r="N188" s="101">
        <v>40.94819652947173</v>
      </c>
      <c r="O188" s="74"/>
      <c r="P188" s="74"/>
      <c r="Q188" s="74"/>
      <c r="R188" s="74"/>
      <c r="S188" s="74"/>
      <c r="T188" s="74"/>
      <c r="U188" s="44"/>
      <c r="V188" s="57">
        <v>5</v>
      </c>
    </row>
    <row r="189" spans="1:22" x14ac:dyDescent="0.35">
      <c r="A189" s="37" t="s">
        <v>644</v>
      </c>
      <c r="B189" s="78" t="s">
        <v>702</v>
      </c>
      <c r="C189" s="78" t="s">
        <v>253</v>
      </c>
      <c r="D189" s="73" t="s">
        <v>594</v>
      </c>
      <c r="E189" s="106">
        <v>7716</v>
      </c>
      <c r="F189" s="106">
        <v>8045</v>
      </c>
      <c r="G189" s="99">
        <v>7880.5</v>
      </c>
      <c r="L189" s="113"/>
      <c r="M189" s="100">
        <v>1.974</v>
      </c>
      <c r="N189" s="101">
        <v>39.070329027128182</v>
      </c>
      <c r="O189" s="74"/>
      <c r="P189" s="74"/>
      <c r="Q189" s="74"/>
      <c r="R189" s="74"/>
      <c r="S189" s="74"/>
      <c r="T189" s="74"/>
      <c r="U189" s="46"/>
      <c r="V189" s="57">
        <v>5</v>
      </c>
    </row>
    <row r="190" spans="1:22" x14ac:dyDescent="0.35">
      <c r="A190" s="37" t="s">
        <v>644</v>
      </c>
      <c r="B190" s="78" t="s">
        <v>703</v>
      </c>
      <c r="C190" s="78" t="s">
        <v>254</v>
      </c>
      <c r="D190" s="76" t="s">
        <v>336</v>
      </c>
      <c r="E190" s="106">
        <v>8045</v>
      </c>
      <c r="F190" s="106">
        <v>8375</v>
      </c>
      <c r="G190" s="99">
        <v>8210</v>
      </c>
      <c r="L190" s="117"/>
      <c r="M190" s="107">
        <v>1.8839999999999999</v>
      </c>
      <c r="N190" s="101">
        <v>33.442571000265161</v>
      </c>
      <c r="O190" s="74"/>
      <c r="P190" s="74"/>
      <c r="Q190" s="74"/>
      <c r="R190" s="74"/>
      <c r="S190" s="74"/>
      <c r="T190" s="74"/>
      <c r="U190" s="44"/>
      <c r="V190" s="57">
        <v>6</v>
      </c>
    </row>
    <row r="191" spans="1:22" x14ac:dyDescent="0.35">
      <c r="A191" s="37" t="s">
        <v>644</v>
      </c>
      <c r="B191" s="78" t="s">
        <v>704</v>
      </c>
      <c r="C191" s="78" t="s">
        <v>255</v>
      </c>
      <c r="D191" s="73" t="s">
        <v>321</v>
      </c>
      <c r="E191" s="106">
        <v>8375</v>
      </c>
      <c r="F191" s="106">
        <v>8704</v>
      </c>
      <c r="G191" s="99">
        <v>8539.5</v>
      </c>
      <c r="L191" s="113"/>
      <c r="M191" s="107">
        <v>2.028</v>
      </c>
      <c r="N191" s="101">
        <v>42.747675381057377</v>
      </c>
      <c r="O191" s="74"/>
      <c r="P191" s="71">
        <v>-20.57061176470588</v>
      </c>
      <c r="Q191" s="72">
        <v>8.0672941176470587</v>
      </c>
      <c r="R191" s="71">
        <v>25.08128695135365</v>
      </c>
      <c r="S191" s="72">
        <v>7.7404174556652539</v>
      </c>
      <c r="T191" s="71">
        <v>3.2403015851550125</v>
      </c>
      <c r="U191" s="61" t="s">
        <v>896</v>
      </c>
      <c r="V191" s="57">
        <v>6</v>
      </c>
    </row>
    <row r="192" spans="1:22" x14ac:dyDescent="0.35">
      <c r="A192" s="37" t="s">
        <v>644</v>
      </c>
      <c r="B192" s="78" t="s">
        <v>705</v>
      </c>
      <c r="C192" s="78" t="s">
        <v>255</v>
      </c>
      <c r="D192" s="73" t="s">
        <v>321</v>
      </c>
      <c r="E192" s="106">
        <v>8375</v>
      </c>
      <c r="F192" s="106">
        <v>8704</v>
      </c>
      <c r="G192" s="99">
        <v>8539.5</v>
      </c>
      <c r="L192" s="113"/>
      <c r="M192" s="107">
        <v>1.8640000000000001</v>
      </c>
      <c r="N192" s="101">
        <v>32.273884068940575</v>
      </c>
      <c r="O192" s="74"/>
      <c r="P192" s="74"/>
      <c r="Q192" s="74"/>
      <c r="R192" s="74"/>
      <c r="S192" s="74"/>
      <c r="T192" s="74"/>
      <c r="U192" s="44"/>
      <c r="V192" s="57">
        <v>6</v>
      </c>
    </row>
    <row r="193" spans="1:28" x14ac:dyDescent="0.35">
      <c r="A193" s="37" t="s">
        <v>644</v>
      </c>
      <c r="B193" s="78" t="s">
        <v>706</v>
      </c>
      <c r="C193" s="78" t="s">
        <v>94</v>
      </c>
      <c r="D193" s="76" t="s">
        <v>336</v>
      </c>
      <c r="E193" s="106">
        <v>8704</v>
      </c>
      <c r="F193" s="106">
        <v>9033</v>
      </c>
      <c r="G193" s="99">
        <v>8868.5</v>
      </c>
      <c r="L193" s="117"/>
      <c r="M193" s="107">
        <v>1.726</v>
      </c>
      <c r="N193" s="101">
        <v>24.97537287762869</v>
      </c>
      <c r="O193" s="74"/>
      <c r="P193" s="74"/>
      <c r="Q193" s="74"/>
      <c r="R193" s="74"/>
      <c r="S193" s="74"/>
      <c r="T193" s="74"/>
      <c r="U193" s="44"/>
      <c r="V193" s="57">
        <v>6</v>
      </c>
    </row>
    <row r="194" spans="1:28" x14ac:dyDescent="0.35">
      <c r="A194" s="37" t="s">
        <v>644</v>
      </c>
      <c r="B194" s="78" t="s">
        <v>707</v>
      </c>
      <c r="C194" s="78" t="s">
        <v>94</v>
      </c>
      <c r="D194" s="76" t="s">
        <v>594</v>
      </c>
      <c r="E194" s="106">
        <v>8704</v>
      </c>
      <c r="F194" s="106">
        <v>9033</v>
      </c>
      <c r="G194" s="99">
        <v>8868.5</v>
      </c>
      <c r="L194" s="117"/>
      <c r="M194" s="100">
        <v>1.98</v>
      </c>
      <c r="N194" s="101">
        <v>39.467544049751865</v>
      </c>
      <c r="O194" s="74"/>
      <c r="P194" s="74"/>
      <c r="Q194" s="74"/>
      <c r="R194" s="74"/>
      <c r="S194" s="74"/>
      <c r="T194" s="74"/>
      <c r="U194" s="46"/>
      <c r="V194" s="57">
        <v>6</v>
      </c>
    </row>
    <row r="195" spans="1:28" x14ac:dyDescent="0.35">
      <c r="A195" s="37" t="s">
        <v>644</v>
      </c>
      <c r="B195" s="78" t="s">
        <v>708</v>
      </c>
      <c r="C195" s="78" t="s">
        <v>94</v>
      </c>
      <c r="D195" s="76" t="s">
        <v>594</v>
      </c>
      <c r="E195" s="106">
        <v>8704</v>
      </c>
      <c r="F195" s="106">
        <v>9033</v>
      </c>
      <c r="G195" s="99">
        <v>8868.5</v>
      </c>
      <c r="L195" s="117"/>
      <c r="M195" s="100">
        <v>1.782</v>
      </c>
      <c r="N195" s="101">
        <v>27.779881338297141</v>
      </c>
      <c r="O195" s="74"/>
      <c r="P195" s="74"/>
      <c r="Q195" s="74"/>
      <c r="R195" s="74"/>
      <c r="S195" s="74"/>
      <c r="T195" s="74"/>
      <c r="U195" s="44"/>
      <c r="V195" s="57">
        <v>6</v>
      </c>
    </row>
    <row r="196" spans="1:28" x14ac:dyDescent="0.35">
      <c r="A196" s="37" t="s">
        <v>644</v>
      </c>
      <c r="B196" s="78" t="s">
        <v>709</v>
      </c>
      <c r="C196" s="78" t="s">
        <v>94</v>
      </c>
      <c r="D196" s="73" t="s">
        <v>336</v>
      </c>
      <c r="E196" s="106">
        <v>8704</v>
      </c>
      <c r="F196" s="106">
        <v>9033</v>
      </c>
      <c r="G196" s="99">
        <v>8868.5</v>
      </c>
      <c r="L196" s="113"/>
      <c r="M196" s="100">
        <v>1.752</v>
      </c>
      <c r="N196" s="101">
        <v>26.251503672744995</v>
      </c>
      <c r="O196" s="74"/>
      <c r="P196" s="74"/>
      <c r="Q196" s="74"/>
      <c r="R196" s="74"/>
      <c r="S196" s="74"/>
      <c r="T196" s="74"/>
      <c r="U196" s="44"/>
      <c r="V196" s="57">
        <v>6</v>
      </c>
    </row>
    <row r="197" spans="1:28" x14ac:dyDescent="0.35">
      <c r="A197" s="37" t="s">
        <v>644</v>
      </c>
      <c r="B197" s="78" t="s">
        <v>710</v>
      </c>
      <c r="C197" s="78" t="s">
        <v>94</v>
      </c>
      <c r="D197" s="73" t="s">
        <v>594</v>
      </c>
      <c r="E197" s="106">
        <v>8704</v>
      </c>
      <c r="F197" s="106">
        <v>9033</v>
      </c>
      <c r="G197" s="99">
        <v>8868.5</v>
      </c>
      <c r="L197" s="113"/>
      <c r="M197" s="100">
        <v>1.6839999999999999</v>
      </c>
      <c r="N197" s="101">
        <v>23.006640152538747</v>
      </c>
      <c r="O197" s="74"/>
      <c r="P197" s="71">
        <v>-17.150311764705883</v>
      </c>
      <c r="Q197" s="72">
        <v>8.389694117647057</v>
      </c>
      <c r="R197" s="71">
        <v>27.723532598673561</v>
      </c>
      <c r="S197" s="72">
        <v>9.6524044510373539</v>
      </c>
      <c r="T197" s="71">
        <v>2.8721892808474352</v>
      </c>
      <c r="U197" s="61" t="s">
        <v>896</v>
      </c>
      <c r="V197" s="57">
        <v>6</v>
      </c>
    </row>
    <row r="198" spans="1:28" x14ac:dyDescent="0.35">
      <c r="A198" s="37" t="s">
        <v>644</v>
      </c>
      <c r="B198" s="78" t="s">
        <v>711</v>
      </c>
      <c r="C198" s="78" t="s">
        <v>94</v>
      </c>
      <c r="D198" s="76" t="s">
        <v>336</v>
      </c>
      <c r="E198" s="106">
        <v>8704</v>
      </c>
      <c r="F198" s="106">
        <v>9033</v>
      </c>
      <c r="G198" s="99">
        <v>8868.5</v>
      </c>
      <c r="L198" s="117"/>
      <c r="M198" s="107">
        <v>1.7689999999999999</v>
      </c>
      <c r="N198" s="101">
        <v>27.110148113042371</v>
      </c>
      <c r="O198" s="74"/>
      <c r="P198" s="71">
        <v>-18.504511764705882</v>
      </c>
      <c r="Q198" s="72">
        <v>10.157994117647061</v>
      </c>
      <c r="R198" s="71">
        <v>30.94154044934097</v>
      </c>
      <c r="S198" s="72">
        <v>11.025467440535937</v>
      </c>
      <c r="T198" s="71">
        <v>2.8063699445142918</v>
      </c>
      <c r="U198" s="61" t="s">
        <v>896</v>
      </c>
      <c r="V198" s="57">
        <v>6</v>
      </c>
    </row>
    <row r="199" spans="1:28" x14ac:dyDescent="0.35">
      <c r="A199" s="37" t="s">
        <v>644</v>
      </c>
      <c r="B199" s="78" t="s">
        <v>712</v>
      </c>
      <c r="C199" s="78" t="s">
        <v>94</v>
      </c>
      <c r="D199" s="76" t="s">
        <v>594</v>
      </c>
      <c r="E199" s="106">
        <v>8704</v>
      </c>
      <c r="F199" s="106">
        <v>9033</v>
      </c>
      <c r="G199" s="99">
        <v>8868.5</v>
      </c>
      <c r="L199" s="117"/>
      <c r="M199" s="107">
        <v>1.726</v>
      </c>
      <c r="N199" s="101">
        <v>24.97537287762869</v>
      </c>
      <c r="O199" s="74"/>
      <c r="P199" s="74"/>
      <c r="Q199" s="74"/>
      <c r="R199" s="74"/>
      <c r="S199" s="74"/>
      <c r="T199" s="74"/>
      <c r="U199" s="44"/>
      <c r="V199" s="57">
        <v>6</v>
      </c>
    </row>
    <row r="200" spans="1:28" x14ac:dyDescent="0.35">
      <c r="A200" s="37" t="s">
        <v>644</v>
      </c>
      <c r="B200" s="78" t="s">
        <v>713</v>
      </c>
      <c r="C200" s="78" t="s">
        <v>637</v>
      </c>
      <c r="D200" s="73" t="s">
        <v>635</v>
      </c>
      <c r="E200" s="106">
        <v>8704</v>
      </c>
      <c r="F200" s="106">
        <v>9692</v>
      </c>
      <c r="G200" s="99">
        <v>9198</v>
      </c>
      <c r="L200" s="73"/>
      <c r="M200" s="76"/>
      <c r="N200" s="105"/>
      <c r="O200" s="76"/>
      <c r="P200" s="71">
        <v>-18.589311764705883</v>
      </c>
      <c r="Q200" s="72">
        <v>9.393394117647059</v>
      </c>
      <c r="R200" s="71">
        <v>40.192195380570574</v>
      </c>
      <c r="S200" s="72">
        <v>14.699060700003045</v>
      </c>
      <c r="T200" s="71">
        <v>2.7343376696554662</v>
      </c>
      <c r="U200" s="61" t="s">
        <v>896</v>
      </c>
      <c r="V200" s="57">
        <v>6</v>
      </c>
    </row>
    <row r="201" spans="1:28" x14ac:dyDescent="0.35">
      <c r="A201" s="37" t="s">
        <v>644</v>
      </c>
      <c r="B201" s="78" t="s">
        <v>714</v>
      </c>
      <c r="C201" s="78" t="s">
        <v>637</v>
      </c>
      <c r="D201" s="73" t="s">
        <v>635</v>
      </c>
      <c r="E201" s="106">
        <v>8704</v>
      </c>
      <c r="F201" s="106">
        <v>9692</v>
      </c>
      <c r="G201" s="99">
        <v>9198</v>
      </c>
      <c r="L201" s="73"/>
      <c r="M201" s="76"/>
      <c r="N201" s="105"/>
      <c r="O201" s="76"/>
      <c r="P201" s="71">
        <v>-17.475511764705882</v>
      </c>
      <c r="Q201" s="72">
        <v>9.3734941176470592</v>
      </c>
      <c r="R201" s="71">
        <v>32.504962737522739</v>
      </c>
      <c r="S201" s="72">
        <v>11.639690327818784</v>
      </c>
      <c r="T201" s="71">
        <v>2.7925968665881165</v>
      </c>
      <c r="U201" s="61" t="s">
        <v>896</v>
      </c>
      <c r="V201" s="57">
        <v>6</v>
      </c>
    </row>
    <row r="202" spans="1:28" x14ac:dyDescent="0.35">
      <c r="A202" s="37" t="s">
        <v>644</v>
      </c>
      <c r="B202" s="78" t="s">
        <v>715</v>
      </c>
      <c r="C202" s="78" t="s">
        <v>637</v>
      </c>
      <c r="D202" s="73" t="s">
        <v>635</v>
      </c>
      <c r="E202" s="106">
        <v>8704</v>
      </c>
      <c r="F202" s="106">
        <v>9692</v>
      </c>
      <c r="G202" s="99">
        <v>9198</v>
      </c>
      <c r="L202" s="73"/>
      <c r="M202" s="76"/>
      <c r="N202" s="105"/>
      <c r="O202" s="76"/>
      <c r="P202" s="71">
        <v>-18.263211764705879</v>
      </c>
      <c r="Q202" s="72">
        <v>9.1377941176470578</v>
      </c>
      <c r="R202" s="71">
        <v>33.534828631267096</v>
      </c>
      <c r="S202" s="72">
        <v>12.08583283710975</v>
      </c>
      <c r="T202" s="71">
        <v>2.774722196082164</v>
      </c>
      <c r="U202" s="61" t="s">
        <v>896</v>
      </c>
      <c r="V202" s="57">
        <v>6</v>
      </c>
    </row>
    <row r="203" spans="1:28" x14ac:dyDescent="0.35">
      <c r="A203" s="37" t="s">
        <v>644</v>
      </c>
      <c r="B203" s="78" t="s">
        <v>716</v>
      </c>
      <c r="C203" s="78" t="s">
        <v>637</v>
      </c>
      <c r="D203" s="73" t="s">
        <v>635</v>
      </c>
      <c r="E203" s="106">
        <v>8704</v>
      </c>
      <c r="F203" s="106">
        <v>9692</v>
      </c>
      <c r="G203" s="99">
        <v>9198</v>
      </c>
      <c r="L203" s="73"/>
      <c r="M203" s="76"/>
      <c r="N203" s="105"/>
      <c r="O203" s="76"/>
      <c r="P203" s="71">
        <v>-16.651111764705881</v>
      </c>
      <c r="Q203" s="72">
        <v>9.8874941176470585</v>
      </c>
      <c r="R203" s="71">
        <v>43.760414082312323</v>
      </c>
      <c r="S203" s="72">
        <v>15.848896813522281</v>
      </c>
      <c r="T203" s="71">
        <v>2.7611015831067771</v>
      </c>
      <c r="U203" s="61" t="s">
        <v>896</v>
      </c>
      <c r="V203" s="57">
        <v>6</v>
      </c>
    </row>
    <row r="204" spans="1:28" x14ac:dyDescent="0.35">
      <c r="A204" s="37" t="s">
        <v>644</v>
      </c>
      <c r="B204" s="78" t="s">
        <v>717</v>
      </c>
      <c r="C204" s="78" t="s">
        <v>637</v>
      </c>
      <c r="D204" s="73" t="s">
        <v>307</v>
      </c>
      <c r="E204" s="106">
        <v>8704</v>
      </c>
      <c r="F204" s="106">
        <v>9692</v>
      </c>
      <c r="G204" s="99">
        <v>9198</v>
      </c>
      <c r="L204" s="113"/>
      <c r="M204" s="108">
        <v>1.9690000000000001</v>
      </c>
      <c r="N204" s="101">
        <v>38.741461044524549</v>
      </c>
      <c r="O204" s="76"/>
      <c r="P204" s="74"/>
      <c r="Q204" s="74"/>
      <c r="R204" s="74"/>
      <c r="S204" s="74"/>
      <c r="T204" s="74"/>
      <c r="U204" s="44"/>
      <c r="V204" s="57">
        <v>6</v>
      </c>
    </row>
    <row r="205" spans="1:28" x14ac:dyDescent="0.35">
      <c r="A205" s="37" t="s">
        <v>644</v>
      </c>
      <c r="B205" s="78" t="s">
        <v>718</v>
      </c>
      <c r="C205" s="78" t="s">
        <v>637</v>
      </c>
      <c r="D205" s="73" t="s">
        <v>594</v>
      </c>
      <c r="E205" s="106">
        <v>8704</v>
      </c>
      <c r="F205" s="106">
        <v>9692</v>
      </c>
      <c r="G205" s="99">
        <v>9198</v>
      </c>
      <c r="L205" s="113"/>
      <c r="M205" s="108">
        <v>1.7809999999999999</v>
      </c>
      <c r="N205" s="101">
        <v>27.727956675094209</v>
      </c>
      <c r="O205" s="76"/>
      <c r="P205" s="74"/>
      <c r="Q205" s="74"/>
      <c r="R205" s="74"/>
      <c r="S205" s="74"/>
      <c r="T205" s="74"/>
      <c r="U205" s="46"/>
      <c r="V205" s="57">
        <v>6</v>
      </c>
    </row>
    <row r="206" spans="1:28" x14ac:dyDescent="0.35">
      <c r="A206" s="37" t="s">
        <v>644</v>
      </c>
      <c r="B206" s="78" t="s">
        <v>719</v>
      </c>
      <c r="C206" s="78" t="s">
        <v>637</v>
      </c>
      <c r="D206" s="73" t="s">
        <v>635</v>
      </c>
      <c r="E206" s="106">
        <v>8704</v>
      </c>
      <c r="F206" s="106">
        <v>9692</v>
      </c>
      <c r="G206" s="99">
        <v>9198</v>
      </c>
      <c r="L206" s="73"/>
      <c r="M206" s="76"/>
      <c r="N206" s="105"/>
      <c r="O206" s="76"/>
      <c r="P206" s="71">
        <v>-14.259311764705881</v>
      </c>
      <c r="Q206" s="72">
        <v>10.119794117647057</v>
      </c>
      <c r="R206" s="71">
        <v>39.040522591495034</v>
      </c>
      <c r="S206" s="72">
        <v>13.553896772273982</v>
      </c>
      <c r="T206" s="71">
        <v>2.8803910231452261</v>
      </c>
      <c r="U206" s="61" t="s">
        <v>896</v>
      </c>
      <c r="V206" s="57">
        <v>6</v>
      </c>
    </row>
    <row r="207" spans="1:28" x14ac:dyDescent="0.35">
      <c r="A207" s="37" t="s">
        <v>644</v>
      </c>
      <c r="B207" s="78" t="s">
        <v>720</v>
      </c>
      <c r="C207" s="78" t="s">
        <v>637</v>
      </c>
      <c r="D207" s="73" t="s">
        <v>336</v>
      </c>
      <c r="E207" s="106">
        <v>8704</v>
      </c>
      <c r="F207" s="106">
        <v>9692</v>
      </c>
      <c r="G207" s="99">
        <v>9198</v>
      </c>
      <c r="L207" s="113"/>
      <c r="M207" s="108">
        <v>1.768</v>
      </c>
      <c r="N207" s="101">
        <v>27.059103141088606</v>
      </c>
      <c r="O207" s="76"/>
      <c r="P207" s="71">
        <v>-17.58311176470588</v>
      </c>
      <c r="Q207" s="72">
        <v>10.524694117647059</v>
      </c>
      <c r="R207" s="71">
        <v>33.43248657201741</v>
      </c>
      <c r="S207" s="72">
        <v>11.319843055932468</v>
      </c>
      <c r="T207" s="71">
        <v>2.9534408212926784</v>
      </c>
      <c r="U207" s="61" t="s">
        <v>896</v>
      </c>
      <c r="V207" s="57">
        <v>6</v>
      </c>
    </row>
    <row r="208" spans="1:28" x14ac:dyDescent="0.35">
      <c r="A208" s="37" t="s">
        <v>644</v>
      </c>
      <c r="B208" s="78" t="s">
        <v>721</v>
      </c>
      <c r="C208" s="78" t="s">
        <v>637</v>
      </c>
      <c r="D208" s="73" t="s">
        <v>635</v>
      </c>
      <c r="E208" s="106">
        <v>8704</v>
      </c>
      <c r="F208" s="106">
        <v>9692</v>
      </c>
      <c r="G208" s="99">
        <v>9198</v>
      </c>
      <c r="L208" s="73"/>
      <c r="M208" s="76"/>
      <c r="N208" s="105"/>
      <c r="O208" s="76"/>
      <c r="P208" s="71">
        <v>-20.815011764705879</v>
      </c>
      <c r="Q208" s="72">
        <v>8.0489941176470587</v>
      </c>
      <c r="R208" s="71">
        <v>35.095079112396292</v>
      </c>
      <c r="S208" s="72">
        <v>12.489618915059619</v>
      </c>
      <c r="T208" s="71">
        <v>2.8099399470130884</v>
      </c>
      <c r="U208" s="61" t="s">
        <v>896</v>
      </c>
      <c r="V208" s="57">
        <v>6</v>
      </c>
      <c r="AB208" s="51"/>
    </row>
    <row r="209" spans="1:24" x14ac:dyDescent="0.35">
      <c r="A209" s="37" t="s">
        <v>644</v>
      </c>
      <c r="B209" s="78" t="s">
        <v>722</v>
      </c>
      <c r="C209" s="78" t="s">
        <v>101</v>
      </c>
      <c r="D209" s="76" t="s">
        <v>336</v>
      </c>
      <c r="E209" s="106">
        <v>9363</v>
      </c>
      <c r="F209" s="106">
        <v>9692</v>
      </c>
      <c r="G209" s="99">
        <v>9527.5</v>
      </c>
      <c r="L209" s="117"/>
      <c r="M209" s="100">
        <v>1.855</v>
      </c>
      <c r="N209" s="101">
        <v>31.757425534115054</v>
      </c>
      <c r="O209" s="74"/>
      <c r="P209" s="74"/>
      <c r="Q209" s="74"/>
      <c r="R209" s="74"/>
      <c r="S209" s="74"/>
      <c r="T209" s="74"/>
      <c r="U209" s="44"/>
      <c r="V209" s="57">
        <v>6</v>
      </c>
    </row>
    <row r="210" spans="1:24" x14ac:dyDescent="0.35">
      <c r="A210" s="37" t="s">
        <v>644</v>
      </c>
      <c r="B210" s="78" t="s">
        <v>723</v>
      </c>
      <c r="C210" s="78" t="s">
        <v>101</v>
      </c>
      <c r="D210" s="73" t="s">
        <v>321</v>
      </c>
      <c r="E210" s="106">
        <v>9363</v>
      </c>
      <c r="F210" s="106">
        <v>9692</v>
      </c>
      <c r="G210" s="99">
        <v>9527.5</v>
      </c>
      <c r="L210" s="113"/>
      <c r="M210" s="100">
        <v>1.8380000000000001</v>
      </c>
      <c r="N210" s="101">
        <v>30.797722267431176</v>
      </c>
      <c r="O210" s="74"/>
      <c r="P210" s="74"/>
      <c r="Q210" s="74"/>
      <c r="R210" s="74"/>
      <c r="S210" s="74"/>
      <c r="T210" s="74"/>
      <c r="U210" s="46"/>
      <c r="V210" s="57">
        <v>6</v>
      </c>
    </row>
    <row r="211" spans="1:24" x14ac:dyDescent="0.35">
      <c r="A211" s="37" t="s">
        <v>644</v>
      </c>
      <c r="B211" s="78" t="s">
        <v>724</v>
      </c>
      <c r="C211" s="78" t="s">
        <v>101</v>
      </c>
      <c r="D211" s="73" t="s">
        <v>307</v>
      </c>
      <c r="E211" s="106">
        <v>9363</v>
      </c>
      <c r="F211" s="106">
        <v>9692</v>
      </c>
      <c r="G211" s="99">
        <v>9527.5</v>
      </c>
      <c r="L211" s="113"/>
      <c r="M211" s="107">
        <v>1.8340000000000001</v>
      </c>
      <c r="N211" s="101">
        <v>30.574896428428278</v>
      </c>
      <c r="O211" s="74"/>
      <c r="P211" s="74"/>
      <c r="Q211" s="74"/>
      <c r="R211" s="74"/>
      <c r="S211" s="74"/>
      <c r="T211" s="74"/>
      <c r="U211" s="46"/>
      <c r="V211" s="57">
        <v>6</v>
      </c>
    </row>
    <row r="212" spans="1:24" x14ac:dyDescent="0.35">
      <c r="A212" s="37" t="s">
        <v>644</v>
      </c>
      <c r="B212" s="78" t="s">
        <v>798</v>
      </c>
      <c r="C212" s="78" t="s">
        <v>256</v>
      </c>
      <c r="D212" s="73" t="s">
        <v>594</v>
      </c>
      <c r="E212" s="106">
        <v>9692</v>
      </c>
      <c r="F212" s="106">
        <v>10021</v>
      </c>
      <c r="G212" s="99">
        <v>9856.5</v>
      </c>
      <c r="P212" s="122">
        <v>-15.3</v>
      </c>
      <c r="Q212" s="122">
        <v>7.5</v>
      </c>
      <c r="R212" s="122">
        <v>45.3</v>
      </c>
      <c r="S212" s="122">
        <v>16.3</v>
      </c>
      <c r="T212" s="122">
        <v>2.8</v>
      </c>
      <c r="U212" s="61" t="s">
        <v>896</v>
      </c>
      <c r="V212" s="57">
        <v>7</v>
      </c>
      <c r="W212" s="22"/>
      <c r="X212" s="122"/>
    </row>
    <row r="213" spans="1:24" x14ac:dyDescent="0.35">
      <c r="A213" s="37" t="s">
        <v>644</v>
      </c>
      <c r="B213" s="78" t="s">
        <v>799</v>
      </c>
      <c r="C213" s="78" t="s">
        <v>256</v>
      </c>
      <c r="D213" s="73" t="s">
        <v>594</v>
      </c>
      <c r="E213" s="106">
        <v>9692</v>
      </c>
      <c r="F213" s="106">
        <v>10021</v>
      </c>
      <c r="G213" s="99">
        <v>9856.5</v>
      </c>
      <c r="P213" s="122">
        <v>-17.2</v>
      </c>
      <c r="Q213" s="122">
        <v>7</v>
      </c>
      <c r="R213" s="122">
        <v>38.5</v>
      </c>
      <c r="S213" s="122">
        <v>14.2</v>
      </c>
      <c r="T213" s="122">
        <v>2.7</v>
      </c>
      <c r="U213" s="61" t="s">
        <v>896</v>
      </c>
      <c r="V213" s="57">
        <v>7</v>
      </c>
      <c r="W213" s="22"/>
      <c r="X213" s="122"/>
    </row>
    <row r="214" spans="1:24" x14ac:dyDescent="0.35">
      <c r="A214" s="37" t="s">
        <v>644</v>
      </c>
      <c r="B214" s="78" t="s">
        <v>800</v>
      </c>
      <c r="C214" s="78" t="s">
        <v>256</v>
      </c>
      <c r="D214" s="76" t="s">
        <v>635</v>
      </c>
      <c r="E214" s="106">
        <v>9692</v>
      </c>
      <c r="F214" s="106">
        <v>10021</v>
      </c>
      <c r="G214" s="99">
        <v>9856.5</v>
      </c>
      <c r="P214" s="122">
        <v>-18</v>
      </c>
      <c r="Q214" s="122">
        <v>7.9</v>
      </c>
      <c r="R214" s="122">
        <v>42.9</v>
      </c>
      <c r="S214" s="122">
        <v>15.6</v>
      </c>
      <c r="T214" s="122">
        <v>2.8</v>
      </c>
      <c r="U214" s="61" t="s">
        <v>896</v>
      </c>
      <c r="V214" s="57">
        <v>7</v>
      </c>
      <c r="W214" s="22"/>
      <c r="X214" s="122"/>
    </row>
    <row r="215" spans="1:24" x14ac:dyDescent="0.35">
      <c r="A215" s="37" t="s">
        <v>644</v>
      </c>
      <c r="B215" s="78" t="s">
        <v>801</v>
      </c>
      <c r="C215" s="78" t="s">
        <v>256</v>
      </c>
      <c r="D215" s="73" t="s">
        <v>336</v>
      </c>
      <c r="E215" s="106">
        <v>9692</v>
      </c>
      <c r="F215" s="106">
        <v>10021</v>
      </c>
      <c r="G215" s="99">
        <v>9856.5</v>
      </c>
      <c r="P215" s="122">
        <v>-18</v>
      </c>
      <c r="Q215" s="122">
        <v>9.3000000000000007</v>
      </c>
      <c r="R215" s="122">
        <v>36.299999999999997</v>
      </c>
      <c r="S215" s="122">
        <v>13.1</v>
      </c>
      <c r="T215" s="122">
        <v>2.8</v>
      </c>
      <c r="U215" s="61" t="s">
        <v>896</v>
      </c>
      <c r="V215" s="57">
        <v>7</v>
      </c>
      <c r="W215" s="22"/>
      <c r="X215" s="122"/>
    </row>
    <row r="216" spans="1:24" x14ac:dyDescent="0.35">
      <c r="A216" s="37" t="s">
        <v>644</v>
      </c>
      <c r="B216" s="78" t="s">
        <v>802</v>
      </c>
      <c r="C216" s="78" t="s">
        <v>256</v>
      </c>
      <c r="D216" s="73" t="s">
        <v>336</v>
      </c>
      <c r="E216" s="106">
        <v>9692</v>
      </c>
      <c r="F216" s="106">
        <v>10021</v>
      </c>
      <c r="G216" s="99">
        <v>9856.5</v>
      </c>
      <c r="P216" s="123">
        <v>-16.2</v>
      </c>
      <c r="Q216" s="124">
        <v>5.7</v>
      </c>
      <c r="R216" s="123">
        <v>8.6</v>
      </c>
      <c r="S216" s="124">
        <v>2.7</v>
      </c>
      <c r="T216" s="123">
        <v>3.2</v>
      </c>
      <c r="U216" s="26" t="s">
        <v>897</v>
      </c>
      <c r="V216" s="57">
        <v>7</v>
      </c>
      <c r="W216" s="26"/>
      <c r="X216" s="123" t="s">
        <v>844</v>
      </c>
    </row>
    <row r="217" spans="1:24" x14ac:dyDescent="0.35">
      <c r="A217" s="37" t="s">
        <v>644</v>
      </c>
      <c r="B217" s="78" t="s">
        <v>803</v>
      </c>
      <c r="C217" s="78" t="s">
        <v>256</v>
      </c>
      <c r="D217" s="76" t="s">
        <v>635</v>
      </c>
      <c r="E217" s="106">
        <v>9692</v>
      </c>
      <c r="F217" s="106">
        <v>10021</v>
      </c>
      <c r="G217" s="99">
        <v>9856.5</v>
      </c>
      <c r="P217" s="122">
        <v>-13.8</v>
      </c>
      <c r="Q217" s="122">
        <v>9.1</v>
      </c>
      <c r="R217" s="122">
        <v>36.700000000000003</v>
      </c>
      <c r="S217" s="122">
        <v>13.3</v>
      </c>
      <c r="T217" s="122">
        <v>2.8</v>
      </c>
      <c r="U217" s="61" t="s">
        <v>896</v>
      </c>
      <c r="V217" s="57">
        <v>7</v>
      </c>
      <c r="W217" s="22"/>
      <c r="X217" s="125"/>
    </row>
    <row r="218" spans="1:24" x14ac:dyDescent="0.35">
      <c r="A218" s="37" t="s">
        <v>644</v>
      </c>
      <c r="B218" s="78" t="s">
        <v>804</v>
      </c>
      <c r="C218" s="78" t="s">
        <v>256</v>
      </c>
      <c r="D218" s="76" t="s">
        <v>635</v>
      </c>
      <c r="E218" s="106">
        <v>9692</v>
      </c>
      <c r="F218" s="106">
        <v>10021</v>
      </c>
      <c r="G218" s="99">
        <v>9856.5</v>
      </c>
      <c r="P218" s="122">
        <v>-15.5</v>
      </c>
      <c r="Q218" s="122">
        <v>8.9</v>
      </c>
      <c r="R218" s="122">
        <v>39.799999999999997</v>
      </c>
      <c r="S218" s="122">
        <v>14</v>
      </c>
      <c r="T218" s="122">
        <v>2.8</v>
      </c>
      <c r="U218" s="61" t="s">
        <v>896</v>
      </c>
      <c r="V218" s="57">
        <v>7</v>
      </c>
      <c r="W218" s="22"/>
      <c r="X218" s="125"/>
    </row>
    <row r="219" spans="1:24" x14ac:dyDescent="0.35">
      <c r="A219" s="37" t="s">
        <v>644</v>
      </c>
      <c r="B219" s="78" t="s">
        <v>805</v>
      </c>
      <c r="C219" s="78" t="s">
        <v>256</v>
      </c>
      <c r="D219" s="73" t="s">
        <v>307</v>
      </c>
      <c r="E219" s="106">
        <v>9692</v>
      </c>
      <c r="F219" s="106">
        <v>10021</v>
      </c>
      <c r="G219" s="99">
        <v>9856.5</v>
      </c>
      <c r="P219" s="122">
        <v>-19.3</v>
      </c>
      <c r="Q219" s="122">
        <v>9.1999999999999993</v>
      </c>
      <c r="R219" s="122">
        <v>36.200000000000003</v>
      </c>
      <c r="S219" s="122">
        <v>12.8</v>
      </c>
      <c r="T219" s="122">
        <v>2.8</v>
      </c>
      <c r="U219" s="61" t="s">
        <v>896</v>
      </c>
      <c r="V219" s="57">
        <v>7</v>
      </c>
      <c r="W219" s="22"/>
      <c r="X219" s="125"/>
    </row>
    <row r="220" spans="1:24" x14ac:dyDescent="0.35">
      <c r="A220" s="37" t="s">
        <v>644</v>
      </c>
      <c r="B220" s="78" t="s">
        <v>806</v>
      </c>
      <c r="C220" s="78" t="s">
        <v>256</v>
      </c>
      <c r="D220" s="73" t="s">
        <v>307</v>
      </c>
      <c r="E220" s="106">
        <v>9692</v>
      </c>
      <c r="F220" s="106">
        <v>10021</v>
      </c>
      <c r="G220" s="99">
        <v>9856.5</v>
      </c>
      <c r="P220" s="122">
        <v>-17.8</v>
      </c>
      <c r="Q220" s="122">
        <v>6.4</v>
      </c>
      <c r="R220" s="122">
        <v>27.5</v>
      </c>
      <c r="S220" s="122">
        <v>9.8000000000000007</v>
      </c>
      <c r="T220" s="122">
        <v>2.8</v>
      </c>
      <c r="U220" s="61" t="s">
        <v>896</v>
      </c>
      <c r="V220" s="57">
        <v>7</v>
      </c>
      <c r="W220" s="22"/>
      <c r="X220" s="125"/>
    </row>
    <row r="221" spans="1:24" x14ac:dyDescent="0.35">
      <c r="A221" s="37" t="s">
        <v>644</v>
      </c>
      <c r="B221" s="78" t="s">
        <v>725</v>
      </c>
      <c r="C221" s="78" t="s">
        <v>256</v>
      </c>
      <c r="D221" s="73" t="s">
        <v>635</v>
      </c>
      <c r="E221" s="106">
        <v>9692</v>
      </c>
      <c r="F221" s="106">
        <v>10021</v>
      </c>
      <c r="G221" s="99">
        <v>9856.5</v>
      </c>
      <c r="L221" s="73"/>
      <c r="M221" s="76"/>
      <c r="N221" s="105"/>
      <c r="O221" s="74"/>
      <c r="P221" s="77"/>
      <c r="Q221" s="75"/>
      <c r="R221" s="77">
        <v>8.7846050984152271</v>
      </c>
      <c r="S221" s="75">
        <v>1.5304031647640071</v>
      </c>
      <c r="T221" s="71">
        <v>5.7400594174606532</v>
      </c>
      <c r="U221" s="44" t="s">
        <v>897</v>
      </c>
      <c r="V221" s="57">
        <v>7</v>
      </c>
    </row>
    <row r="222" spans="1:24" x14ac:dyDescent="0.35">
      <c r="A222" s="37" t="s">
        <v>644</v>
      </c>
      <c r="B222" s="78" t="s">
        <v>726</v>
      </c>
      <c r="C222" s="78" t="s">
        <v>256</v>
      </c>
      <c r="D222" s="73" t="s">
        <v>336</v>
      </c>
      <c r="E222" s="106">
        <v>9692</v>
      </c>
      <c r="F222" s="106">
        <v>10021</v>
      </c>
      <c r="G222" s="99">
        <v>9856.5</v>
      </c>
      <c r="L222" s="113"/>
      <c r="M222" s="107">
        <v>1.8759999999999999</v>
      </c>
      <c r="N222" s="101">
        <v>32.971602777631738</v>
      </c>
      <c r="O222" s="74"/>
      <c r="P222" s="77"/>
      <c r="Q222" s="75"/>
      <c r="R222" s="77">
        <v>6.228189153630435</v>
      </c>
      <c r="S222" s="75">
        <v>1.6120638582443936</v>
      </c>
      <c r="T222" s="71">
        <v>3.8634878648127495</v>
      </c>
      <c r="U222" s="44" t="s">
        <v>897</v>
      </c>
      <c r="V222" s="57">
        <v>7</v>
      </c>
    </row>
    <row r="223" spans="1:24" x14ac:dyDescent="0.35">
      <c r="A223" s="37" t="s">
        <v>644</v>
      </c>
      <c r="B223" s="78" t="s">
        <v>727</v>
      </c>
      <c r="C223" s="78" t="s">
        <v>256</v>
      </c>
      <c r="D223" s="73" t="s">
        <v>594</v>
      </c>
      <c r="E223" s="106">
        <v>9692</v>
      </c>
      <c r="F223" s="106">
        <v>10021</v>
      </c>
      <c r="G223" s="99">
        <v>9856.5</v>
      </c>
      <c r="L223" s="113"/>
      <c r="M223" s="107">
        <v>1.899</v>
      </c>
      <c r="N223" s="101">
        <v>34.338295265260747</v>
      </c>
      <c r="O223" s="74"/>
      <c r="P223" s="74"/>
      <c r="Q223" s="74"/>
      <c r="R223" s="74"/>
      <c r="S223" s="74"/>
      <c r="T223" s="74"/>
      <c r="U223" s="44"/>
      <c r="V223" s="57">
        <v>7</v>
      </c>
    </row>
    <row r="224" spans="1:24" x14ac:dyDescent="0.35">
      <c r="A224" s="37" t="s">
        <v>644</v>
      </c>
      <c r="B224" s="78" t="s">
        <v>728</v>
      </c>
      <c r="C224" s="78" t="s">
        <v>256</v>
      </c>
      <c r="D224" s="73" t="s">
        <v>635</v>
      </c>
      <c r="E224" s="106">
        <v>9692</v>
      </c>
      <c r="F224" s="106">
        <v>10021</v>
      </c>
      <c r="G224" s="99">
        <v>9856.5</v>
      </c>
      <c r="L224" s="73"/>
      <c r="M224" s="76"/>
      <c r="N224" s="105"/>
      <c r="O224" s="74"/>
      <c r="P224" s="71">
        <v>-28.789411764705882</v>
      </c>
      <c r="Q224" s="75"/>
      <c r="R224" s="71">
        <v>33.692089935894629</v>
      </c>
      <c r="S224" s="75">
        <v>0.918853963163628</v>
      </c>
      <c r="T224" s="71">
        <v>36.667513322674537</v>
      </c>
      <c r="U224" s="44" t="s">
        <v>897</v>
      </c>
      <c r="V224" s="57">
        <v>7</v>
      </c>
    </row>
    <row r="225" spans="1:22" x14ac:dyDescent="0.35">
      <c r="A225" s="37" t="s">
        <v>644</v>
      </c>
      <c r="B225" s="78" t="s">
        <v>729</v>
      </c>
      <c r="C225" s="78" t="s">
        <v>256</v>
      </c>
      <c r="D225" s="73" t="s">
        <v>635</v>
      </c>
      <c r="E225" s="106">
        <v>9692</v>
      </c>
      <c r="F225" s="106">
        <v>10021</v>
      </c>
      <c r="G225" s="99">
        <v>9856.5</v>
      </c>
      <c r="L225" s="73"/>
      <c r="M225" s="76"/>
      <c r="N225" s="105"/>
      <c r="O225" s="74"/>
      <c r="P225" s="71">
        <v>-29.638311764705882</v>
      </c>
      <c r="Q225" s="75"/>
      <c r="R225" s="71">
        <v>40.696673335846704</v>
      </c>
      <c r="S225" s="75">
        <v>0.85947564550010536</v>
      </c>
      <c r="T225" s="71">
        <v>47.350583520218798</v>
      </c>
      <c r="U225" s="46" t="s">
        <v>897</v>
      </c>
      <c r="V225" s="57">
        <v>7</v>
      </c>
    </row>
    <row r="226" spans="1:22" x14ac:dyDescent="0.35">
      <c r="A226" s="37" t="s">
        <v>644</v>
      </c>
      <c r="B226" s="78" t="s">
        <v>730</v>
      </c>
      <c r="C226" s="78" t="s">
        <v>256</v>
      </c>
      <c r="D226" s="73" t="s">
        <v>594</v>
      </c>
      <c r="E226" s="106">
        <v>9692</v>
      </c>
      <c r="F226" s="106">
        <v>10021</v>
      </c>
      <c r="G226" s="99">
        <v>9856.5</v>
      </c>
      <c r="L226" s="113"/>
      <c r="M226" s="107">
        <v>1.819</v>
      </c>
      <c r="N226" s="101">
        <v>29.749345069296446</v>
      </c>
      <c r="O226" s="74"/>
      <c r="P226" s="71">
        <v>-28.863911764705882</v>
      </c>
      <c r="Q226" s="75"/>
      <c r="R226" s="71">
        <v>28.324513168140236</v>
      </c>
      <c r="S226" s="75">
        <v>0.87521743112727912</v>
      </c>
      <c r="T226" s="71">
        <v>32.362830264541572</v>
      </c>
      <c r="U226" s="46" t="s">
        <v>897</v>
      </c>
      <c r="V226" s="57">
        <v>7</v>
      </c>
    </row>
    <row r="227" spans="1:22" x14ac:dyDescent="0.35">
      <c r="A227" s="37" t="s">
        <v>644</v>
      </c>
      <c r="B227" s="78" t="s">
        <v>731</v>
      </c>
      <c r="C227" s="78" t="s">
        <v>256</v>
      </c>
      <c r="D227" s="73" t="s">
        <v>307</v>
      </c>
      <c r="E227" s="106">
        <v>9692</v>
      </c>
      <c r="F227" s="106">
        <v>10021</v>
      </c>
      <c r="G227" s="99">
        <v>9856.5</v>
      </c>
      <c r="L227" s="113"/>
      <c r="M227" s="107">
        <v>1.9490000000000001</v>
      </c>
      <c r="N227" s="101">
        <v>37.44534902753341</v>
      </c>
      <c r="O227" s="74"/>
      <c r="P227" s="74"/>
      <c r="Q227" s="74"/>
      <c r="R227" s="74"/>
      <c r="S227" s="74"/>
      <c r="T227" s="74"/>
      <c r="U227" s="46"/>
      <c r="V227" s="57">
        <v>7</v>
      </c>
    </row>
    <row r="228" spans="1:22" x14ac:dyDescent="0.35">
      <c r="A228" s="37" t="s">
        <v>644</v>
      </c>
      <c r="B228" s="78" t="s">
        <v>732</v>
      </c>
      <c r="C228" s="78" t="s">
        <v>295</v>
      </c>
      <c r="D228" s="73" t="s">
        <v>307</v>
      </c>
      <c r="E228" s="106">
        <v>9692</v>
      </c>
      <c r="F228" s="106">
        <v>10680</v>
      </c>
      <c r="G228" s="99">
        <v>10186</v>
      </c>
      <c r="L228" s="113"/>
      <c r="M228" s="108">
        <v>2.06</v>
      </c>
      <c r="N228" s="101">
        <v>45.037520074191107</v>
      </c>
      <c r="O228" s="76"/>
      <c r="P228" s="74"/>
      <c r="Q228" s="74"/>
      <c r="R228" s="74"/>
      <c r="S228" s="74"/>
      <c r="T228" s="74"/>
      <c r="U228" s="46"/>
      <c r="V228" s="57">
        <v>7</v>
      </c>
    </row>
    <row r="229" spans="1:22" x14ac:dyDescent="0.35">
      <c r="A229" s="37" t="s">
        <v>644</v>
      </c>
      <c r="B229" s="78" t="s">
        <v>733</v>
      </c>
      <c r="C229" s="78" t="s">
        <v>295</v>
      </c>
      <c r="D229" s="73" t="s">
        <v>336</v>
      </c>
      <c r="E229" s="106">
        <v>9692</v>
      </c>
      <c r="F229" s="106">
        <v>10680</v>
      </c>
      <c r="G229" s="99">
        <v>10186</v>
      </c>
      <c r="L229" s="113"/>
      <c r="M229" s="108">
        <v>1.883</v>
      </c>
      <c r="N229" s="101">
        <v>33.383444094127704</v>
      </c>
      <c r="O229" s="76"/>
      <c r="P229" s="71">
        <v>-27.472111764705879</v>
      </c>
      <c r="Q229" s="75"/>
      <c r="R229" s="71">
        <v>43.687100848370143</v>
      </c>
      <c r="S229" s="75" t="s">
        <v>638</v>
      </c>
      <c r="T229" s="71"/>
      <c r="U229" s="44" t="s">
        <v>897</v>
      </c>
      <c r="V229" s="57">
        <v>7</v>
      </c>
    </row>
    <row r="230" spans="1:22" x14ac:dyDescent="0.35">
      <c r="A230" s="37" t="s">
        <v>644</v>
      </c>
      <c r="B230" s="78" t="s">
        <v>734</v>
      </c>
      <c r="C230" s="78" t="s">
        <v>295</v>
      </c>
      <c r="D230" s="73" t="s">
        <v>336</v>
      </c>
      <c r="E230" s="106">
        <v>9692</v>
      </c>
      <c r="F230" s="106">
        <v>10680</v>
      </c>
      <c r="G230" s="99">
        <v>10186</v>
      </c>
      <c r="L230" s="113"/>
      <c r="M230" s="108">
        <v>1.996</v>
      </c>
      <c r="N230" s="101">
        <v>40.540592618032711</v>
      </c>
      <c r="O230" s="76"/>
      <c r="P230" s="77"/>
      <c r="Q230" s="75"/>
      <c r="R230" s="77">
        <v>5.8143326813492768</v>
      </c>
      <c r="S230" s="75" t="s">
        <v>638</v>
      </c>
      <c r="T230" s="71"/>
      <c r="U230" s="44" t="s">
        <v>897</v>
      </c>
      <c r="V230" s="57">
        <v>7</v>
      </c>
    </row>
    <row r="231" spans="1:22" x14ac:dyDescent="0.35">
      <c r="A231" s="37" t="s">
        <v>644</v>
      </c>
      <c r="B231" s="78" t="s">
        <v>735</v>
      </c>
      <c r="C231" s="78" t="s">
        <v>295</v>
      </c>
      <c r="D231" s="73" t="s">
        <v>336</v>
      </c>
      <c r="E231" s="106">
        <v>9692</v>
      </c>
      <c r="F231" s="106">
        <v>10680</v>
      </c>
      <c r="G231" s="99">
        <v>10186</v>
      </c>
      <c r="L231" s="113"/>
      <c r="M231" s="108">
        <v>1.9419999999999999</v>
      </c>
      <c r="N231" s="101">
        <v>36.998974938377231</v>
      </c>
      <c r="O231" s="76"/>
      <c r="P231" s="77"/>
      <c r="Q231" s="75"/>
      <c r="R231" s="77">
        <v>5.7251800828573751</v>
      </c>
      <c r="S231" s="75">
        <v>0.93233519080227412</v>
      </c>
      <c r="T231" s="71">
        <v>6.1406886057050576</v>
      </c>
      <c r="U231" s="44" t="s">
        <v>897</v>
      </c>
      <c r="V231" s="57">
        <v>7</v>
      </c>
    </row>
    <row r="232" spans="1:22" x14ac:dyDescent="0.35">
      <c r="A232" s="37" t="s">
        <v>644</v>
      </c>
      <c r="B232" s="78" t="s">
        <v>736</v>
      </c>
      <c r="C232" s="78" t="s">
        <v>295</v>
      </c>
      <c r="D232" s="73" t="s">
        <v>336</v>
      </c>
      <c r="E232" s="106">
        <v>9692</v>
      </c>
      <c r="F232" s="106">
        <v>10680</v>
      </c>
      <c r="G232" s="99">
        <v>10186</v>
      </c>
      <c r="L232" s="113"/>
      <c r="M232" s="108">
        <v>1.8140000000000001</v>
      </c>
      <c r="N232" s="101">
        <v>29.477665511979787</v>
      </c>
      <c r="O232" s="76"/>
      <c r="P232" s="74"/>
      <c r="Q232" s="74"/>
      <c r="R232" s="74"/>
      <c r="S232" s="74"/>
      <c r="T232" s="74"/>
      <c r="U232" s="46"/>
      <c r="V232" s="57">
        <v>7</v>
      </c>
    </row>
    <row r="233" spans="1:22" x14ac:dyDescent="0.35">
      <c r="A233" s="37" t="s">
        <v>644</v>
      </c>
      <c r="B233" s="78" t="s">
        <v>737</v>
      </c>
      <c r="C233" s="78" t="s">
        <v>295</v>
      </c>
      <c r="D233" s="73" t="s">
        <v>336</v>
      </c>
      <c r="E233" s="106">
        <v>9692</v>
      </c>
      <c r="F233" s="106">
        <v>10680</v>
      </c>
      <c r="G233" s="99">
        <v>10186</v>
      </c>
      <c r="L233" s="113"/>
      <c r="M233" s="108">
        <v>1.89</v>
      </c>
      <c r="N233" s="101">
        <v>33.798872786259892</v>
      </c>
      <c r="O233" s="76"/>
      <c r="P233" s="74"/>
      <c r="Q233" s="74"/>
      <c r="R233" s="74"/>
      <c r="S233" s="74"/>
      <c r="T233" s="74"/>
      <c r="U233" s="46"/>
      <c r="V233" s="57">
        <v>7</v>
      </c>
    </row>
    <row r="234" spans="1:22" x14ac:dyDescent="0.35">
      <c r="A234" s="37" t="s">
        <v>644</v>
      </c>
      <c r="B234" s="78" t="s">
        <v>738</v>
      </c>
      <c r="C234" s="78" t="s">
        <v>295</v>
      </c>
      <c r="D234" s="73" t="s">
        <v>594</v>
      </c>
      <c r="E234" s="106">
        <v>9692</v>
      </c>
      <c r="F234" s="106">
        <v>10680</v>
      </c>
      <c r="G234" s="99">
        <v>10186</v>
      </c>
      <c r="L234" s="113"/>
      <c r="M234" s="108">
        <v>1.8380000000000001</v>
      </c>
      <c r="N234" s="101">
        <v>30.797722267431176</v>
      </c>
      <c r="O234" s="76"/>
      <c r="P234" s="74"/>
      <c r="Q234" s="74"/>
      <c r="R234" s="74"/>
      <c r="S234" s="74"/>
      <c r="T234" s="74"/>
      <c r="U234" s="46"/>
      <c r="V234" s="57">
        <v>7</v>
      </c>
    </row>
    <row r="235" spans="1:22" x14ac:dyDescent="0.35">
      <c r="A235" s="37" t="s">
        <v>644</v>
      </c>
      <c r="B235" s="78" t="s">
        <v>739</v>
      </c>
      <c r="C235" s="78" t="s">
        <v>295</v>
      </c>
      <c r="D235" s="73" t="s">
        <v>336</v>
      </c>
      <c r="E235" s="106">
        <v>9692</v>
      </c>
      <c r="F235" s="106">
        <v>10680</v>
      </c>
      <c r="G235" s="99">
        <v>10186</v>
      </c>
      <c r="L235" s="113"/>
      <c r="M235" s="108">
        <v>1.9650000000000001</v>
      </c>
      <c r="N235" s="101">
        <v>38.479765618132753</v>
      </c>
      <c r="O235" s="76"/>
      <c r="P235" s="77"/>
      <c r="Q235" s="75"/>
      <c r="R235" s="77">
        <v>13.172940890014806</v>
      </c>
      <c r="S235" s="75">
        <v>3.8986805809799479</v>
      </c>
      <c r="T235" s="71">
        <v>3.378820248645181</v>
      </c>
      <c r="U235" s="46" t="s">
        <v>897</v>
      </c>
      <c r="V235" s="57">
        <v>7</v>
      </c>
    </row>
    <row r="236" spans="1:22" x14ac:dyDescent="0.35">
      <c r="A236" s="37" t="s">
        <v>644</v>
      </c>
      <c r="B236" s="78" t="s">
        <v>740</v>
      </c>
      <c r="C236" s="78" t="s">
        <v>295</v>
      </c>
      <c r="D236" s="73" t="s">
        <v>336</v>
      </c>
      <c r="E236" s="106">
        <v>9692</v>
      </c>
      <c r="F236" s="106">
        <v>10680</v>
      </c>
      <c r="G236" s="99">
        <v>10186</v>
      </c>
      <c r="L236" s="113"/>
      <c r="M236" s="108">
        <v>1.891</v>
      </c>
      <c r="N236" s="101">
        <v>33.858513626186031</v>
      </c>
      <c r="O236" s="76"/>
      <c r="P236" s="77"/>
      <c r="Q236" s="75"/>
      <c r="R236" s="75" t="s">
        <v>638</v>
      </c>
      <c r="S236" s="75" t="s">
        <v>638</v>
      </c>
      <c r="T236" s="72"/>
      <c r="U236" s="44" t="s">
        <v>897</v>
      </c>
      <c r="V236" s="57">
        <v>7</v>
      </c>
    </row>
    <row r="237" spans="1:22" x14ac:dyDescent="0.35">
      <c r="A237" s="37" t="s">
        <v>644</v>
      </c>
      <c r="B237" s="78" t="s">
        <v>741</v>
      </c>
      <c r="C237" s="78" t="s">
        <v>295</v>
      </c>
      <c r="D237" s="73" t="s">
        <v>336</v>
      </c>
      <c r="E237" s="106">
        <v>9692</v>
      </c>
      <c r="F237" s="106">
        <v>10680</v>
      </c>
      <c r="G237" s="99">
        <v>10186</v>
      </c>
      <c r="L237" s="113"/>
      <c r="M237" s="108">
        <v>1.784</v>
      </c>
      <c r="N237" s="101">
        <v>27.883934788944995</v>
      </c>
      <c r="O237" s="76"/>
      <c r="P237" s="74"/>
      <c r="Q237" s="74"/>
      <c r="R237" s="74"/>
      <c r="S237" s="74"/>
      <c r="T237" s="74"/>
      <c r="U237" s="46"/>
      <c r="V237" s="57">
        <v>7</v>
      </c>
    </row>
    <row r="238" spans="1:22" x14ac:dyDescent="0.35">
      <c r="A238" s="37" t="s">
        <v>644</v>
      </c>
      <c r="B238" s="78" t="s">
        <v>742</v>
      </c>
      <c r="C238" s="78" t="s">
        <v>295</v>
      </c>
      <c r="D238" s="73" t="s">
        <v>594</v>
      </c>
      <c r="E238" s="106">
        <v>9692</v>
      </c>
      <c r="F238" s="106">
        <v>10680</v>
      </c>
      <c r="G238" s="99">
        <v>10186</v>
      </c>
      <c r="L238" s="113"/>
      <c r="M238" s="108">
        <v>1.9339999999999999</v>
      </c>
      <c r="N238" s="101">
        <v>36.493409200086901</v>
      </c>
      <c r="O238" s="76"/>
      <c r="P238" s="74"/>
      <c r="Q238" s="74"/>
      <c r="R238" s="74"/>
      <c r="S238" s="74"/>
      <c r="T238" s="74"/>
      <c r="U238" s="44"/>
      <c r="V238" s="57">
        <v>7</v>
      </c>
    </row>
    <row r="239" spans="1:22" x14ac:dyDescent="0.35">
      <c r="A239" s="37" t="s">
        <v>644</v>
      </c>
      <c r="B239" s="78" t="s">
        <v>743</v>
      </c>
      <c r="C239" s="78" t="s">
        <v>295</v>
      </c>
      <c r="D239" s="73" t="s">
        <v>594</v>
      </c>
      <c r="E239" s="106">
        <v>9692</v>
      </c>
      <c r="F239" s="106">
        <v>10680</v>
      </c>
      <c r="G239" s="99">
        <v>10186</v>
      </c>
      <c r="L239" s="113"/>
      <c r="M239" s="108">
        <v>2.0030000000000001</v>
      </c>
      <c r="N239" s="101">
        <v>41.016408257402908</v>
      </c>
      <c r="O239" s="76"/>
      <c r="P239" s="77"/>
      <c r="Q239" s="75"/>
      <c r="R239" s="75" t="s">
        <v>638</v>
      </c>
      <c r="S239" s="75" t="s">
        <v>638</v>
      </c>
      <c r="T239" s="72"/>
      <c r="U239" s="46" t="s">
        <v>897</v>
      </c>
      <c r="V239" s="57">
        <v>7</v>
      </c>
    </row>
    <row r="240" spans="1:22" x14ac:dyDescent="0.35">
      <c r="A240" s="37" t="s">
        <v>644</v>
      </c>
      <c r="B240" s="78" t="s">
        <v>744</v>
      </c>
      <c r="C240" s="78" t="s">
        <v>295</v>
      </c>
      <c r="D240" s="73" t="s">
        <v>594</v>
      </c>
      <c r="E240" s="106">
        <v>9692</v>
      </c>
      <c r="F240" s="106">
        <v>10680</v>
      </c>
      <c r="G240" s="99">
        <v>10186</v>
      </c>
      <c r="L240" s="113"/>
      <c r="M240" s="108">
        <v>1.8939999999999999</v>
      </c>
      <c r="N240" s="101">
        <v>34.03787811333968</v>
      </c>
      <c r="O240" s="76"/>
      <c r="P240" s="77"/>
      <c r="Q240" s="75"/>
      <c r="R240" s="77">
        <v>7.274667265403</v>
      </c>
      <c r="S240" s="75">
        <v>0.9749786030933314</v>
      </c>
      <c r="T240" s="71">
        <v>7.4613609389196212</v>
      </c>
      <c r="U240" s="44" t="s">
        <v>897</v>
      </c>
      <c r="V240" s="57">
        <v>7</v>
      </c>
    </row>
    <row r="241" spans="1:24" x14ac:dyDescent="0.35">
      <c r="A241" s="37" t="s">
        <v>644</v>
      </c>
      <c r="B241" s="78" t="s">
        <v>745</v>
      </c>
      <c r="C241" s="78" t="s">
        <v>295</v>
      </c>
      <c r="D241" s="73" t="s">
        <v>594</v>
      </c>
      <c r="E241" s="106">
        <v>9692</v>
      </c>
      <c r="F241" s="106">
        <v>10680</v>
      </c>
      <c r="G241" s="99">
        <v>10186</v>
      </c>
      <c r="L241" s="113"/>
      <c r="M241" s="108">
        <v>1.56</v>
      </c>
      <c r="N241" s="101">
        <v>17.829505964428549</v>
      </c>
      <c r="O241" s="76"/>
      <c r="P241" s="77"/>
      <c r="Q241" s="75"/>
      <c r="R241" s="75" t="s">
        <v>638</v>
      </c>
      <c r="S241" s="75" t="s">
        <v>638</v>
      </c>
      <c r="T241" s="72"/>
      <c r="U241" s="46" t="s">
        <v>897</v>
      </c>
      <c r="V241" s="57">
        <v>7</v>
      </c>
    </row>
    <row r="242" spans="1:24" x14ac:dyDescent="0.35">
      <c r="A242" s="37" t="s">
        <v>644</v>
      </c>
      <c r="B242" s="78" t="s">
        <v>746</v>
      </c>
      <c r="C242" s="78" t="s">
        <v>295</v>
      </c>
      <c r="D242" s="73" t="s">
        <v>594</v>
      </c>
      <c r="E242" s="106">
        <v>9692</v>
      </c>
      <c r="F242" s="106">
        <v>10680</v>
      </c>
      <c r="G242" s="99">
        <v>10186</v>
      </c>
      <c r="L242" s="113"/>
      <c r="M242" s="108">
        <v>1.9239999999999999</v>
      </c>
      <c r="N242" s="101">
        <v>35.868276904047555</v>
      </c>
      <c r="O242" s="76"/>
      <c r="P242" s="77"/>
      <c r="Q242" s="75"/>
      <c r="R242" s="77">
        <v>7.4370499524048359</v>
      </c>
      <c r="S242" s="75">
        <v>1.4839966402663762</v>
      </c>
      <c r="T242" s="71">
        <v>5.0115005321507269</v>
      </c>
      <c r="U242" s="46" t="s">
        <v>897</v>
      </c>
      <c r="V242" s="57">
        <v>7</v>
      </c>
    </row>
    <row r="243" spans="1:24" x14ac:dyDescent="0.35">
      <c r="A243" s="37" t="s">
        <v>644</v>
      </c>
      <c r="B243" s="78" t="s">
        <v>747</v>
      </c>
      <c r="C243" s="78" t="s">
        <v>295</v>
      </c>
      <c r="D243" s="73" t="s">
        <v>635</v>
      </c>
      <c r="E243" s="106">
        <v>9692</v>
      </c>
      <c r="F243" s="106">
        <v>10680</v>
      </c>
      <c r="G243" s="99">
        <v>10186</v>
      </c>
      <c r="L243" s="73"/>
      <c r="M243" s="76"/>
      <c r="N243" s="105"/>
      <c r="O243" s="76"/>
      <c r="P243" s="77"/>
      <c r="Q243" s="75"/>
      <c r="R243" s="77">
        <v>3.677750982306339</v>
      </c>
      <c r="S243" s="75" t="s">
        <v>638</v>
      </c>
      <c r="T243" s="71"/>
      <c r="U243" s="46" t="s">
        <v>897</v>
      </c>
      <c r="V243" s="57">
        <v>7</v>
      </c>
    </row>
    <row r="244" spans="1:24" x14ac:dyDescent="0.35">
      <c r="A244" s="37" t="s">
        <v>644</v>
      </c>
      <c r="B244" s="78" t="s">
        <v>748</v>
      </c>
      <c r="C244" s="78" t="s">
        <v>295</v>
      </c>
      <c r="D244" s="73" t="s">
        <v>635</v>
      </c>
      <c r="E244" s="106">
        <v>9692</v>
      </c>
      <c r="F244" s="106">
        <v>10680</v>
      </c>
      <c r="G244" s="99">
        <v>10186</v>
      </c>
      <c r="L244" s="73"/>
      <c r="M244" s="76"/>
      <c r="N244" s="105"/>
      <c r="O244" s="76"/>
      <c r="P244" s="77"/>
      <c r="Q244" s="75"/>
      <c r="R244" s="77">
        <v>8.26433631461361</v>
      </c>
      <c r="S244" s="75">
        <v>2.5255176974502724</v>
      </c>
      <c r="T244" s="71">
        <v>3.2723335587619</v>
      </c>
      <c r="U244" s="44" t="s">
        <v>897</v>
      </c>
      <c r="V244" s="57">
        <v>7</v>
      </c>
    </row>
    <row r="245" spans="1:24" x14ac:dyDescent="0.35">
      <c r="A245" s="37" t="s">
        <v>644</v>
      </c>
      <c r="B245" s="78" t="s">
        <v>749</v>
      </c>
      <c r="C245" s="78" t="s">
        <v>295</v>
      </c>
      <c r="D245" s="73" t="s">
        <v>635</v>
      </c>
      <c r="E245" s="106">
        <v>9692</v>
      </c>
      <c r="F245" s="106">
        <v>10680</v>
      </c>
      <c r="G245" s="99">
        <v>10186</v>
      </c>
      <c r="L245" s="73"/>
      <c r="M245" s="76"/>
      <c r="N245" s="105"/>
      <c r="O245" s="76"/>
      <c r="P245" s="77"/>
      <c r="Q245" s="75"/>
      <c r="R245" s="77">
        <v>4.8137150204789583</v>
      </c>
      <c r="S245" s="75" t="s">
        <v>638</v>
      </c>
      <c r="T245" s="71"/>
      <c r="U245" s="44" t="s">
        <v>897</v>
      </c>
      <c r="V245" s="57">
        <v>7</v>
      </c>
    </row>
    <row r="246" spans="1:24" x14ac:dyDescent="0.35">
      <c r="A246" s="37" t="s">
        <v>644</v>
      </c>
      <c r="B246" s="78" t="s">
        <v>750</v>
      </c>
      <c r="C246" s="78" t="s">
        <v>295</v>
      </c>
      <c r="D246" s="73" t="s">
        <v>635</v>
      </c>
      <c r="E246" s="106">
        <v>9692</v>
      </c>
      <c r="F246" s="106">
        <v>10680</v>
      </c>
      <c r="G246" s="99">
        <v>10186</v>
      </c>
      <c r="L246" s="73"/>
      <c r="M246" s="76"/>
      <c r="N246" s="105"/>
      <c r="O246" s="76"/>
      <c r="P246" s="77"/>
      <c r="Q246" s="75"/>
      <c r="R246" s="77">
        <v>7.6236173981882516</v>
      </c>
      <c r="S246" s="75">
        <v>0.85382396113683146</v>
      </c>
      <c r="T246" s="71">
        <v>8.928792989175097</v>
      </c>
      <c r="U246" s="44" t="s">
        <v>897</v>
      </c>
      <c r="V246" s="57">
        <v>7</v>
      </c>
    </row>
    <row r="247" spans="1:24" x14ac:dyDescent="0.35">
      <c r="A247" s="37" t="s">
        <v>644</v>
      </c>
      <c r="B247" s="78" t="s">
        <v>751</v>
      </c>
      <c r="C247" s="78" t="s">
        <v>295</v>
      </c>
      <c r="D247" s="73" t="s">
        <v>336</v>
      </c>
      <c r="E247" s="106">
        <v>9692</v>
      </c>
      <c r="F247" s="106">
        <v>10680</v>
      </c>
      <c r="G247" s="99">
        <v>10186</v>
      </c>
      <c r="L247" s="113"/>
      <c r="M247" s="108">
        <v>2.0489999999999999</v>
      </c>
      <c r="N247" s="101">
        <v>44.240942505067473</v>
      </c>
      <c r="O247" s="76"/>
      <c r="P247" s="74"/>
      <c r="Q247" s="74"/>
      <c r="R247" s="74"/>
      <c r="S247" s="74"/>
      <c r="T247" s="74"/>
      <c r="U247" s="44"/>
      <c r="V247" s="57">
        <v>7</v>
      </c>
    </row>
    <row r="248" spans="1:24" x14ac:dyDescent="0.35">
      <c r="A248" s="37" t="s">
        <v>644</v>
      </c>
      <c r="B248" s="78" t="s">
        <v>752</v>
      </c>
      <c r="C248" s="78" t="s">
        <v>295</v>
      </c>
      <c r="D248" s="73" t="s">
        <v>594</v>
      </c>
      <c r="E248" s="106">
        <v>9692</v>
      </c>
      <c r="F248" s="106">
        <v>10680</v>
      </c>
      <c r="G248" s="99">
        <v>10186</v>
      </c>
      <c r="L248" s="113"/>
      <c r="M248" s="108">
        <v>1.9</v>
      </c>
      <c r="N248" s="101">
        <v>34.398600614162177</v>
      </c>
      <c r="O248" s="76"/>
      <c r="P248" s="74"/>
      <c r="Q248" s="74"/>
      <c r="R248" s="74"/>
      <c r="S248" s="74"/>
      <c r="T248" s="74"/>
      <c r="U248" s="46"/>
      <c r="V248" s="57">
        <v>7</v>
      </c>
    </row>
    <row r="249" spans="1:24" x14ac:dyDescent="0.35">
      <c r="A249" s="37" t="s">
        <v>644</v>
      </c>
      <c r="B249" s="78" t="s">
        <v>753</v>
      </c>
      <c r="C249" s="78" t="s">
        <v>295</v>
      </c>
      <c r="D249" s="73" t="s">
        <v>307</v>
      </c>
      <c r="E249" s="106">
        <v>9692</v>
      </c>
      <c r="F249" s="106">
        <v>10680</v>
      </c>
      <c r="G249" s="99">
        <v>10186</v>
      </c>
      <c r="L249" s="113"/>
      <c r="M249" s="108">
        <v>2.1379999999999999</v>
      </c>
      <c r="N249" s="101">
        <v>50.97657938611561</v>
      </c>
      <c r="O249" s="76"/>
      <c r="P249" s="74"/>
      <c r="Q249" s="74"/>
      <c r="R249" s="74"/>
      <c r="S249" s="74"/>
      <c r="T249" s="74"/>
      <c r="U249" s="46"/>
      <c r="V249" s="57">
        <v>7</v>
      </c>
    </row>
    <row r="250" spans="1:24" x14ac:dyDescent="0.35">
      <c r="A250" s="37" t="s">
        <v>644</v>
      </c>
      <c r="B250" s="78" t="s">
        <v>824</v>
      </c>
      <c r="C250" s="78" t="s">
        <v>12</v>
      </c>
      <c r="D250" s="82" t="s">
        <v>336</v>
      </c>
      <c r="E250" s="106">
        <v>10021</v>
      </c>
      <c r="F250" s="106">
        <v>10351</v>
      </c>
      <c r="G250" s="99">
        <v>10186</v>
      </c>
      <c r="P250" s="80">
        <v>-12.5244</v>
      </c>
      <c r="Q250" s="81">
        <v>6.4728200000000005</v>
      </c>
      <c r="R250" s="71">
        <v>43.514460324039831</v>
      </c>
      <c r="S250" s="81">
        <v>14.790129946454345</v>
      </c>
      <c r="T250" s="72">
        <v>2.9421283302836434</v>
      </c>
      <c r="U250" s="61" t="s">
        <v>896</v>
      </c>
      <c r="V250" s="57">
        <v>7</v>
      </c>
      <c r="W250" s="22"/>
      <c r="X250" s="79"/>
    </row>
    <row r="251" spans="1:24" x14ac:dyDescent="0.35">
      <c r="A251" s="37" t="s">
        <v>644</v>
      </c>
      <c r="B251" s="78" t="s">
        <v>807</v>
      </c>
      <c r="C251" s="78" t="s">
        <v>12</v>
      </c>
      <c r="D251" s="82" t="s">
        <v>594</v>
      </c>
      <c r="E251" s="106">
        <v>10021</v>
      </c>
      <c r="F251" s="106">
        <v>10351</v>
      </c>
      <c r="G251" s="99">
        <v>10186</v>
      </c>
      <c r="P251" s="71">
        <v>-14.7714</v>
      </c>
      <c r="Q251" s="72">
        <v>8.2880199999999995</v>
      </c>
      <c r="R251" s="71">
        <v>39.71245404225256</v>
      </c>
      <c r="S251" s="72">
        <v>14.031806352343992</v>
      </c>
      <c r="T251" s="72">
        <v>2.8301740378293245</v>
      </c>
      <c r="U251" s="61" t="s">
        <v>896</v>
      </c>
      <c r="V251" s="57">
        <v>7</v>
      </c>
      <c r="W251" s="22"/>
      <c r="X251" s="79"/>
    </row>
    <row r="252" spans="1:24" x14ac:dyDescent="0.35">
      <c r="A252" s="37" t="s">
        <v>644</v>
      </c>
      <c r="B252" s="78" t="s">
        <v>808</v>
      </c>
      <c r="C252" s="78" t="s">
        <v>12</v>
      </c>
      <c r="D252" s="82" t="s">
        <v>594</v>
      </c>
      <c r="E252" s="106">
        <v>10021</v>
      </c>
      <c r="F252" s="106">
        <v>10351</v>
      </c>
      <c r="G252" s="99">
        <v>10186</v>
      </c>
      <c r="P252" s="80">
        <v>-15.0084</v>
      </c>
      <c r="Q252" s="81">
        <v>8.145620000000001</v>
      </c>
      <c r="R252" s="80">
        <v>17.218013251338959</v>
      </c>
      <c r="S252" s="81">
        <v>5.8300576882660717</v>
      </c>
      <c r="T252" s="81">
        <v>2.9533178181054671</v>
      </c>
      <c r="U252" s="61" t="s">
        <v>896</v>
      </c>
      <c r="V252" s="57">
        <v>7</v>
      </c>
      <c r="W252" s="22"/>
      <c r="X252" s="79"/>
    </row>
    <row r="253" spans="1:24" x14ac:dyDescent="0.35">
      <c r="A253" s="37" t="s">
        <v>644</v>
      </c>
      <c r="B253" s="78" t="s">
        <v>809</v>
      </c>
      <c r="C253" s="78" t="s">
        <v>12</v>
      </c>
      <c r="D253" s="82" t="s">
        <v>594</v>
      </c>
      <c r="E253" s="106">
        <v>10021</v>
      </c>
      <c r="F253" s="106">
        <v>10351</v>
      </c>
      <c r="G253" s="99">
        <v>10186</v>
      </c>
      <c r="P253" s="71">
        <v>-19.4864</v>
      </c>
      <c r="Q253" s="72">
        <v>7.1612200000000001</v>
      </c>
      <c r="R253" s="71">
        <v>39.287995555220022</v>
      </c>
      <c r="S253" s="72">
        <v>13.535182105321971</v>
      </c>
      <c r="T253" s="72">
        <v>2.9026573303193435</v>
      </c>
      <c r="U253" s="61" t="s">
        <v>896</v>
      </c>
      <c r="V253" s="57">
        <v>7</v>
      </c>
      <c r="W253" s="22"/>
      <c r="X253" s="79"/>
    </row>
    <row r="254" spans="1:24" x14ac:dyDescent="0.35">
      <c r="A254" s="37" t="s">
        <v>644</v>
      </c>
      <c r="B254" s="78" t="s">
        <v>810</v>
      </c>
      <c r="C254" s="78" t="s">
        <v>12</v>
      </c>
      <c r="D254" s="82" t="s">
        <v>594</v>
      </c>
      <c r="E254" s="106">
        <v>10021</v>
      </c>
      <c r="F254" s="106">
        <v>10351</v>
      </c>
      <c r="G254" s="99">
        <v>10186</v>
      </c>
      <c r="P254" s="71">
        <v>-17.638400000000001</v>
      </c>
      <c r="Q254" s="72">
        <v>7.6068199999999999</v>
      </c>
      <c r="R254" s="71">
        <v>35.895402788540423</v>
      </c>
      <c r="S254" s="72">
        <v>13.07913402929092</v>
      </c>
      <c r="T254" s="72">
        <v>2.7444785494324107</v>
      </c>
      <c r="U254" s="61" t="s">
        <v>896</v>
      </c>
      <c r="V254" s="57">
        <v>7</v>
      </c>
      <c r="W254" s="22"/>
      <c r="X254" s="79"/>
    </row>
    <row r="255" spans="1:24" x14ac:dyDescent="0.35">
      <c r="A255" s="37" t="s">
        <v>644</v>
      </c>
      <c r="B255" s="78" t="s">
        <v>811</v>
      </c>
      <c r="C255" s="78" t="s">
        <v>12</v>
      </c>
      <c r="D255" s="82" t="s">
        <v>594</v>
      </c>
      <c r="E255" s="106">
        <v>10021</v>
      </c>
      <c r="F255" s="106">
        <v>10351</v>
      </c>
      <c r="G255" s="99">
        <v>10186</v>
      </c>
      <c r="P255" s="71">
        <v>-17.6434</v>
      </c>
      <c r="Q255" s="72">
        <v>9.9888200000000005</v>
      </c>
      <c r="R255" s="71">
        <v>41.568956655858507</v>
      </c>
      <c r="S255" s="72">
        <v>14.534786699159772</v>
      </c>
      <c r="T255" s="72">
        <v>2.8599633084578757</v>
      </c>
      <c r="U255" s="61" t="s">
        <v>896</v>
      </c>
      <c r="V255" s="57">
        <v>7</v>
      </c>
      <c r="W255" s="22"/>
      <c r="X255" s="79"/>
    </row>
    <row r="256" spans="1:24" x14ac:dyDescent="0.35">
      <c r="A256" s="37" t="s">
        <v>644</v>
      </c>
      <c r="B256" s="78" t="s">
        <v>812</v>
      </c>
      <c r="C256" s="78" t="s">
        <v>12</v>
      </c>
      <c r="D256" s="82" t="s">
        <v>594</v>
      </c>
      <c r="E256" s="106">
        <v>10021</v>
      </c>
      <c r="F256" s="106">
        <v>10351</v>
      </c>
      <c r="G256" s="99">
        <v>10186</v>
      </c>
      <c r="P256" s="71">
        <v>-14.5854</v>
      </c>
      <c r="Q256" s="72">
        <v>10.519820000000001</v>
      </c>
      <c r="R256" s="71">
        <v>44.193581732246678</v>
      </c>
      <c r="S256" s="72">
        <v>15.660252934832375</v>
      </c>
      <c r="T256" s="72">
        <v>2.8220222186800661</v>
      </c>
      <c r="U256" s="61" t="s">
        <v>896</v>
      </c>
      <c r="V256" s="57">
        <v>7</v>
      </c>
      <c r="W256" s="22"/>
      <c r="X256" s="79"/>
    </row>
    <row r="257" spans="1:24" x14ac:dyDescent="0.35">
      <c r="A257" s="37" t="s">
        <v>644</v>
      </c>
      <c r="B257" s="78" t="s">
        <v>813</v>
      </c>
      <c r="C257" s="78" t="s">
        <v>12</v>
      </c>
      <c r="D257" s="82" t="s">
        <v>594</v>
      </c>
      <c r="E257" s="106">
        <v>10021</v>
      </c>
      <c r="F257" s="106">
        <v>10351</v>
      </c>
      <c r="G257" s="99">
        <v>10186</v>
      </c>
      <c r="P257" s="71">
        <v>-14.7104</v>
      </c>
      <c r="Q257" s="72">
        <v>8.4678199999999997</v>
      </c>
      <c r="R257" s="71">
        <v>45.338669470866478</v>
      </c>
      <c r="S257" s="72">
        <v>16.259271661931564</v>
      </c>
      <c r="T257" s="72">
        <v>2.7884809611133803</v>
      </c>
      <c r="U257" s="61" t="s">
        <v>896</v>
      </c>
      <c r="V257" s="57">
        <v>7</v>
      </c>
      <c r="W257" s="22"/>
      <c r="X257" s="79"/>
    </row>
    <row r="258" spans="1:24" x14ac:dyDescent="0.35">
      <c r="A258" s="37" t="s">
        <v>644</v>
      </c>
      <c r="B258" s="78" t="s">
        <v>814</v>
      </c>
      <c r="C258" s="78" t="s">
        <v>12</v>
      </c>
      <c r="D258" s="82" t="s">
        <v>594</v>
      </c>
      <c r="E258" s="106">
        <v>10021</v>
      </c>
      <c r="F258" s="106">
        <v>10351</v>
      </c>
      <c r="G258" s="99">
        <v>10186</v>
      </c>
      <c r="P258" s="71">
        <v>-18.368400000000001</v>
      </c>
      <c r="Q258" s="72">
        <v>8.7648200000000003</v>
      </c>
      <c r="R258" s="71">
        <v>44.39883725981845</v>
      </c>
      <c r="S258" s="72">
        <v>15.629088834522465</v>
      </c>
      <c r="T258" s="72">
        <v>2.8407821933769837</v>
      </c>
      <c r="U258" s="61" t="s">
        <v>896</v>
      </c>
      <c r="V258" s="57">
        <v>7</v>
      </c>
      <c r="W258" s="22"/>
      <c r="X258" s="79"/>
    </row>
    <row r="259" spans="1:24" x14ac:dyDescent="0.35">
      <c r="A259" s="37" t="s">
        <v>644</v>
      </c>
      <c r="B259" s="78" t="s">
        <v>815</v>
      </c>
      <c r="C259" s="78" t="s">
        <v>12</v>
      </c>
      <c r="D259" s="82" t="s">
        <v>594</v>
      </c>
      <c r="E259" s="106">
        <v>10021</v>
      </c>
      <c r="F259" s="106">
        <v>10351</v>
      </c>
      <c r="G259" s="99">
        <v>10186</v>
      </c>
      <c r="P259" s="71">
        <v>-15.5204</v>
      </c>
      <c r="Q259" s="72">
        <v>10.638820000000001</v>
      </c>
      <c r="R259" s="71">
        <v>42.312129054393004</v>
      </c>
      <c r="S259" s="72">
        <v>14.91793045193929</v>
      </c>
      <c r="T259" s="72">
        <v>2.836327008676498</v>
      </c>
      <c r="U259" s="61" t="s">
        <v>896</v>
      </c>
      <c r="V259" s="57">
        <v>7</v>
      </c>
      <c r="W259" s="22"/>
      <c r="X259" s="79"/>
    </row>
    <row r="260" spans="1:24" x14ac:dyDescent="0.35">
      <c r="A260" s="37" t="s">
        <v>644</v>
      </c>
      <c r="B260" s="78" t="s">
        <v>816</v>
      </c>
      <c r="C260" s="78" t="s">
        <v>12</v>
      </c>
      <c r="D260" s="82" t="s">
        <v>594</v>
      </c>
      <c r="E260" s="106">
        <v>10021</v>
      </c>
      <c r="F260" s="106">
        <v>10351</v>
      </c>
      <c r="G260" s="99">
        <v>10186</v>
      </c>
      <c r="P260" s="71">
        <v>-19.602399999999999</v>
      </c>
      <c r="Q260" s="72">
        <v>3.5188200000000003</v>
      </c>
      <c r="R260" s="71">
        <v>32.8514020326202</v>
      </c>
      <c r="S260" s="72">
        <v>10.971778255636327</v>
      </c>
      <c r="T260" s="72">
        <v>2.9941729833761506</v>
      </c>
      <c r="U260" s="61" t="s">
        <v>896</v>
      </c>
      <c r="V260" s="57">
        <v>7</v>
      </c>
      <c r="W260" s="22"/>
      <c r="X260" s="79"/>
    </row>
    <row r="261" spans="1:24" x14ac:dyDescent="0.35">
      <c r="A261" s="37" t="s">
        <v>644</v>
      </c>
      <c r="B261" s="78" t="s">
        <v>817</v>
      </c>
      <c r="C261" s="78" t="s">
        <v>12</v>
      </c>
      <c r="D261" s="82" t="s">
        <v>594</v>
      </c>
      <c r="E261" s="106">
        <v>10021</v>
      </c>
      <c r="F261" s="106">
        <v>10351</v>
      </c>
      <c r="G261" s="99">
        <v>10186</v>
      </c>
      <c r="P261" s="71">
        <v>-11.1884</v>
      </c>
      <c r="Q261" s="72">
        <v>7.8528200000000004</v>
      </c>
      <c r="R261" s="71">
        <v>37.954642365449423</v>
      </c>
      <c r="S261" s="72">
        <v>13.123368623683023</v>
      </c>
      <c r="T261" s="72">
        <v>2.8921417552010817</v>
      </c>
      <c r="U261" s="61" t="s">
        <v>896</v>
      </c>
      <c r="V261" s="57">
        <v>7</v>
      </c>
      <c r="W261" s="22"/>
      <c r="X261" s="79"/>
    </row>
    <row r="262" spans="1:24" x14ac:dyDescent="0.35">
      <c r="A262" s="37" t="s">
        <v>644</v>
      </c>
      <c r="B262" s="78" t="s">
        <v>818</v>
      </c>
      <c r="C262" s="78" t="s">
        <v>12</v>
      </c>
      <c r="D262" s="82" t="s">
        <v>635</v>
      </c>
      <c r="E262" s="106">
        <v>10021</v>
      </c>
      <c r="F262" s="106">
        <v>10351</v>
      </c>
      <c r="G262" s="99">
        <v>10186</v>
      </c>
      <c r="P262" s="71">
        <v>-17.017400000000002</v>
      </c>
      <c r="Q262" s="72">
        <v>9.9008199999999995</v>
      </c>
      <c r="R262" s="71">
        <v>43.63262823893097</v>
      </c>
      <c r="S262" s="72">
        <v>15.212605401344447</v>
      </c>
      <c r="T262" s="72">
        <v>2.8681890503171035</v>
      </c>
      <c r="U262" s="61" t="s">
        <v>896</v>
      </c>
      <c r="V262" s="57">
        <v>7</v>
      </c>
      <c r="W262" s="22"/>
      <c r="X262" s="79"/>
    </row>
    <row r="263" spans="1:24" x14ac:dyDescent="0.35">
      <c r="A263" s="37" t="s">
        <v>644</v>
      </c>
      <c r="B263" s="78" t="s">
        <v>819</v>
      </c>
      <c r="C263" s="78" t="s">
        <v>12</v>
      </c>
      <c r="D263" s="82" t="s">
        <v>635</v>
      </c>
      <c r="E263" s="106">
        <v>10021</v>
      </c>
      <c r="F263" s="106">
        <v>10351</v>
      </c>
      <c r="G263" s="99">
        <v>10186</v>
      </c>
      <c r="P263" s="80">
        <v>-20.0764</v>
      </c>
      <c r="Q263" s="81">
        <v>8.1348200000000013</v>
      </c>
      <c r="R263" s="71">
        <v>22.579262405288411</v>
      </c>
      <c r="S263" s="81">
        <v>7.3968521505890807</v>
      </c>
      <c r="T263" s="72">
        <v>3.052550185620543</v>
      </c>
      <c r="U263" s="61" t="s">
        <v>896</v>
      </c>
      <c r="V263" s="57">
        <v>7</v>
      </c>
      <c r="W263" s="22"/>
      <c r="X263" s="79"/>
    </row>
    <row r="264" spans="1:24" x14ac:dyDescent="0.35">
      <c r="A264" s="37" t="s">
        <v>644</v>
      </c>
      <c r="B264" s="78" t="s">
        <v>820</v>
      </c>
      <c r="C264" s="78" t="s">
        <v>12</v>
      </c>
      <c r="D264" s="82" t="s">
        <v>336</v>
      </c>
      <c r="E264" s="106">
        <v>10021</v>
      </c>
      <c r="F264" s="106">
        <v>10351</v>
      </c>
      <c r="G264" s="99">
        <v>10186</v>
      </c>
      <c r="P264" s="80">
        <v>-18.845400000000001</v>
      </c>
      <c r="Q264" s="81">
        <v>10.289820000000001</v>
      </c>
      <c r="R264" s="71">
        <v>43.551507384969668</v>
      </c>
      <c r="S264" s="81">
        <v>14.984438603250283</v>
      </c>
      <c r="T264" s="72">
        <v>2.9064490527875289</v>
      </c>
      <c r="U264" s="61" t="s">
        <v>896</v>
      </c>
      <c r="V264" s="57">
        <v>7</v>
      </c>
      <c r="W264" s="22"/>
      <c r="X264" s="79"/>
    </row>
    <row r="265" spans="1:24" x14ac:dyDescent="0.35">
      <c r="A265" s="37" t="s">
        <v>644</v>
      </c>
      <c r="B265" s="78" t="s">
        <v>821</v>
      </c>
      <c r="C265" s="78" t="s">
        <v>12</v>
      </c>
      <c r="D265" s="82" t="s">
        <v>336</v>
      </c>
      <c r="E265" s="106">
        <v>10021</v>
      </c>
      <c r="F265" s="106">
        <v>10351</v>
      </c>
      <c r="G265" s="99">
        <v>10186</v>
      </c>
      <c r="P265" s="80">
        <v>-15.1684</v>
      </c>
      <c r="Q265" s="81">
        <v>8.3098200000000002</v>
      </c>
      <c r="R265" s="71">
        <v>39.526537628546734</v>
      </c>
      <c r="S265" s="81">
        <v>13.99272098126823</v>
      </c>
      <c r="T265" s="72">
        <v>2.8247928105948876</v>
      </c>
      <c r="U265" s="61" t="s">
        <v>896</v>
      </c>
      <c r="V265" s="57">
        <v>7</v>
      </c>
      <c r="W265" s="22"/>
      <c r="X265" s="79"/>
    </row>
    <row r="266" spans="1:24" x14ac:dyDescent="0.35">
      <c r="A266" s="37" t="s">
        <v>644</v>
      </c>
      <c r="B266" s="78" t="s">
        <v>822</v>
      </c>
      <c r="C266" s="78" t="s">
        <v>12</v>
      </c>
      <c r="D266" s="82" t="s">
        <v>336</v>
      </c>
      <c r="E266" s="106">
        <v>10021</v>
      </c>
      <c r="F266" s="106">
        <v>10351</v>
      </c>
      <c r="G266" s="99">
        <v>10186</v>
      </c>
      <c r="P266" s="80">
        <v>-17.6584</v>
      </c>
      <c r="Q266" s="81">
        <v>6.54582</v>
      </c>
      <c r="R266" s="71">
        <v>40.341013218590106</v>
      </c>
      <c r="S266" s="81">
        <v>13.906803834571591</v>
      </c>
      <c r="T266" s="72">
        <v>2.9008112646490667</v>
      </c>
      <c r="U266" s="61" t="s">
        <v>896</v>
      </c>
      <c r="V266" s="57">
        <v>7</v>
      </c>
      <c r="W266" s="22"/>
      <c r="X266" s="79"/>
    </row>
    <row r="267" spans="1:24" x14ac:dyDescent="0.35">
      <c r="A267" s="37" t="s">
        <v>644</v>
      </c>
      <c r="B267" s="78" t="s">
        <v>823</v>
      </c>
      <c r="C267" s="78" t="s">
        <v>12</v>
      </c>
      <c r="D267" s="82" t="s">
        <v>336</v>
      </c>
      <c r="E267" s="106">
        <v>10021</v>
      </c>
      <c r="F267" s="106">
        <v>10351</v>
      </c>
      <c r="G267" s="99">
        <v>10186</v>
      </c>
      <c r="P267" s="80">
        <v>-14.7814</v>
      </c>
      <c r="Q267" s="81">
        <v>9.2248199999999994</v>
      </c>
      <c r="R267" s="71">
        <v>38.036025434176274</v>
      </c>
      <c r="S267" s="81">
        <v>13.512317771999159</v>
      </c>
      <c r="T267" s="72">
        <v>2.8149149595191032</v>
      </c>
      <c r="U267" s="61" t="s">
        <v>896</v>
      </c>
      <c r="V267" s="57">
        <v>7</v>
      </c>
      <c r="W267" s="22"/>
      <c r="X267" s="79"/>
    </row>
    <row r="268" spans="1:24" x14ac:dyDescent="0.35">
      <c r="A268" s="37" t="s">
        <v>644</v>
      </c>
      <c r="B268" s="78" t="s">
        <v>825</v>
      </c>
      <c r="C268" s="78" t="s">
        <v>12</v>
      </c>
      <c r="D268" s="82" t="s">
        <v>336</v>
      </c>
      <c r="E268" s="106">
        <v>10021</v>
      </c>
      <c r="F268" s="106">
        <v>10351</v>
      </c>
      <c r="G268" s="99">
        <v>10186</v>
      </c>
      <c r="P268" s="80">
        <v>-18.2394</v>
      </c>
      <c r="Q268" s="81">
        <v>11.500820000000001</v>
      </c>
      <c r="R268" s="71">
        <v>21.435584183924462</v>
      </c>
      <c r="S268" s="81">
        <v>7.1886196556154518</v>
      </c>
      <c r="T268" s="72">
        <v>2.9818776358796324</v>
      </c>
      <c r="U268" s="61" t="s">
        <v>896</v>
      </c>
      <c r="V268" s="57">
        <v>7</v>
      </c>
      <c r="W268" s="22"/>
      <c r="X268" s="79"/>
    </row>
    <row r="269" spans="1:24" x14ac:dyDescent="0.35">
      <c r="A269" s="37" t="s">
        <v>644</v>
      </c>
      <c r="B269" s="78" t="s">
        <v>826</v>
      </c>
      <c r="C269" s="78" t="s">
        <v>12</v>
      </c>
      <c r="D269" s="82" t="s">
        <v>336</v>
      </c>
      <c r="E269" s="106">
        <v>10021</v>
      </c>
      <c r="F269" s="106">
        <v>10351</v>
      </c>
      <c r="G269" s="99">
        <v>10186</v>
      </c>
      <c r="P269" s="80">
        <v>-16.802399999999999</v>
      </c>
      <c r="Q269" s="81">
        <v>10.44182</v>
      </c>
      <c r="R269" s="71">
        <v>42.78222868286521</v>
      </c>
      <c r="S269" s="81">
        <v>14.914153710362626</v>
      </c>
      <c r="T269" s="72">
        <v>2.8685656265658128</v>
      </c>
      <c r="U269" s="61" t="s">
        <v>896</v>
      </c>
      <c r="V269" s="57">
        <v>7</v>
      </c>
      <c r="W269" s="22"/>
      <c r="X269" s="79"/>
    </row>
    <row r="270" spans="1:24" x14ac:dyDescent="0.35">
      <c r="A270" s="37" t="s">
        <v>644</v>
      </c>
      <c r="B270" s="78" t="s">
        <v>827</v>
      </c>
      <c r="C270" s="78" t="s">
        <v>12</v>
      </c>
      <c r="D270" s="82" t="s">
        <v>336</v>
      </c>
      <c r="E270" s="106">
        <v>10021</v>
      </c>
      <c r="F270" s="106">
        <v>10351</v>
      </c>
      <c r="G270" s="99">
        <v>10186</v>
      </c>
      <c r="P270" s="80">
        <v>-16.4664</v>
      </c>
      <c r="Q270" s="81">
        <v>8.6958199999999994</v>
      </c>
      <c r="R270" s="71">
        <v>42.937146518315153</v>
      </c>
      <c r="S270" s="81">
        <v>15.158038972891923</v>
      </c>
      <c r="T270" s="72">
        <v>2.832632017578419</v>
      </c>
      <c r="U270" s="61" t="s">
        <v>896</v>
      </c>
      <c r="V270" s="57">
        <v>7</v>
      </c>
      <c r="W270" s="22"/>
      <c r="X270" s="79"/>
    </row>
    <row r="271" spans="1:24" x14ac:dyDescent="0.35">
      <c r="A271" s="37" t="s">
        <v>644</v>
      </c>
      <c r="B271" s="78" t="s">
        <v>828</v>
      </c>
      <c r="C271" s="78" t="s">
        <v>12</v>
      </c>
      <c r="D271" s="82" t="s">
        <v>336</v>
      </c>
      <c r="E271" s="106">
        <v>10021</v>
      </c>
      <c r="F271" s="106">
        <v>10351</v>
      </c>
      <c r="G271" s="99">
        <v>10186</v>
      </c>
      <c r="P271" s="80">
        <v>-17.446400000000001</v>
      </c>
      <c r="Q271" s="81">
        <v>10.686820000000001</v>
      </c>
      <c r="R271" s="71">
        <v>44.24324751404464</v>
      </c>
      <c r="S271" s="81">
        <v>15.575544677729452</v>
      </c>
      <c r="T271" s="72">
        <v>2.8405586083487302</v>
      </c>
      <c r="U271" s="61" t="s">
        <v>896</v>
      </c>
      <c r="V271" s="57">
        <v>7</v>
      </c>
      <c r="W271" s="22"/>
      <c r="X271" s="79"/>
    </row>
    <row r="272" spans="1:24" x14ac:dyDescent="0.35">
      <c r="A272" s="37" t="s">
        <v>644</v>
      </c>
      <c r="B272" s="78" t="s">
        <v>829</v>
      </c>
      <c r="C272" s="78" t="s">
        <v>12</v>
      </c>
      <c r="D272" s="82" t="s">
        <v>336</v>
      </c>
      <c r="E272" s="106">
        <v>10021</v>
      </c>
      <c r="F272" s="106">
        <v>10351</v>
      </c>
      <c r="G272" s="99">
        <v>10186</v>
      </c>
      <c r="P272" s="80">
        <v>-17.022399999999998</v>
      </c>
      <c r="Q272" s="81">
        <v>7.1428200000000004</v>
      </c>
      <c r="R272" s="71">
        <v>38.174282219181116</v>
      </c>
      <c r="S272" s="81">
        <v>13.045001078208671</v>
      </c>
      <c r="T272" s="72">
        <v>2.9263533203496812</v>
      </c>
      <c r="U272" s="61" t="s">
        <v>896</v>
      </c>
      <c r="V272" s="57">
        <v>7</v>
      </c>
      <c r="W272" s="22"/>
      <c r="X272" s="79"/>
    </row>
    <row r="273" spans="1:24" x14ac:dyDescent="0.35">
      <c r="A273" s="37" t="s">
        <v>644</v>
      </c>
      <c r="B273" s="78" t="s">
        <v>830</v>
      </c>
      <c r="C273" s="78" t="s">
        <v>12</v>
      </c>
      <c r="D273" s="82" t="s">
        <v>307</v>
      </c>
      <c r="E273" s="106">
        <v>10021</v>
      </c>
      <c r="F273" s="106">
        <v>10351</v>
      </c>
      <c r="G273" s="99">
        <v>10186</v>
      </c>
      <c r="P273" s="80">
        <v>-17.4514</v>
      </c>
      <c r="Q273" s="81">
        <v>7.2538200000000002</v>
      </c>
      <c r="R273" s="71">
        <v>18.560399826865581</v>
      </c>
      <c r="S273" s="81">
        <v>6.192574193018868</v>
      </c>
      <c r="T273" s="72">
        <v>2.9972026573035571</v>
      </c>
      <c r="U273" s="61" t="s">
        <v>896</v>
      </c>
      <c r="V273" s="57">
        <v>7</v>
      </c>
      <c r="W273" s="22"/>
      <c r="X273" s="79"/>
    </row>
    <row r="274" spans="1:24" x14ac:dyDescent="0.35">
      <c r="A274" s="37" t="s">
        <v>644</v>
      </c>
      <c r="B274" s="78" t="s">
        <v>831</v>
      </c>
      <c r="C274" s="78" t="s">
        <v>12</v>
      </c>
      <c r="D274" s="82" t="s">
        <v>307</v>
      </c>
      <c r="E274" s="106">
        <v>10021</v>
      </c>
      <c r="F274" s="106">
        <v>10351</v>
      </c>
      <c r="G274" s="99">
        <v>10186</v>
      </c>
      <c r="P274" s="71">
        <v>-18.6264</v>
      </c>
      <c r="Q274" s="72">
        <v>4.7998200000000004</v>
      </c>
      <c r="R274" s="71">
        <v>35.18531371133421</v>
      </c>
      <c r="S274" s="72">
        <v>12.529292354799711</v>
      </c>
      <c r="T274" s="72">
        <v>2.8082442898585129</v>
      </c>
      <c r="U274" s="61" t="s">
        <v>896</v>
      </c>
      <c r="V274" s="57">
        <v>7</v>
      </c>
      <c r="W274" s="22"/>
      <c r="X274" s="79"/>
    </row>
    <row r="275" spans="1:24" x14ac:dyDescent="0.35">
      <c r="A275" s="37" t="s">
        <v>644</v>
      </c>
      <c r="B275" s="78" t="s">
        <v>832</v>
      </c>
      <c r="C275" s="78" t="s">
        <v>12</v>
      </c>
      <c r="D275" s="82" t="s">
        <v>307</v>
      </c>
      <c r="E275" s="106">
        <v>10021</v>
      </c>
      <c r="F275" s="106">
        <v>10351</v>
      </c>
      <c r="G275" s="99">
        <v>10186</v>
      </c>
      <c r="P275" s="71">
        <v>-19.006399999999999</v>
      </c>
      <c r="Q275" s="72">
        <v>9.4568200000000004</v>
      </c>
      <c r="R275" s="71">
        <v>42.571183859187869</v>
      </c>
      <c r="S275" s="72">
        <v>14.678516646864244</v>
      </c>
      <c r="T275" s="72">
        <v>2.9002374615477446</v>
      </c>
      <c r="U275" s="61" t="s">
        <v>896</v>
      </c>
      <c r="V275" s="57">
        <v>7</v>
      </c>
      <c r="W275" s="22"/>
      <c r="X275" s="79"/>
    </row>
    <row r="276" spans="1:24" x14ac:dyDescent="0.35">
      <c r="A276" s="37" t="s">
        <v>644</v>
      </c>
      <c r="B276" s="78" t="s">
        <v>833</v>
      </c>
      <c r="C276" s="78" t="s">
        <v>12</v>
      </c>
      <c r="D276" s="82" t="s">
        <v>307</v>
      </c>
      <c r="E276" s="106">
        <v>10021</v>
      </c>
      <c r="F276" s="106">
        <v>10351</v>
      </c>
      <c r="G276" s="99">
        <v>10186</v>
      </c>
      <c r="P276" s="71">
        <v>-17.464400000000001</v>
      </c>
      <c r="Q276" s="72">
        <v>8.3698200000000007</v>
      </c>
      <c r="R276" s="71">
        <v>43.941641900025033</v>
      </c>
      <c r="S276" s="72">
        <v>15.469509381813872</v>
      </c>
      <c r="T276" s="72">
        <v>2.8405323540307825</v>
      </c>
      <c r="U276" s="61" t="s">
        <v>896</v>
      </c>
      <c r="V276" s="57">
        <v>7</v>
      </c>
      <c r="W276" s="22"/>
      <c r="X276" s="79"/>
    </row>
    <row r="277" spans="1:24" x14ac:dyDescent="0.35">
      <c r="A277" s="37" t="s">
        <v>644</v>
      </c>
      <c r="B277" s="78" t="s">
        <v>834</v>
      </c>
      <c r="C277" s="78" t="s">
        <v>12</v>
      </c>
      <c r="D277" s="126" t="s">
        <v>635</v>
      </c>
      <c r="E277" s="106">
        <v>10021</v>
      </c>
      <c r="F277" s="106">
        <v>10351</v>
      </c>
      <c r="G277" s="99">
        <v>10186</v>
      </c>
      <c r="P277" s="123">
        <v>-16.7514</v>
      </c>
      <c r="Q277" s="127">
        <v>6.5108199999999998</v>
      </c>
      <c r="R277" s="123">
        <v>12.750384131224743</v>
      </c>
      <c r="S277" s="127">
        <v>4.1513168870191395</v>
      </c>
      <c r="T277" s="128">
        <v>3.0714070927936747</v>
      </c>
      <c r="U277" s="26" t="s">
        <v>897</v>
      </c>
      <c r="V277" s="57">
        <v>7</v>
      </c>
      <c r="W277" s="26"/>
      <c r="X277" s="123" t="s">
        <v>845</v>
      </c>
    </row>
    <row r="278" spans="1:24" x14ac:dyDescent="0.35">
      <c r="A278" s="37" t="s">
        <v>644</v>
      </c>
      <c r="B278" s="78" t="s">
        <v>835</v>
      </c>
      <c r="C278" s="78" t="s">
        <v>12</v>
      </c>
      <c r="D278" s="78" t="s">
        <v>635</v>
      </c>
      <c r="E278" s="106">
        <v>10021</v>
      </c>
      <c r="F278" s="106">
        <v>10351</v>
      </c>
      <c r="G278" s="99">
        <v>10186</v>
      </c>
      <c r="P278" s="71">
        <v>-12.779400000000001</v>
      </c>
      <c r="Q278" s="72">
        <v>7.5868200000000003</v>
      </c>
      <c r="R278" s="71">
        <v>44.885004527610313</v>
      </c>
      <c r="S278" s="72">
        <v>16.159382756042064</v>
      </c>
      <c r="T278" s="72">
        <v>2.7776435031732642</v>
      </c>
      <c r="U278" s="61" t="s">
        <v>896</v>
      </c>
      <c r="V278" s="57">
        <v>7</v>
      </c>
      <c r="W278" s="22"/>
      <c r="X278" s="22"/>
    </row>
    <row r="279" spans="1:24" x14ac:dyDescent="0.35">
      <c r="A279" s="37" t="s">
        <v>644</v>
      </c>
      <c r="B279" s="78" t="s">
        <v>836</v>
      </c>
      <c r="C279" s="78" t="s">
        <v>12</v>
      </c>
      <c r="D279" s="78" t="s">
        <v>635</v>
      </c>
      <c r="E279" s="106">
        <v>10021</v>
      </c>
      <c r="F279" s="106">
        <v>10351</v>
      </c>
      <c r="G279" s="99">
        <v>10186</v>
      </c>
      <c r="P279" s="71">
        <v>-16.7514</v>
      </c>
      <c r="Q279" s="72">
        <v>10.26882</v>
      </c>
      <c r="R279" s="71">
        <v>43.460607280055143</v>
      </c>
      <c r="S279" s="72">
        <v>15.225829743562624</v>
      </c>
      <c r="T279" s="72">
        <v>2.8543999251292029</v>
      </c>
      <c r="U279" s="61" t="s">
        <v>896</v>
      </c>
      <c r="V279" s="57">
        <v>7</v>
      </c>
      <c r="W279" s="22"/>
      <c r="X279" s="22"/>
    </row>
    <row r="280" spans="1:24" x14ac:dyDescent="0.35">
      <c r="A280" s="37" t="s">
        <v>644</v>
      </c>
      <c r="B280" s="78" t="s">
        <v>837</v>
      </c>
      <c r="C280" s="78" t="s">
        <v>12</v>
      </c>
      <c r="D280" s="82" t="s">
        <v>321</v>
      </c>
      <c r="E280" s="106">
        <v>10021</v>
      </c>
      <c r="F280" s="106">
        <v>10351</v>
      </c>
      <c r="G280" s="99">
        <v>10186</v>
      </c>
      <c r="P280" s="80">
        <v>-18.060400000000001</v>
      </c>
      <c r="Q280" s="81">
        <v>9.1978200000000001</v>
      </c>
      <c r="R280" s="71">
        <v>20.090114461597906</v>
      </c>
      <c r="S280" s="81">
        <v>6.99758276220527</v>
      </c>
      <c r="T280" s="72">
        <v>2.8710077671545196</v>
      </c>
      <c r="U280" s="61" t="s">
        <v>896</v>
      </c>
      <c r="V280" s="57">
        <v>7</v>
      </c>
      <c r="W280" s="22"/>
      <c r="X280" s="22"/>
    </row>
    <row r="281" spans="1:24" x14ac:dyDescent="0.35">
      <c r="A281" s="37" t="s">
        <v>644</v>
      </c>
      <c r="B281" s="78" t="s">
        <v>838</v>
      </c>
      <c r="C281" s="78" t="s">
        <v>12</v>
      </c>
      <c r="D281" s="82" t="s">
        <v>321</v>
      </c>
      <c r="E281" s="106">
        <v>10021</v>
      </c>
      <c r="F281" s="106">
        <v>10351</v>
      </c>
      <c r="G281" s="99">
        <v>10186</v>
      </c>
      <c r="P281" s="80">
        <v>-18.580400000000001</v>
      </c>
      <c r="Q281" s="81">
        <v>8.6038200000000007</v>
      </c>
      <c r="R281" s="71">
        <v>26.3746400004596</v>
      </c>
      <c r="S281" s="81">
        <v>9.3492447322251273</v>
      </c>
      <c r="T281" s="72">
        <v>2.8210449887519862</v>
      </c>
      <c r="U281" s="61" t="s">
        <v>896</v>
      </c>
      <c r="V281" s="57">
        <v>7</v>
      </c>
      <c r="W281" s="22"/>
      <c r="X281" s="22"/>
    </row>
    <row r="282" spans="1:24" x14ac:dyDescent="0.35">
      <c r="A282" s="37" t="s">
        <v>644</v>
      </c>
      <c r="B282" s="78" t="s">
        <v>839</v>
      </c>
      <c r="C282" s="78" t="s">
        <v>12</v>
      </c>
      <c r="D282" s="82" t="s">
        <v>321</v>
      </c>
      <c r="E282" s="106">
        <v>10021</v>
      </c>
      <c r="F282" s="106">
        <v>10351</v>
      </c>
      <c r="G282" s="99">
        <v>10186</v>
      </c>
      <c r="P282" s="80">
        <v>-17.039400000000001</v>
      </c>
      <c r="Q282" s="81">
        <v>6.28782</v>
      </c>
      <c r="R282" s="71">
        <v>19.87142883161102</v>
      </c>
      <c r="S282" s="81">
        <v>6.4298126118472032</v>
      </c>
      <c r="T282" s="72">
        <v>3.0905144568283478</v>
      </c>
      <c r="U282" s="61" t="s">
        <v>896</v>
      </c>
      <c r="V282" s="57">
        <v>7</v>
      </c>
      <c r="W282" s="22"/>
      <c r="X282" s="22"/>
    </row>
    <row r="283" spans="1:24" x14ac:dyDescent="0.35">
      <c r="A283" s="37" t="s">
        <v>644</v>
      </c>
      <c r="B283" s="78" t="s">
        <v>840</v>
      </c>
      <c r="C283" s="78" t="s">
        <v>12</v>
      </c>
      <c r="D283" s="82" t="s">
        <v>321</v>
      </c>
      <c r="E283" s="106">
        <v>10021</v>
      </c>
      <c r="F283" s="106">
        <v>10351</v>
      </c>
      <c r="G283" s="99">
        <v>10186</v>
      </c>
      <c r="P283" s="71">
        <v>-14.8934</v>
      </c>
      <c r="Q283" s="72">
        <v>7.6228199999999999</v>
      </c>
      <c r="R283" s="71">
        <v>43.331606974953054</v>
      </c>
      <c r="S283" s="72">
        <v>15.259105533610743</v>
      </c>
      <c r="T283" s="72">
        <v>2.839721298178842</v>
      </c>
      <c r="U283" s="61" t="s">
        <v>896</v>
      </c>
      <c r="V283" s="57">
        <v>7</v>
      </c>
      <c r="W283" s="22"/>
      <c r="X283" s="22"/>
    </row>
    <row r="284" spans="1:24" x14ac:dyDescent="0.35">
      <c r="A284" s="37" t="s">
        <v>644</v>
      </c>
      <c r="B284" s="78" t="s">
        <v>841</v>
      </c>
      <c r="C284" s="78" t="s">
        <v>12</v>
      </c>
      <c r="D284" s="82" t="s">
        <v>321</v>
      </c>
      <c r="E284" s="106">
        <v>10021</v>
      </c>
      <c r="F284" s="106">
        <v>10351</v>
      </c>
      <c r="G284" s="99">
        <v>10186</v>
      </c>
      <c r="P284" s="71">
        <v>-18.9024</v>
      </c>
      <c r="Q284" s="72">
        <v>8.5228199999999994</v>
      </c>
      <c r="R284" s="71">
        <v>34.130768455686471</v>
      </c>
      <c r="S284" s="72">
        <v>11.806423884177386</v>
      </c>
      <c r="T284" s="72">
        <v>2.8908642270101366</v>
      </c>
      <c r="U284" s="61" t="s">
        <v>896</v>
      </c>
      <c r="V284" s="57">
        <v>7</v>
      </c>
      <c r="W284" s="22"/>
      <c r="X284" s="22"/>
    </row>
    <row r="285" spans="1:24" x14ac:dyDescent="0.35">
      <c r="A285" s="37" t="s">
        <v>644</v>
      </c>
      <c r="B285" s="78" t="s">
        <v>842</v>
      </c>
      <c r="C285" s="78" t="s">
        <v>12</v>
      </c>
      <c r="D285" s="82" t="s">
        <v>321</v>
      </c>
      <c r="E285" s="106">
        <v>10021</v>
      </c>
      <c r="F285" s="106">
        <v>10351</v>
      </c>
      <c r="G285" s="99">
        <v>10186</v>
      </c>
      <c r="P285" s="71">
        <v>-19.927399999999999</v>
      </c>
      <c r="Q285" s="72">
        <v>8.8478200000000005</v>
      </c>
      <c r="R285" s="71">
        <v>40.324196861800594</v>
      </c>
      <c r="S285" s="72">
        <v>14.276737815451947</v>
      </c>
      <c r="T285" s="72">
        <v>2.8244685433780998</v>
      </c>
      <c r="U285" s="61" t="s">
        <v>896</v>
      </c>
      <c r="V285" s="57">
        <v>7</v>
      </c>
      <c r="W285" s="22"/>
      <c r="X285" s="22"/>
    </row>
    <row r="286" spans="1:24" x14ac:dyDescent="0.35">
      <c r="A286" s="37" t="s">
        <v>644</v>
      </c>
      <c r="B286" s="78" t="s">
        <v>843</v>
      </c>
      <c r="C286" s="78" t="s">
        <v>12</v>
      </c>
      <c r="D286" s="82" t="s">
        <v>321</v>
      </c>
      <c r="E286" s="106">
        <v>10021</v>
      </c>
      <c r="F286" s="106">
        <v>10351</v>
      </c>
      <c r="G286" s="99">
        <v>10186</v>
      </c>
      <c r="P286" s="71">
        <v>-15.6434</v>
      </c>
      <c r="Q286" s="72">
        <v>6.9828200000000002</v>
      </c>
      <c r="R286" s="71">
        <v>30.021723694591632</v>
      </c>
      <c r="S286" s="72">
        <v>10.698582591115539</v>
      </c>
      <c r="T286" s="72">
        <v>2.8061402937172888</v>
      </c>
      <c r="U286" s="61" t="s">
        <v>896</v>
      </c>
      <c r="V286" s="57">
        <v>7</v>
      </c>
      <c r="W286" s="22"/>
      <c r="X286" s="22"/>
    </row>
    <row r="287" spans="1:24" x14ac:dyDescent="0.35">
      <c r="A287" s="37" t="s">
        <v>644</v>
      </c>
      <c r="B287" s="78" t="s">
        <v>754</v>
      </c>
      <c r="C287" s="78" t="s">
        <v>12</v>
      </c>
      <c r="D287" s="73" t="s">
        <v>336</v>
      </c>
      <c r="E287" s="106">
        <v>10021</v>
      </c>
      <c r="F287" s="106">
        <v>10351</v>
      </c>
      <c r="G287" s="99">
        <v>10186</v>
      </c>
      <c r="L287" s="113"/>
      <c r="M287" s="107">
        <v>1.944</v>
      </c>
      <c r="N287" s="101">
        <v>37.126128179848543</v>
      </c>
      <c r="O287" s="74"/>
      <c r="P287" s="74"/>
      <c r="Q287" s="74"/>
      <c r="R287" s="74"/>
      <c r="S287" s="74"/>
      <c r="T287" s="74"/>
      <c r="U287" s="44"/>
      <c r="V287" s="57">
        <v>7</v>
      </c>
    </row>
    <row r="288" spans="1:24" x14ac:dyDescent="0.35">
      <c r="A288" s="37" t="s">
        <v>644</v>
      </c>
      <c r="B288" s="78" t="s">
        <v>755</v>
      </c>
      <c r="C288" s="78" t="s">
        <v>12</v>
      </c>
      <c r="D288" s="73" t="s">
        <v>336</v>
      </c>
      <c r="E288" s="106">
        <v>10021</v>
      </c>
      <c r="F288" s="106">
        <v>10351</v>
      </c>
      <c r="G288" s="99">
        <v>10186</v>
      </c>
      <c r="L288" s="113"/>
      <c r="M288" s="100">
        <v>1.9379999999999999</v>
      </c>
      <c r="N288" s="101">
        <v>36.745583461157267</v>
      </c>
      <c r="O288" s="74"/>
      <c r="P288" s="74"/>
      <c r="Q288" s="74"/>
      <c r="R288" s="74"/>
      <c r="S288" s="74"/>
      <c r="T288" s="74"/>
      <c r="U288" s="46"/>
      <c r="V288" s="57">
        <v>7</v>
      </c>
    </row>
    <row r="289" spans="1:28" x14ac:dyDescent="0.35">
      <c r="A289" s="37" t="s">
        <v>644</v>
      </c>
      <c r="B289" s="78" t="s">
        <v>756</v>
      </c>
      <c r="C289" s="78" t="s">
        <v>12</v>
      </c>
      <c r="D289" s="73" t="s">
        <v>594</v>
      </c>
      <c r="E289" s="106">
        <v>10021</v>
      </c>
      <c r="F289" s="106">
        <v>10351</v>
      </c>
      <c r="G289" s="99">
        <v>10186</v>
      </c>
      <c r="L289" s="113"/>
      <c r="M289" s="100">
        <v>1.863</v>
      </c>
      <c r="N289" s="101">
        <v>32.216211561134671</v>
      </c>
      <c r="O289" s="74"/>
      <c r="P289" s="74"/>
      <c r="Q289" s="74"/>
      <c r="R289" s="74"/>
      <c r="S289" s="74"/>
      <c r="T289" s="74"/>
      <c r="U289" s="46"/>
      <c r="V289" s="57">
        <v>7</v>
      </c>
    </row>
    <row r="290" spans="1:28" x14ac:dyDescent="0.35">
      <c r="A290" s="37" t="s">
        <v>644</v>
      </c>
      <c r="B290" s="78" t="s">
        <v>757</v>
      </c>
      <c r="C290" s="78" t="s">
        <v>639</v>
      </c>
      <c r="D290" s="76" t="s">
        <v>594</v>
      </c>
      <c r="E290" s="106">
        <v>10680</v>
      </c>
      <c r="F290" s="106">
        <v>11668</v>
      </c>
      <c r="G290" s="99">
        <v>11174</v>
      </c>
      <c r="L290" s="117"/>
      <c r="M290" s="107">
        <v>1.853</v>
      </c>
      <c r="N290" s="101">
        <v>31.643447700599641</v>
      </c>
      <c r="O290" s="74"/>
      <c r="P290" s="74"/>
      <c r="Q290" s="74"/>
      <c r="R290" s="74"/>
      <c r="S290" s="74"/>
      <c r="T290" s="74"/>
      <c r="V290" s="57">
        <v>7</v>
      </c>
      <c r="AA290" s="51"/>
    </row>
    <row r="291" spans="1:28" x14ac:dyDescent="0.35">
      <c r="A291" s="37" t="s">
        <v>644</v>
      </c>
      <c r="B291" s="78" t="s">
        <v>758</v>
      </c>
      <c r="C291" s="78" t="s">
        <v>180</v>
      </c>
      <c r="D291" s="76" t="s">
        <v>594</v>
      </c>
      <c r="E291" s="106">
        <v>11010</v>
      </c>
      <c r="F291" s="106">
        <v>11339</v>
      </c>
      <c r="G291" s="99">
        <v>11174.5</v>
      </c>
      <c r="L291" s="117"/>
      <c r="M291" s="107">
        <v>1.6919999999999999</v>
      </c>
      <c r="N291" s="101">
        <v>23.372944013037163</v>
      </c>
      <c r="O291" s="74"/>
      <c r="P291" s="71">
        <v>-17.555111764705881</v>
      </c>
      <c r="Q291" s="72">
        <v>8.9363941176470583</v>
      </c>
      <c r="R291" s="71">
        <v>34.312855209965925</v>
      </c>
      <c r="S291" s="72">
        <v>12.238436595066768</v>
      </c>
      <c r="T291" s="71">
        <v>2.8036959576844325</v>
      </c>
      <c r="U291" s="61" t="s">
        <v>896</v>
      </c>
      <c r="V291" s="57">
        <v>7</v>
      </c>
    </row>
    <row r="292" spans="1:28" x14ac:dyDescent="0.35">
      <c r="A292" s="37" t="s">
        <v>644</v>
      </c>
      <c r="B292" s="78" t="s">
        <v>759</v>
      </c>
      <c r="C292" s="78" t="s">
        <v>180</v>
      </c>
      <c r="D292" s="76" t="s">
        <v>594</v>
      </c>
      <c r="E292" s="106">
        <v>11010</v>
      </c>
      <c r="F292" s="106">
        <v>11339</v>
      </c>
      <c r="G292" s="99">
        <v>11174.5</v>
      </c>
      <c r="L292" s="117"/>
      <c r="M292" s="100">
        <v>1.7589999999999999</v>
      </c>
      <c r="N292" s="101">
        <v>26.602721390850533</v>
      </c>
      <c r="O292" s="74"/>
      <c r="P292" s="74"/>
      <c r="Q292" s="74"/>
      <c r="R292" s="74"/>
      <c r="S292" s="74"/>
      <c r="T292" s="74"/>
      <c r="V292" s="57">
        <v>7</v>
      </c>
    </row>
    <row r="293" spans="1:28" x14ac:dyDescent="0.35">
      <c r="A293" s="37" t="s">
        <v>644</v>
      </c>
      <c r="B293" s="78" t="s">
        <v>760</v>
      </c>
      <c r="C293" s="78" t="s">
        <v>180</v>
      </c>
      <c r="D293" s="76" t="s">
        <v>796</v>
      </c>
      <c r="E293" s="106">
        <v>11010</v>
      </c>
      <c r="F293" s="106">
        <v>11339</v>
      </c>
      <c r="G293" s="99">
        <v>11174.5</v>
      </c>
      <c r="L293" s="117"/>
      <c r="M293" s="115">
        <v>1.349</v>
      </c>
      <c r="N293" s="116">
        <v>10.984615291987483</v>
      </c>
      <c r="O293" s="74"/>
      <c r="P293" s="74"/>
      <c r="Q293" s="74"/>
      <c r="R293" s="74"/>
      <c r="S293" s="74"/>
      <c r="T293" s="74"/>
      <c r="U293" s="50"/>
      <c r="V293" s="57">
        <v>7</v>
      </c>
      <c r="AB293" s="26"/>
    </row>
    <row r="294" spans="1:28" x14ac:dyDescent="0.35">
      <c r="A294" s="37" t="s">
        <v>644</v>
      </c>
      <c r="B294" s="78" t="s">
        <v>761</v>
      </c>
      <c r="C294" s="78" t="s">
        <v>180</v>
      </c>
      <c r="D294" s="73" t="s">
        <v>594</v>
      </c>
      <c r="E294" s="106">
        <v>11010</v>
      </c>
      <c r="F294" s="106">
        <v>11339</v>
      </c>
      <c r="G294" s="99">
        <v>11174.5</v>
      </c>
      <c r="L294" s="113"/>
      <c r="M294" s="100">
        <v>1.726</v>
      </c>
      <c r="N294" s="101">
        <v>24.97537287762869</v>
      </c>
      <c r="O294" s="74"/>
      <c r="P294" s="71">
        <v>-13.65921176470588</v>
      </c>
      <c r="Q294" s="72">
        <v>9.061494117647058</v>
      </c>
      <c r="R294" s="71">
        <v>30.259864077328675</v>
      </c>
      <c r="S294" s="72">
        <v>10.701171119770832</v>
      </c>
      <c r="T294" s="71">
        <v>2.8277151854363298</v>
      </c>
      <c r="U294" s="61" t="s">
        <v>896</v>
      </c>
      <c r="V294" s="57">
        <v>7</v>
      </c>
    </row>
    <row r="295" spans="1:28" x14ac:dyDescent="0.35">
      <c r="A295" s="37" t="s">
        <v>644</v>
      </c>
      <c r="B295" s="78" t="s">
        <v>762</v>
      </c>
      <c r="C295" s="78" t="s">
        <v>180</v>
      </c>
      <c r="D295" s="73" t="s">
        <v>635</v>
      </c>
      <c r="E295" s="106">
        <v>11010</v>
      </c>
      <c r="F295" s="106">
        <v>11339</v>
      </c>
      <c r="G295" s="99">
        <v>11174.5</v>
      </c>
      <c r="L295" s="73"/>
      <c r="M295" s="76"/>
      <c r="N295" s="105"/>
      <c r="O295" s="74"/>
      <c r="P295" s="71">
        <v>-16.840911764705879</v>
      </c>
      <c r="Q295" s="72">
        <v>10.803494117647059</v>
      </c>
      <c r="R295" s="71">
        <v>21.241325864757126</v>
      </c>
      <c r="S295" s="72">
        <v>7.4665785194651662</v>
      </c>
      <c r="T295" s="71">
        <v>2.8448540130371054</v>
      </c>
      <c r="U295" s="61" t="s">
        <v>896</v>
      </c>
      <c r="V295" s="57">
        <v>7</v>
      </c>
    </row>
    <row r="296" spans="1:28" x14ac:dyDescent="0.35">
      <c r="A296" s="37" t="s">
        <v>644</v>
      </c>
      <c r="B296" s="78" t="s">
        <v>763</v>
      </c>
      <c r="C296" s="78" t="s">
        <v>180</v>
      </c>
      <c r="D296" s="73" t="s">
        <v>635</v>
      </c>
      <c r="E296" s="106">
        <v>11010</v>
      </c>
      <c r="F296" s="106">
        <v>11339</v>
      </c>
      <c r="G296" s="99">
        <v>11174.5</v>
      </c>
      <c r="L296" s="73"/>
      <c r="M296" s="76"/>
      <c r="N296" s="105"/>
      <c r="O296" s="74"/>
      <c r="P296" s="71">
        <v>-17.513811764705881</v>
      </c>
      <c r="Q296" s="72">
        <v>8.3068941176470581</v>
      </c>
      <c r="R296" s="71">
        <v>16.192551396538846</v>
      </c>
      <c r="S296" s="72">
        <v>5.8388993573202228</v>
      </c>
      <c r="T296" s="71">
        <v>2.7732198151759988</v>
      </c>
      <c r="U296" s="61" t="s">
        <v>896</v>
      </c>
      <c r="V296" s="57">
        <v>7</v>
      </c>
    </row>
    <row r="297" spans="1:28" x14ac:dyDescent="0.35">
      <c r="A297" s="37" t="s">
        <v>644</v>
      </c>
      <c r="B297" s="78" t="s">
        <v>764</v>
      </c>
      <c r="C297" s="78" t="s">
        <v>180</v>
      </c>
      <c r="D297" s="73" t="s">
        <v>336</v>
      </c>
      <c r="E297" s="106">
        <v>11010</v>
      </c>
      <c r="F297" s="106">
        <v>11339</v>
      </c>
      <c r="G297" s="99">
        <v>11174.5</v>
      </c>
      <c r="L297" s="113"/>
      <c r="M297" s="107">
        <v>1.8859999999999999</v>
      </c>
      <c r="N297" s="101">
        <v>33.56104465501069</v>
      </c>
      <c r="O297" s="74"/>
      <c r="P297" s="74"/>
      <c r="Q297" s="74"/>
      <c r="R297" s="74"/>
      <c r="S297" s="74"/>
      <c r="T297" s="74"/>
      <c r="U297" s="46"/>
      <c r="V297" s="57">
        <v>7</v>
      </c>
    </row>
    <row r="298" spans="1:28" x14ac:dyDescent="0.35">
      <c r="A298" s="37" t="s">
        <v>644</v>
      </c>
      <c r="B298" s="78" t="s">
        <v>765</v>
      </c>
      <c r="C298" s="78" t="s">
        <v>180</v>
      </c>
      <c r="D298" s="73" t="s">
        <v>635</v>
      </c>
      <c r="E298" s="106">
        <v>11010</v>
      </c>
      <c r="F298" s="106">
        <v>11339</v>
      </c>
      <c r="G298" s="99">
        <v>11174.5</v>
      </c>
      <c r="L298" s="73"/>
      <c r="M298" s="76"/>
      <c r="N298" s="105"/>
      <c r="O298" s="74"/>
      <c r="P298" s="71">
        <v>-16.744911764705883</v>
      </c>
      <c r="Q298" s="72">
        <v>10.809994117647058</v>
      </c>
      <c r="R298" s="71">
        <v>23.352223496961237</v>
      </c>
      <c r="S298" s="72">
        <v>7.6867853183865744</v>
      </c>
      <c r="T298" s="71">
        <v>3.037970039452432</v>
      </c>
      <c r="U298" s="61" t="s">
        <v>896</v>
      </c>
      <c r="V298" s="57">
        <v>7</v>
      </c>
    </row>
    <row r="299" spans="1:28" x14ac:dyDescent="0.35">
      <c r="A299" s="37" t="s">
        <v>644</v>
      </c>
      <c r="B299" s="78" t="s">
        <v>766</v>
      </c>
      <c r="C299" s="78" t="s">
        <v>180</v>
      </c>
      <c r="D299" s="73" t="s">
        <v>336</v>
      </c>
      <c r="E299" s="106">
        <v>11010</v>
      </c>
      <c r="F299" s="106">
        <v>11339</v>
      </c>
      <c r="G299" s="99">
        <v>11174.5</v>
      </c>
      <c r="L299" s="113"/>
      <c r="M299" s="107">
        <v>1.9570000000000001</v>
      </c>
      <c r="N299" s="101">
        <v>37.960091022889159</v>
      </c>
      <c r="O299" s="74"/>
      <c r="P299" s="77"/>
      <c r="Q299" s="75"/>
      <c r="R299" s="77">
        <v>13.453533819001342</v>
      </c>
      <c r="S299" s="75">
        <v>3.7753915558776074</v>
      </c>
      <c r="T299" s="71">
        <v>3.5634804019351591</v>
      </c>
      <c r="U299" s="35" t="s">
        <v>897</v>
      </c>
      <c r="V299" s="57">
        <v>7</v>
      </c>
    </row>
    <row r="300" spans="1:28" x14ac:dyDescent="0.35">
      <c r="A300" s="37" t="s">
        <v>644</v>
      </c>
      <c r="B300" s="78" t="s">
        <v>767</v>
      </c>
      <c r="C300" s="78" t="s">
        <v>180</v>
      </c>
      <c r="D300" s="73" t="s">
        <v>336</v>
      </c>
      <c r="E300" s="106">
        <v>11010</v>
      </c>
      <c r="F300" s="106">
        <v>11339</v>
      </c>
      <c r="G300" s="99">
        <v>11174.5</v>
      </c>
      <c r="L300" s="113"/>
      <c r="M300" s="107">
        <v>1.9710000000000001</v>
      </c>
      <c r="N300" s="101">
        <v>38.872774761953274</v>
      </c>
      <c r="O300" s="74"/>
      <c r="P300" s="71">
        <v>-17.215811764705883</v>
      </c>
      <c r="Q300" s="72">
        <v>8.4241941176470583</v>
      </c>
      <c r="R300" s="71">
        <v>18.106099478108941</v>
      </c>
      <c r="S300" s="72">
        <v>6.1057564257851054</v>
      </c>
      <c r="T300" s="71">
        <v>2.965414637512465</v>
      </c>
      <c r="U300" s="61" t="s">
        <v>896</v>
      </c>
      <c r="V300" s="57">
        <v>7</v>
      </c>
    </row>
    <row r="301" spans="1:28" x14ac:dyDescent="0.35">
      <c r="A301" s="37" t="s">
        <v>644</v>
      </c>
      <c r="B301" s="78" t="s">
        <v>768</v>
      </c>
      <c r="C301" s="78" t="s">
        <v>180</v>
      </c>
      <c r="D301" s="73" t="s">
        <v>307</v>
      </c>
      <c r="E301" s="106">
        <v>11010</v>
      </c>
      <c r="F301" s="106">
        <v>11339</v>
      </c>
      <c r="G301" s="99">
        <v>11174.5</v>
      </c>
      <c r="L301" s="113"/>
      <c r="M301" s="100">
        <v>1.8939999999999999</v>
      </c>
      <c r="N301" s="101">
        <v>34.03787811333968</v>
      </c>
      <c r="O301" s="74"/>
      <c r="P301" s="71">
        <v>-18.421011764705881</v>
      </c>
      <c r="Q301" s="72">
        <v>8.647294117647057</v>
      </c>
      <c r="R301" s="71">
        <v>23.748478927467051</v>
      </c>
      <c r="S301" s="72">
        <v>7.4859436678242082</v>
      </c>
      <c r="T301" s="71">
        <v>3.1724095159227339</v>
      </c>
      <c r="U301" s="61" t="s">
        <v>896</v>
      </c>
      <c r="V301" s="57">
        <v>7</v>
      </c>
    </row>
    <row r="302" spans="1:28" x14ac:dyDescent="0.35">
      <c r="A302" s="37" t="s">
        <v>644</v>
      </c>
      <c r="B302" s="78" t="s">
        <v>769</v>
      </c>
      <c r="C302" s="78" t="s">
        <v>291</v>
      </c>
      <c r="D302" s="74" t="s">
        <v>594</v>
      </c>
      <c r="E302" s="106">
        <v>11339</v>
      </c>
      <c r="F302" s="106">
        <v>11668</v>
      </c>
      <c r="G302" s="99">
        <v>11503.5</v>
      </c>
      <c r="L302" s="114"/>
      <c r="M302" s="103">
        <v>2.3450000000000002</v>
      </c>
      <c r="N302" s="101">
        <v>69.365118483331827</v>
      </c>
      <c r="O302" s="74"/>
      <c r="P302" s="74"/>
      <c r="Q302" s="74"/>
      <c r="R302" s="74"/>
      <c r="S302" s="74"/>
      <c r="T302" s="74"/>
      <c r="V302" s="57">
        <v>7</v>
      </c>
    </row>
    <row r="303" spans="1:28" x14ac:dyDescent="0.35">
      <c r="A303" s="37" t="s">
        <v>644</v>
      </c>
      <c r="B303" s="78" t="s">
        <v>770</v>
      </c>
      <c r="C303" s="78" t="s">
        <v>291</v>
      </c>
      <c r="D303" s="74" t="s">
        <v>594</v>
      </c>
      <c r="E303" s="106">
        <v>11339</v>
      </c>
      <c r="F303" s="106">
        <v>11668</v>
      </c>
      <c r="G303" s="99">
        <v>11503.5</v>
      </c>
      <c r="L303" s="114"/>
      <c r="M303" s="103">
        <v>1.7509999999999999</v>
      </c>
      <c r="N303" s="101">
        <v>26.201596126748903</v>
      </c>
      <c r="O303" s="74"/>
      <c r="P303" s="71">
        <v>-18.020111764705881</v>
      </c>
      <c r="Q303" s="72">
        <v>12.529494117647058</v>
      </c>
      <c r="R303" s="71">
        <v>41.172548281063207</v>
      </c>
      <c r="S303" s="72">
        <v>14.063376467414402</v>
      </c>
      <c r="T303" s="71">
        <v>2.9276431855793814</v>
      </c>
      <c r="U303" s="61" t="s">
        <v>896</v>
      </c>
      <c r="V303" s="57">
        <v>7</v>
      </c>
    </row>
    <row r="304" spans="1:28" x14ac:dyDescent="0.35">
      <c r="A304" s="37" t="s">
        <v>644</v>
      </c>
      <c r="B304" s="78" t="s">
        <v>771</v>
      </c>
      <c r="C304" s="78" t="s">
        <v>14</v>
      </c>
      <c r="D304" s="73" t="s">
        <v>594</v>
      </c>
      <c r="E304" s="106">
        <v>11668</v>
      </c>
      <c r="F304" s="106">
        <v>12656</v>
      </c>
      <c r="G304" s="99">
        <v>12162</v>
      </c>
      <c r="L304" s="113"/>
      <c r="M304" s="108">
        <v>1.7969999999999999</v>
      </c>
      <c r="N304" s="101">
        <v>28.566942735837735</v>
      </c>
      <c r="O304" s="76"/>
      <c r="P304" s="71">
        <v>-18.932511764705882</v>
      </c>
      <c r="Q304" s="72">
        <v>9.4887941176470569</v>
      </c>
      <c r="R304" s="71">
        <v>38.832165496441149</v>
      </c>
      <c r="S304" s="72">
        <v>13.241391827679967</v>
      </c>
      <c r="T304" s="71">
        <v>2.9326347261521191</v>
      </c>
      <c r="U304" s="61" t="s">
        <v>896</v>
      </c>
      <c r="V304" s="57">
        <v>8</v>
      </c>
    </row>
    <row r="305" spans="1:22" x14ac:dyDescent="0.35">
      <c r="A305" s="37" t="s">
        <v>644</v>
      </c>
      <c r="B305" s="78" t="s">
        <v>772</v>
      </c>
      <c r="C305" s="78" t="s">
        <v>14</v>
      </c>
      <c r="D305" s="73" t="s">
        <v>594</v>
      </c>
      <c r="E305" s="106">
        <v>11668</v>
      </c>
      <c r="F305" s="106">
        <v>12656</v>
      </c>
      <c r="G305" s="99">
        <v>12162</v>
      </c>
      <c r="L305" s="113"/>
      <c r="M305" s="108">
        <v>1.798</v>
      </c>
      <c r="N305" s="101">
        <v>28.61996190230882</v>
      </c>
      <c r="O305" s="76"/>
      <c r="P305" s="74"/>
      <c r="Q305" s="74"/>
      <c r="R305" s="74"/>
      <c r="S305" s="74"/>
      <c r="T305" s="74"/>
      <c r="V305" s="57">
        <v>8</v>
      </c>
    </row>
    <row r="306" spans="1:22" x14ac:dyDescent="0.35">
      <c r="A306" s="37" t="s">
        <v>644</v>
      </c>
      <c r="B306" s="78" t="s">
        <v>773</v>
      </c>
      <c r="C306" s="78" t="s">
        <v>14</v>
      </c>
      <c r="D306" s="73" t="s">
        <v>336</v>
      </c>
      <c r="E306" s="106">
        <v>11668</v>
      </c>
      <c r="F306" s="106">
        <v>12656</v>
      </c>
      <c r="G306" s="99">
        <v>12162</v>
      </c>
      <c r="L306" s="113"/>
      <c r="M306" s="108">
        <v>1.714</v>
      </c>
      <c r="N306" s="101">
        <v>24.401306397906055</v>
      </c>
      <c r="O306" s="76"/>
      <c r="P306" s="71">
        <v>-17.107611764705879</v>
      </c>
      <c r="Q306" s="72">
        <v>9.8434941176470581</v>
      </c>
      <c r="R306" s="71">
        <v>41.342953996014288</v>
      </c>
      <c r="S306" s="72">
        <v>14.198679872662032</v>
      </c>
      <c r="T306" s="71">
        <v>2.9117463290101719</v>
      </c>
      <c r="U306" s="61" t="s">
        <v>896</v>
      </c>
      <c r="V306" s="57">
        <v>8</v>
      </c>
    </row>
    <row r="307" spans="1:22" x14ac:dyDescent="0.35">
      <c r="A307" s="37" t="s">
        <v>644</v>
      </c>
      <c r="B307" s="78" t="s">
        <v>774</v>
      </c>
      <c r="C307" s="78" t="s">
        <v>14</v>
      </c>
      <c r="D307" s="73" t="s">
        <v>594</v>
      </c>
      <c r="E307" s="106">
        <v>11668</v>
      </c>
      <c r="F307" s="106">
        <v>12656</v>
      </c>
      <c r="G307" s="99">
        <v>12162</v>
      </c>
      <c r="L307" s="113"/>
      <c r="M307" s="108">
        <v>1.77</v>
      </c>
      <c r="N307" s="101">
        <v>27.16126044875028</v>
      </c>
      <c r="O307" s="76"/>
      <c r="P307" s="71">
        <v>-19.426311764705879</v>
      </c>
      <c r="Q307" s="72">
        <v>9.9857941176470568</v>
      </c>
      <c r="R307" s="71">
        <v>20.193077221703092</v>
      </c>
      <c r="S307" s="72">
        <v>6.6926862952845658</v>
      </c>
      <c r="T307" s="71">
        <v>3.0171856756427435</v>
      </c>
      <c r="U307" s="61" t="s">
        <v>896</v>
      </c>
      <c r="V307" s="57">
        <v>8</v>
      </c>
    </row>
    <row r="308" spans="1:22" x14ac:dyDescent="0.35">
      <c r="A308" s="37" t="s">
        <v>644</v>
      </c>
      <c r="B308" s="78" t="s">
        <v>775</v>
      </c>
      <c r="C308" s="78" t="s">
        <v>14</v>
      </c>
      <c r="D308" s="73" t="s">
        <v>336</v>
      </c>
      <c r="E308" s="106">
        <v>11668</v>
      </c>
      <c r="F308" s="106">
        <v>12656</v>
      </c>
      <c r="G308" s="99">
        <v>12162</v>
      </c>
      <c r="L308" s="113"/>
      <c r="M308" s="76">
        <v>1.861</v>
      </c>
      <c r="N308" s="101">
        <v>32.101083024878463</v>
      </c>
      <c r="O308" s="76"/>
      <c r="P308" s="71">
        <v>-17.92611176470588</v>
      </c>
      <c r="Q308" s="72">
        <v>9.806494117647059</v>
      </c>
      <c r="R308" s="71">
        <v>40.748357449535625</v>
      </c>
      <c r="S308" s="72">
        <v>13.918028000268521</v>
      </c>
      <c r="T308" s="71">
        <v>2.9277392924306134</v>
      </c>
      <c r="U308" s="61" t="s">
        <v>896</v>
      </c>
      <c r="V308" s="57">
        <v>8</v>
      </c>
    </row>
    <row r="309" spans="1:22" x14ac:dyDescent="0.35">
      <c r="A309" s="37" t="s">
        <v>644</v>
      </c>
      <c r="B309" s="78" t="s">
        <v>776</v>
      </c>
      <c r="C309" s="78" t="s">
        <v>14</v>
      </c>
      <c r="D309" s="73" t="s">
        <v>594</v>
      </c>
      <c r="E309" s="106">
        <v>11668</v>
      </c>
      <c r="F309" s="106">
        <v>12656</v>
      </c>
      <c r="G309" s="99">
        <v>12162</v>
      </c>
      <c r="L309" s="113"/>
      <c r="M309" s="108">
        <v>1.877</v>
      </c>
      <c r="N309" s="101">
        <v>33.030218289752632</v>
      </c>
      <c r="O309" s="76"/>
      <c r="P309" s="74"/>
      <c r="Q309" s="74"/>
      <c r="R309" s="74"/>
      <c r="S309" s="74"/>
      <c r="T309" s="74"/>
      <c r="U309" s="50"/>
      <c r="V309" s="57">
        <v>8</v>
      </c>
    </row>
    <row r="310" spans="1:22" x14ac:dyDescent="0.35">
      <c r="A310" s="37" t="s">
        <v>644</v>
      </c>
      <c r="B310" s="78" t="s">
        <v>777</v>
      </c>
      <c r="C310" s="78" t="s">
        <v>292</v>
      </c>
      <c r="D310" s="74" t="s">
        <v>321</v>
      </c>
      <c r="E310" s="106">
        <v>11998</v>
      </c>
      <c r="F310" s="106">
        <v>12327</v>
      </c>
      <c r="G310" s="99">
        <v>12162.5</v>
      </c>
      <c r="L310" s="114"/>
      <c r="M310" s="103">
        <v>2.0779999999999998</v>
      </c>
      <c r="N310" s="101">
        <v>46.362582460197856</v>
      </c>
      <c r="O310" s="74"/>
      <c r="P310" s="74"/>
      <c r="Q310" s="74"/>
      <c r="R310" s="74"/>
      <c r="S310" s="74"/>
      <c r="T310" s="74"/>
      <c r="U310" s="50"/>
      <c r="V310" s="57">
        <v>9</v>
      </c>
    </row>
    <row r="311" spans="1:22" x14ac:dyDescent="0.35">
      <c r="A311" s="37" t="s">
        <v>644</v>
      </c>
      <c r="B311" s="78" t="s">
        <v>778</v>
      </c>
      <c r="C311" s="78" t="s">
        <v>229</v>
      </c>
      <c r="D311" s="73" t="s">
        <v>336</v>
      </c>
      <c r="E311" s="106">
        <v>13916</v>
      </c>
      <c r="F311" s="106">
        <v>14152</v>
      </c>
      <c r="G311" s="99">
        <v>14034</v>
      </c>
      <c r="L311" s="113"/>
      <c r="M311" s="107">
        <v>1.798</v>
      </c>
      <c r="N311" s="101">
        <v>28.61996190230882</v>
      </c>
      <c r="O311" s="74"/>
      <c r="P311" s="77"/>
      <c r="Q311" s="75"/>
      <c r="R311" s="77">
        <v>9.0464638051268249</v>
      </c>
      <c r="S311" s="75">
        <v>1.4587929396334101</v>
      </c>
      <c r="T311" s="71">
        <v>6.201335062260565</v>
      </c>
      <c r="U311" s="35" t="s">
        <v>897</v>
      </c>
      <c r="V311" s="57">
        <v>9</v>
      </c>
    </row>
    <row r="312" spans="1:22" x14ac:dyDescent="0.35">
      <c r="A312" s="37" t="s">
        <v>644</v>
      </c>
      <c r="B312" s="78" t="s">
        <v>779</v>
      </c>
      <c r="C312" s="78" t="s">
        <v>49</v>
      </c>
      <c r="D312" s="76" t="s">
        <v>594</v>
      </c>
      <c r="E312" s="106">
        <v>14152</v>
      </c>
      <c r="F312" s="106">
        <v>14387</v>
      </c>
      <c r="G312" s="99">
        <v>14269.5</v>
      </c>
      <c r="L312" s="117"/>
      <c r="M312" s="107">
        <v>1.8280000000000001</v>
      </c>
      <c r="N312" s="101">
        <v>30.242777139974198</v>
      </c>
      <c r="O312" s="74"/>
      <c r="P312" s="74"/>
      <c r="Q312" s="74"/>
      <c r="R312" s="74"/>
      <c r="S312" s="74"/>
      <c r="T312" s="74"/>
      <c r="V312" s="57">
        <v>9</v>
      </c>
    </row>
    <row r="313" spans="1:22" x14ac:dyDescent="0.35">
      <c r="A313" s="37" t="s">
        <v>644</v>
      </c>
      <c r="B313" s="78" t="s">
        <v>780</v>
      </c>
      <c r="C313" s="78" t="s">
        <v>49</v>
      </c>
      <c r="D313" s="73" t="s">
        <v>635</v>
      </c>
      <c r="E313" s="106">
        <v>14152</v>
      </c>
      <c r="F313" s="106">
        <v>14387</v>
      </c>
      <c r="G313" s="99">
        <v>14269.5</v>
      </c>
      <c r="L313" s="73"/>
      <c r="M313" s="76"/>
      <c r="N313" s="105"/>
      <c r="O313" s="74"/>
      <c r="P313" s="71">
        <v>-22.238111764705881</v>
      </c>
      <c r="Q313" s="75"/>
      <c r="R313" s="71">
        <v>17.091416499631595</v>
      </c>
      <c r="S313" s="75">
        <v>4.8070751843597455</v>
      </c>
      <c r="T313" s="71">
        <v>3.5554710180610587</v>
      </c>
      <c r="U313" s="44" t="s">
        <v>897</v>
      </c>
      <c r="V313" s="57">
        <v>9</v>
      </c>
    </row>
    <row r="314" spans="1:22" x14ac:dyDescent="0.35">
      <c r="A314" s="37" t="s">
        <v>644</v>
      </c>
      <c r="B314" s="78" t="s">
        <v>781</v>
      </c>
      <c r="C314" s="78" t="s">
        <v>49</v>
      </c>
      <c r="D314" s="73" t="s">
        <v>336</v>
      </c>
      <c r="E314" s="106">
        <v>14152</v>
      </c>
      <c r="F314" s="106">
        <v>14387</v>
      </c>
      <c r="G314" s="99">
        <v>14269.5</v>
      </c>
      <c r="L314" s="113"/>
      <c r="M314" s="107">
        <v>2.0209999999999999</v>
      </c>
      <c r="N314" s="101">
        <v>42.257864495119698</v>
      </c>
      <c r="O314" s="74"/>
      <c r="P314" s="74"/>
      <c r="Q314" s="74"/>
      <c r="R314" s="74"/>
      <c r="S314" s="74"/>
      <c r="T314" s="74"/>
      <c r="V314" s="57">
        <v>9</v>
      </c>
    </row>
    <row r="315" spans="1:22" x14ac:dyDescent="0.35">
      <c r="A315" s="37" t="s">
        <v>644</v>
      </c>
      <c r="B315" s="78" t="s">
        <v>782</v>
      </c>
      <c r="C315" s="78" t="s">
        <v>294</v>
      </c>
      <c r="D315" s="76" t="s">
        <v>594</v>
      </c>
      <c r="E315" s="106">
        <v>14859</v>
      </c>
      <c r="F315" s="106">
        <v>15095</v>
      </c>
      <c r="G315" s="99">
        <v>14977</v>
      </c>
      <c r="L315" s="117"/>
      <c r="M315" s="107">
        <v>2.0750000000000002</v>
      </c>
      <c r="N315" s="101">
        <v>46.139868667159497</v>
      </c>
      <c r="O315" s="74"/>
      <c r="P315" s="71">
        <v>-29.056911764705884</v>
      </c>
      <c r="Q315" s="75"/>
      <c r="R315" s="71">
        <v>31.699565532258113</v>
      </c>
      <c r="S315" s="75">
        <v>0.85365197468600795</v>
      </c>
      <c r="T315" s="71">
        <v>37.134062208334861</v>
      </c>
      <c r="U315" s="50" t="s">
        <v>897</v>
      </c>
      <c r="V315" s="57">
        <v>9</v>
      </c>
    </row>
    <row r="316" spans="1:22" x14ac:dyDescent="0.35">
      <c r="A316" s="37" t="s">
        <v>644</v>
      </c>
      <c r="B316" s="78" t="s">
        <v>783</v>
      </c>
      <c r="C316" s="78" t="s">
        <v>294</v>
      </c>
      <c r="D316" s="76" t="s">
        <v>336</v>
      </c>
      <c r="E316" s="106">
        <v>14859</v>
      </c>
      <c r="F316" s="106">
        <v>15095</v>
      </c>
      <c r="G316" s="99">
        <v>14977</v>
      </c>
      <c r="L316" s="117"/>
      <c r="M316" s="107">
        <v>1.877</v>
      </c>
      <c r="N316" s="101">
        <v>33.030218289752632</v>
      </c>
      <c r="O316" s="74"/>
      <c r="P316" s="77"/>
      <c r="Q316" s="75"/>
      <c r="R316" s="77">
        <v>5.7123381945335465</v>
      </c>
      <c r="S316" s="75" t="s">
        <v>638</v>
      </c>
      <c r="T316" s="71"/>
      <c r="U316" s="50"/>
      <c r="V316" s="57">
        <v>9</v>
      </c>
    </row>
    <row r="317" spans="1:22" x14ac:dyDescent="0.35">
      <c r="A317" s="37" t="s">
        <v>644</v>
      </c>
      <c r="B317" s="78" t="s">
        <v>784</v>
      </c>
      <c r="C317" s="78" t="s">
        <v>294</v>
      </c>
      <c r="D317" s="73" t="s">
        <v>321</v>
      </c>
      <c r="E317" s="106">
        <v>14859</v>
      </c>
      <c r="F317" s="106">
        <v>15095</v>
      </c>
      <c r="G317" s="99">
        <v>14977</v>
      </c>
      <c r="L317" s="113"/>
      <c r="M317" s="108">
        <v>2.1920000000000002</v>
      </c>
      <c r="N317" s="101">
        <v>55.395766467621883</v>
      </c>
      <c r="O317" s="74"/>
      <c r="P317" s="74"/>
      <c r="Q317" s="74"/>
      <c r="R317" s="74"/>
      <c r="S317" s="74"/>
      <c r="T317" s="74"/>
      <c r="V317" s="57">
        <v>9</v>
      </c>
    </row>
    <row r="318" spans="1:22" x14ac:dyDescent="0.35">
      <c r="A318" s="37" t="s">
        <v>644</v>
      </c>
      <c r="B318" s="78" t="s">
        <v>785</v>
      </c>
      <c r="C318" s="78" t="s">
        <v>294</v>
      </c>
      <c r="D318" s="73" t="s">
        <v>321</v>
      </c>
      <c r="E318" s="106">
        <v>14859</v>
      </c>
      <c r="F318" s="106">
        <v>15095</v>
      </c>
      <c r="G318" s="99">
        <v>14977</v>
      </c>
      <c r="L318" s="113"/>
      <c r="M318" s="108">
        <v>1.8540000000000001</v>
      </c>
      <c r="N318" s="101">
        <v>31.700400761067115</v>
      </c>
      <c r="O318" s="76"/>
      <c r="P318" s="74"/>
      <c r="Q318" s="74"/>
      <c r="R318" s="74"/>
      <c r="S318" s="74"/>
      <c r="T318" s="74"/>
      <c r="U318" s="44"/>
      <c r="V318" s="57">
        <v>9</v>
      </c>
    </row>
    <row r="319" spans="1:22" x14ac:dyDescent="0.35">
      <c r="A319" s="37" t="s">
        <v>644</v>
      </c>
      <c r="B319" s="78" t="s">
        <v>786</v>
      </c>
      <c r="C319" s="78" t="s">
        <v>294</v>
      </c>
      <c r="D319" s="73" t="s">
        <v>307</v>
      </c>
      <c r="E319" s="106">
        <v>14859</v>
      </c>
      <c r="F319" s="106">
        <v>15095</v>
      </c>
      <c r="G319" s="99">
        <v>14977</v>
      </c>
      <c r="L319" s="113"/>
      <c r="M319" s="108">
        <v>1.9870000000000001</v>
      </c>
      <c r="N319" s="101">
        <v>39.93452419036187</v>
      </c>
      <c r="O319" s="76"/>
      <c r="P319" s="74"/>
      <c r="Q319" s="74"/>
      <c r="R319" s="74"/>
      <c r="S319" s="74"/>
      <c r="T319" s="74"/>
      <c r="V319" s="57">
        <v>9</v>
      </c>
    </row>
    <row r="320" spans="1:22" x14ac:dyDescent="0.35">
      <c r="A320" s="37" t="s">
        <v>644</v>
      </c>
      <c r="B320" s="78" t="s">
        <v>787</v>
      </c>
      <c r="C320" s="78" t="s">
        <v>294</v>
      </c>
      <c r="D320" s="73" t="s">
        <v>321</v>
      </c>
      <c r="E320" s="106">
        <v>14859</v>
      </c>
      <c r="F320" s="106">
        <v>15095</v>
      </c>
      <c r="G320" s="99">
        <v>14977</v>
      </c>
      <c r="L320" s="113"/>
      <c r="M320" s="108">
        <v>1.921</v>
      </c>
      <c r="N320" s="101">
        <v>35.682208805468868</v>
      </c>
      <c r="O320" s="76"/>
      <c r="P320" s="74"/>
      <c r="Q320" s="74"/>
      <c r="R320" s="74"/>
      <c r="S320" s="74"/>
      <c r="T320" s="74"/>
      <c r="U320" s="44"/>
      <c r="V320" s="57">
        <v>9</v>
      </c>
    </row>
    <row r="321" spans="1:26" x14ac:dyDescent="0.35">
      <c r="A321" s="37" t="s">
        <v>644</v>
      </c>
      <c r="B321" s="78" t="s">
        <v>788</v>
      </c>
      <c r="C321" s="78" t="s">
        <v>294</v>
      </c>
      <c r="D321" s="73" t="s">
        <v>594</v>
      </c>
      <c r="E321" s="106">
        <v>14859</v>
      </c>
      <c r="F321" s="106">
        <v>15095</v>
      </c>
      <c r="G321" s="99">
        <v>14977</v>
      </c>
      <c r="L321" s="113"/>
      <c r="M321" s="107">
        <v>1.798</v>
      </c>
      <c r="N321" s="101">
        <v>28.61996190230882</v>
      </c>
      <c r="O321" s="74"/>
      <c r="P321" s="74"/>
      <c r="Q321" s="74"/>
      <c r="R321" s="74"/>
      <c r="S321" s="74"/>
      <c r="T321" s="74"/>
      <c r="U321" s="44"/>
      <c r="V321" s="57">
        <v>9</v>
      </c>
    </row>
    <row r="322" spans="1:26" x14ac:dyDescent="0.35">
      <c r="A322" s="37" t="s">
        <v>644</v>
      </c>
      <c r="B322" s="78" t="s">
        <v>789</v>
      </c>
      <c r="C322" s="78" t="s">
        <v>294</v>
      </c>
      <c r="D322" s="73" t="s">
        <v>336</v>
      </c>
      <c r="E322" s="106">
        <v>14859</v>
      </c>
      <c r="F322" s="106">
        <v>15095</v>
      </c>
      <c r="G322" s="99">
        <v>14977</v>
      </c>
      <c r="L322" s="113"/>
      <c r="M322" s="100">
        <v>1.8620000000000001</v>
      </c>
      <c r="N322" s="101">
        <v>32.158611230326962</v>
      </c>
      <c r="O322" s="74"/>
      <c r="P322" s="74"/>
      <c r="Q322" s="74"/>
      <c r="R322" s="74"/>
      <c r="S322" s="74"/>
      <c r="T322" s="74"/>
      <c r="U322" s="44"/>
      <c r="V322" s="57">
        <v>9</v>
      </c>
    </row>
    <row r="323" spans="1:26" x14ac:dyDescent="0.35">
      <c r="A323" s="37" t="s">
        <v>644</v>
      </c>
      <c r="B323" s="78" t="s">
        <v>790</v>
      </c>
      <c r="C323" s="78" t="s">
        <v>640</v>
      </c>
      <c r="D323" s="73" t="s">
        <v>594</v>
      </c>
      <c r="E323" s="106">
        <v>15566</v>
      </c>
      <c r="F323" s="99">
        <v>15802</v>
      </c>
      <c r="G323" s="99">
        <v>15684</v>
      </c>
      <c r="L323" s="113"/>
      <c r="M323" s="100">
        <v>2.0219999999999998</v>
      </c>
      <c r="N323" s="101">
        <v>42.327595704797893</v>
      </c>
      <c r="O323" s="74"/>
      <c r="P323" s="74"/>
      <c r="Q323" s="74"/>
      <c r="R323" s="74"/>
      <c r="S323" s="74"/>
      <c r="T323" s="74"/>
      <c r="U323" s="44"/>
      <c r="V323" s="29">
        <v>10</v>
      </c>
    </row>
    <row r="324" spans="1:26" x14ac:dyDescent="0.35">
      <c r="A324" s="37" t="s">
        <v>644</v>
      </c>
      <c r="B324" s="78" t="s">
        <v>791</v>
      </c>
      <c r="C324" s="78" t="s">
        <v>640</v>
      </c>
      <c r="D324" s="73" t="s">
        <v>594</v>
      </c>
      <c r="E324" s="106">
        <v>15566</v>
      </c>
      <c r="F324" s="99">
        <v>15802</v>
      </c>
      <c r="G324" s="99">
        <v>15684</v>
      </c>
      <c r="L324" s="113"/>
      <c r="M324" s="100">
        <v>1.8220000000000001</v>
      </c>
      <c r="N324" s="101">
        <v>29.91319135796051</v>
      </c>
      <c r="O324" s="74"/>
      <c r="P324" s="74"/>
      <c r="Q324" s="74"/>
      <c r="R324" s="74"/>
      <c r="S324" s="74"/>
      <c r="T324" s="74"/>
      <c r="U324" s="46"/>
      <c r="V324" s="29">
        <v>10</v>
      </c>
    </row>
    <row r="325" spans="1:26" x14ac:dyDescent="0.35">
      <c r="A325" s="37" t="s">
        <v>644</v>
      </c>
      <c r="B325" s="78" t="s">
        <v>792</v>
      </c>
      <c r="C325" s="78" t="s">
        <v>640</v>
      </c>
      <c r="D325" s="76" t="s">
        <v>594</v>
      </c>
      <c r="E325" s="106">
        <v>15566</v>
      </c>
      <c r="F325" s="99">
        <v>15802</v>
      </c>
      <c r="G325" s="99">
        <v>15684</v>
      </c>
      <c r="L325" s="117"/>
      <c r="M325" s="107">
        <v>1.974</v>
      </c>
      <c r="N325" s="101">
        <v>39.070329027128182</v>
      </c>
      <c r="O325" s="74"/>
      <c r="P325" s="74"/>
      <c r="Q325" s="74"/>
      <c r="R325" s="74"/>
      <c r="S325" s="74"/>
      <c r="T325" s="74"/>
      <c r="V325" s="29">
        <v>10</v>
      </c>
    </row>
    <row r="326" spans="1:26" x14ac:dyDescent="0.35">
      <c r="A326" s="37" t="s">
        <v>644</v>
      </c>
      <c r="B326" s="78" t="s">
        <v>793</v>
      </c>
      <c r="C326" s="78" t="s">
        <v>641</v>
      </c>
      <c r="D326" s="76" t="s">
        <v>594</v>
      </c>
      <c r="E326" s="106">
        <v>16038</v>
      </c>
      <c r="F326" s="106">
        <v>16273</v>
      </c>
      <c r="G326" s="99">
        <v>16155.5</v>
      </c>
      <c r="L326" s="117"/>
      <c r="M326" s="107">
        <v>2.3170000000000002</v>
      </c>
      <c r="N326" s="101">
        <v>66.642839613922675</v>
      </c>
      <c r="O326" s="74"/>
      <c r="P326" s="74"/>
      <c r="Q326" s="74"/>
      <c r="R326" s="74"/>
      <c r="S326" s="74"/>
      <c r="T326" s="74"/>
      <c r="V326" s="29">
        <v>10</v>
      </c>
    </row>
    <row r="327" spans="1:26" x14ac:dyDescent="0.35">
      <c r="A327" s="37" t="s">
        <v>644</v>
      </c>
      <c r="B327" s="78" t="s">
        <v>794</v>
      </c>
      <c r="C327" s="78" t="s">
        <v>642</v>
      </c>
      <c r="D327" s="74" t="s">
        <v>321</v>
      </c>
      <c r="E327" s="106">
        <v>16745</v>
      </c>
      <c r="F327" s="106">
        <v>16980</v>
      </c>
      <c r="G327" s="99">
        <v>16862.5</v>
      </c>
      <c r="L327" s="114"/>
      <c r="M327" s="103">
        <v>2.0640000000000001</v>
      </c>
      <c r="N327" s="101">
        <v>45.329656684611983</v>
      </c>
      <c r="O327" s="74"/>
      <c r="P327" s="74"/>
      <c r="Q327" s="74"/>
      <c r="R327" s="74"/>
      <c r="S327" s="74"/>
      <c r="T327" s="74"/>
      <c r="V327" s="29">
        <v>10</v>
      </c>
    </row>
    <row r="328" spans="1:26" x14ac:dyDescent="0.35">
      <c r="A328" s="37" t="s">
        <v>644</v>
      </c>
      <c r="B328" s="78" t="s">
        <v>795</v>
      </c>
      <c r="C328" s="78" t="s">
        <v>643</v>
      </c>
      <c r="D328" s="76" t="s">
        <v>321</v>
      </c>
      <c r="E328" s="106">
        <v>17216</v>
      </c>
      <c r="F328" s="106">
        <v>17452</v>
      </c>
      <c r="G328" s="99">
        <v>17334</v>
      </c>
      <c r="L328" s="117"/>
      <c r="M328" s="107">
        <v>2.1760000000000002</v>
      </c>
      <c r="N328" s="101">
        <v>54.059510262198039</v>
      </c>
      <c r="O328" s="74"/>
      <c r="P328" s="74"/>
      <c r="Q328" s="74"/>
      <c r="R328" s="74"/>
      <c r="S328" s="74"/>
      <c r="T328" s="74"/>
      <c r="V328" s="29">
        <v>10</v>
      </c>
    </row>
    <row r="329" spans="1:26" x14ac:dyDescent="0.35">
      <c r="A329" s="37" t="s">
        <v>633</v>
      </c>
      <c r="B329" s="57" t="s">
        <v>308</v>
      </c>
      <c r="C329" s="57" t="s">
        <v>309</v>
      </c>
      <c r="D329" s="57" t="s">
        <v>594</v>
      </c>
      <c r="E329" s="41">
        <v>0</v>
      </c>
      <c r="F329" s="41">
        <v>1128</v>
      </c>
      <c r="G329" s="41">
        <v>564</v>
      </c>
      <c r="H329" s="57">
        <v>2.66</v>
      </c>
      <c r="I329" s="57">
        <v>2.63</v>
      </c>
      <c r="J329" s="57">
        <v>2.67</v>
      </c>
      <c r="K329" s="69">
        <v>2.65</v>
      </c>
      <c r="L329" s="57">
        <v>0.02</v>
      </c>
      <c r="M329" s="57"/>
      <c r="N329" s="69">
        <v>103.2</v>
      </c>
      <c r="O329" s="36">
        <f>N329</f>
        <v>103.2</v>
      </c>
      <c r="P329" s="61">
        <v>-10.1</v>
      </c>
      <c r="Q329" s="61">
        <v>8.6999999999999993</v>
      </c>
      <c r="R329" s="61">
        <v>45.3</v>
      </c>
      <c r="S329" s="61">
        <v>15.7</v>
      </c>
      <c r="T329" s="61">
        <v>2.9</v>
      </c>
      <c r="U329" s="61" t="s">
        <v>896</v>
      </c>
      <c r="V329" s="57">
        <v>1</v>
      </c>
      <c r="W329" s="57">
        <v>1</v>
      </c>
      <c r="X329" s="57"/>
      <c r="Y329" s="57"/>
      <c r="Z329" s="57"/>
    </row>
    <row r="330" spans="1:26" x14ac:dyDescent="0.35">
      <c r="A330" s="37" t="s">
        <v>633</v>
      </c>
      <c r="B330" s="57" t="s">
        <v>310</v>
      </c>
      <c r="C330" s="57" t="s">
        <v>309</v>
      </c>
      <c r="D330" s="57" t="s">
        <v>336</v>
      </c>
      <c r="E330" s="41">
        <v>0</v>
      </c>
      <c r="F330" s="41">
        <v>1128</v>
      </c>
      <c r="G330" s="41">
        <v>564</v>
      </c>
      <c r="H330" s="57"/>
      <c r="I330" s="57">
        <v>2.7</v>
      </c>
      <c r="J330" s="57">
        <v>2.79</v>
      </c>
      <c r="K330" s="69">
        <v>2.75</v>
      </c>
      <c r="L330" s="57">
        <v>0.06</v>
      </c>
      <c r="M330" s="57">
        <v>2.56</v>
      </c>
      <c r="N330" s="69">
        <v>115.5</v>
      </c>
      <c r="O330" s="36">
        <f>N330</f>
        <v>115.5</v>
      </c>
      <c r="P330" s="61">
        <v>-11.8</v>
      </c>
      <c r="Q330" s="61">
        <v>4.2</v>
      </c>
      <c r="R330" s="61">
        <v>29.9</v>
      </c>
      <c r="S330" s="61">
        <v>10.1</v>
      </c>
      <c r="T330" s="61">
        <v>3</v>
      </c>
      <c r="U330" s="61" t="s">
        <v>896</v>
      </c>
      <c r="V330" s="57">
        <v>1</v>
      </c>
      <c r="W330" s="57">
        <v>1</v>
      </c>
      <c r="X330" s="57"/>
      <c r="Y330" s="57"/>
      <c r="Z330" s="57"/>
    </row>
    <row r="331" spans="1:26" x14ac:dyDescent="0.35">
      <c r="A331" s="37" t="s">
        <v>633</v>
      </c>
      <c r="B331" s="57" t="s">
        <v>311</v>
      </c>
      <c r="C331" s="57" t="s">
        <v>309</v>
      </c>
      <c r="D331" s="57" t="s">
        <v>321</v>
      </c>
      <c r="E331" s="41">
        <v>0</v>
      </c>
      <c r="F331" s="41">
        <v>1128</v>
      </c>
      <c r="G331" s="41">
        <v>564</v>
      </c>
      <c r="H331" s="57"/>
      <c r="I331" s="57">
        <v>2.31</v>
      </c>
      <c r="J331" s="57">
        <v>2.27</v>
      </c>
      <c r="K331" s="69">
        <v>2.29</v>
      </c>
      <c r="L331" s="57">
        <v>0.03</v>
      </c>
      <c r="M331" s="57">
        <v>2.21</v>
      </c>
      <c r="N331" s="69">
        <v>63.4</v>
      </c>
      <c r="O331" s="36">
        <f>N331*1.1155</f>
        <v>70.722699999999989</v>
      </c>
      <c r="P331" s="61"/>
      <c r="Q331" s="61"/>
      <c r="R331" s="61"/>
      <c r="S331" s="61"/>
      <c r="T331" s="61"/>
      <c r="U331" s="61"/>
      <c r="V331" s="57">
        <v>1</v>
      </c>
      <c r="W331" s="57">
        <v>1</v>
      </c>
      <c r="X331" s="57"/>
      <c r="Y331" s="57"/>
      <c r="Z331" s="57"/>
    </row>
    <row r="332" spans="1:26" x14ac:dyDescent="0.35">
      <c r="A332" s="37" t="s">
        <v>633</v>
      </c>
      <c r="B332" s="38" t="s">
        <v>511</v>
      </c>
      <c r="C332" s="27" t="s">
        <v>309</v>
      </c>
      <c r="D332" s="38"/>
      <c r="E332" s="29">
        <v>0</v>
      </c>
      <c r="F332" s="29">
        <v>1128</v>
      </c>
      <c r="G332" s="29">
        <v>564</v>
      </c>
      <c r="H332" s="43"/>
      <c r="I332" s="43"/>
      <c r="J332" s="43"/>
      <c r="K332" s="43"/>
      <c r="L332" s="43"/>
      <c r="M332" s="38"/>
      <c r="N332" s="43"/>
      <c r="O332" s="36"/>
      <c r="P332" s="61">
        <v>-15.289</v>
      </c>
      <c r="Q332" s="67">
        <v>7.4088333333333347</v>
      </c>
      <c r="R332" s="61">
        <v>43.743729992968404</v>
      </c>
      <c r="S332" s="67">
        <v>15.067155366015013</v>
      </c>
      <c r="T332" s="61">
        <v>2.9032507417846998</v>
      </c>
      <c r="U332" s="61" t="s">
        <v>896</v>
      </c>
      <c r="V332" s="41">
        <v>1</v>
      </c>
      <c r="W332" s="41">
        <v>1</v>
      </c>
      <c r="X332" s="57"/>
      <c r="Y332" s="57"/>
      <c r="Z332" s="57"/>
    </row>
    <row r="333" spans="1:26" x14ac:dyDescent="0.35">
      <c r="A333" s="37" t="s">
        <v>633</v>
      </c>
      <c r="B333" s="57" t="s">
        <v>532</v>
      </c>
      <c r="C333" s="57" t="s">
        <v>309</v>
      </c>
      <c r="D333" s="57" t="s">
        <v>594</v>
      </c>
      <c r="E333" s="41">
        <v>0</v>
      </c>
      <c r="F333" s="41">
        <v>1128</v>
      </c>
      <c r="G333" s="41">
        <v>564</v>
      </c>
      <c r="H333" s="57"/>
      <c r="I333" s="57">
        <v>2.46</v>
      </c>
      <c r="J333" s="57">
        <v>2.41</v>
      </c>
      <c r="K333" s="69">
        <v>2.44</v>
      </c>
      <c r="L333" s="57">
        <v>0.04</v>
      </c>
      <c r="M333" s="57">
        <v>2.54</v>
      </c>
      <c r="N333" s="69">
        <v>77.7</v>
      </c>
      <c r="O333" s="36">
        <f>N333</f>
        <v>77.7</v>
      </c>
      <c r="P333" s="61"/>
      <c r="Q333" s="61"/>
      <c r="R333" s="61"/>
      <c r="S333" s="61"/>
      <c r="T333" s="61"/>
      <c r="U333" s="61"/>
      <c r="V333" s="57">
        <v>1</v>
      </c>
      <c r="W333" s="57">
        <v>1</v>
      </c>
      <c r="X333" s="57"/>
      <c r="Y333" s="57"/>
      <c r="Z333" s="57"/>
    </row>
    <row r="334" spans="1:26" x14ac:dyDescent="0.35">
      <c r="A334" s="37" t="s">
        <v>633</v>
      </c>
      <c r="B334" s="57" t="s">
        <v>535</v>
      </c>
      <c r="C334" s="57" t="s">
        <v>309</v>
      </c>
      <c r="D334" s="57" t="s">
        <v>594</v>
      </c>
      <c r="E334" s="41">
        <v>0</v>
      </c>
      <c r="F334" s="41">
        <v>1128</v>
      </c>
      <c r="G334" s="41">
        <v>564</v>
      </c>
      <c r="H334" s="57">
        <v>2.13</v>
      </c>
      <c r="I334" s="57"/>
      <c r="J334" s="57">
        <v>2.1</v>
      </c>
      <c r="K334" s="69">
        <v>2.12</v>
      </c>
      <c r="L334" s="57">
        <v>0.02</v>
      </c>
      <c r="M334" s="57">
        <v>2.2400000000000002</v>
      </c>
      <c r="N334" s="69">
        <v>48.7</v>
      </c>
      <c r="O334" s="36">
        <f>N334</f>
        <v>48.7</v>
      </c>
      <c r="P334" s="61"/>
      <c r="Q334" s="61"/>
      <c r="R334" s="61"/>
      <c r="S334" s="61"/>
      <c r="T334" s="61"/>
      <c r="U334" s="61"/>
      <c r="V334" s="57">
        <v>1</v>
      </c>
      <c r="W334" s="57">
        <v>1</v>
      </c>
      <c r="X334" s="57"/>
      <c r="Y334" s="57"/>
      <c r="Z334" s="57"/>
    </row>
    <row r="335" spans="1:26" x14ac:dyDescent="0.35">
      <c r="A335" s="37" t="s">
        <v>633</v>
      </c>
      <c r="B335" s="57" t="s">
        <v>312</v>
      </c>
      <c r="C335" s="57" t="s">
        <v>309</v>
      </c>
      <c r="D335" s="57" t="s">
        <v>336</v>
      </c>
      <c r="E335" s="41">
        <v>0</v>
      </c>
      <c r="F335" s="41">
        <v>1128</v>
      </c>
      <c r="G335" s="41">
        <v>564</v>
      </c>
      <c r="H335" s="57">
        <v>2.79</v>
      </c>
      <c r="I335" s="57">
        <v>2.78</v>
      </c>
      <c r="J335" s="57">
        <v>2.75</v>
      </c>
      <c r="K335" s="69">
        <v>2.77</v>
      </c>
      <c r="L335" s="57">
        <v>0.02</v>
      </c>
      <c r="M335" s="57"/>
      <c r="N335" s="69">
        <v>119.5</v>
      </c>
      <c r="O335" s="36">
        <f>N335</f>
        <v>119.5</v>
      </c>
      <c r="P335" s="61"/>
      <c r="Q335" s="61"/>
      <c r="R335" s="61"/>
      <c r="S335" s="61"/>
      <c r="T335" s="61"/>
      <c r="U335" s="61"/>
      <c r="V335" s="57">
        <v>1</v>
      </c>
      <c r="W335" s="57">
        <v>1</v>
      </c>
      <c r="X335" s="57"/>
      <c r="Y335" s="57"/>
      <c r="Z335" s="57"/>
    </row>
    <row r="336" spans="1:26" x14ac:dyDescent="0.35">
      <c r="A336" s="37" t="s">
        <v>633</v>
      </c>
      <c r="B336" s="57" t="s">
        <v>313</v>
      </c>
      <c r="C336" s="57" t="s">
        <v>309</v>
      </c>
      <c r="D336" s="57" t="s">
        <v>594</v>
      </c>
      <c r="E336" s="41">
        <v>0</v>
      </c>
      <c r="F336" s="41">
        <v>1128</v>
      </c>
      <c r="G336" s="41">
        <v>564</v>
      </c>
      <c r="H336" s="57"/>
      <c r="I336" s="57">
        <v>2.56</v>
      </c>
      <c r="J336" s="57">
        <v>2.46</v>
      </c>
      <c r="K336" s="69">
        <v>2.5099999999999998</v>
      </c>
      <c r="L336" s="57">
        <v>7.0000000000000007E-2</v>
      </c>
      <c r="M336" s="57">
        <v>2.3199999999999998</v>
      </c>
      <c r="N336" s="69">
        <v>85.9</v>
      </c>
      <c r="O336" s="36">
        <f>N336</f>
        <v>85.9</v>
      </c>
      <c r="P336" s="61"/>
      <c r="Q336" s="61"/>
      <c r="R336" s="61"/>
      <c r="S336" s="61"/>
      <c r="T336" s="61"/>
      <c r="U336" s="61"/>
      <c r="V336" s="57">
        <v>1</v>
      </c>
      <c r="W336" s="57">
        <v>1</v>
      </c>
      <c r="X336" s="57"/>
      <c r="Y336" s="57"/>
      <c r="Z336" s="57"/>
    </row>
    <row r="337" spans="1:26" x14ac:dyDescent="0.35">
      <c r="A337" s="37" t="s">
        <v>633</v>
      </c>
      <c r="B337" s="57" t="s">
        <v>306</v>
      </c>
      <c r="C337" s="57" t="s">
        <v>236</v>
      </c>
      <c r="D337" s="57" t="s">
        <v>321</v>
      </c>
      <c r="E337" s="41">
        <v>0</v>
      </c>
      <c r="F337" s="41">
        <v>1787</v>
      </c>
      <c r="G337" s="41">
        <v>894</v>
      </c>
      <c r="H337" s="57">
        <v>2.67</v>
      </c>
      <c r="I337" s="57">
        <v>2.72</v>
      </c>
      <c r="J337" s="57">
        <v>2.72</v>
      </c>
      <c r="K337" s="69">
        <v>2.7</v>
      </c>
      <c r="L337" s="57">
        <v>0.03</v>
      </c>
      <c r="M337" s="57"/>
      <c r="N337" s="69">
        <v>109.34880955246427</v>
      </c>
      <c r="O337" s="36">
        <f>N337*1.1155</f>
        <v>121.97859705577389</v>
      </c>
      <c r="P337" s="61"/>
      <c r="Q337" s="61"/>
      <c r="R337" s="61"/>
      <c r="S337" s="61"/>
      <c r="T337" s="61"/>
      <c r="U337" s="61"/>
      <c r="V337" s="57">
        <v>1</v>
      </c>
      <c r="W337" s="57">
        <v>1</v>
      </c>
      <c r="X337" s="57"/>
      <c r="Y337" s="57"/>
      <c r="Z337" s="57"/>
    </row>
    <row r="338" spans="1:26" x14ac:dyDescent="0.35">
      <c r="A338" s="37" t="s">
        <v>633</v>
      </c>
      <c r="B338" s="38" t="s">
        <v>512</v>
      </c>
      <c r="C338" s="27" t="s">
        <v>315</v>
      </c>
      <c r="D338" s="38"/>
      <c r="E338" s="29">
        <v>1128</v>
      </c>
      <c r="F338" s="29">
        <v>1458</v>
      </c>
      <c r="G338" s="29">
        <v>1293</v>
      </c>
      <c r="H338" s="43"/>
      <c r="I338" s="43"/>
      <c r="J338" s="43"/>
      <c r="K338" s="43"/>
      <c r="L338" s="43"/>
      <c r="M338" s="38"/>
      <c r="N338" s="43"/>
      <c r="O338" s="36"/>
      <c r="P338" s="61">
        <v>-18.702999999999999</v>
      </c>
      <c r="Q338" s="67">
        <v>4.8508333333333349</v>
      </c>
      <c r="R338" s="61">
        <v>45.794151700317428</v>
      </c>
      <c r="S338" s="67">
        <v>15.715925702210894</v>
      </c>
      <c r="T338" s="61">
        <v>2.913869190274625</v>
      </c>
      <c r="U338" s="61" t="s">
        <v>896</v>
      </c>
      <c r="V338" s="41">
        <v>1</v>
      </c>
      <c r="W338" s="41">
        <v>1</v>
      </c>
      <c r="X338" s="57"/>
      <c r="Y338" s="61">
        <v>-16.939899999999998</v>
      </c>
      <c r="Z338" s="61">
        <v>5.1874714285714294</v>
      </c>
    </row>
    <row r="339" spans="1:26" x14ac:dyDescent="0.35">
      <c r="A339" s="37" t="s">
        <v>633</v>
      </c>
      <c r="B339" s="57" t="s">
        <v>314</v>
      </c>
      <c r="C339" s="57" t="s">
        <v>315</v>
      </c>
      <c r="D339" s="57" t="s">
        <v>594</v>
      </c>
      <c r="E339" s="41">
        <v>1128</v>
      </c>
      <c r="F339" s="41">
        <v>1458</v>
      </c>
      <c r="G339" s="41">
        <v>1293</v>
      </c>
      <c r="H339" s="57"/>
      <c r="I339" s="57">
        <v>2.65</v>
      </c>
      <c r="J339" s="57">
        <v>2.68</v>
      </c>
      <c r="K339" s="69">
        <v>2.67</v>
      </c>
      <c r="L339" s="57">
        <v>0.02</v>
      </c>
      <c r="M339" s="57">
        <v>2.5099999999999998</v>
      </c>
      <c r="N339" s="69">
        <v>104.7</v>
      </c>
      <c r="O339" s="36">
        <f>N339</f>
        <v>104.7</v>
      </c>
      <c r="P339" s="61">
        <v>-13.9</v>
      </c>
      <c r="Q339" s="61">
        <v>5.6</v>
      </c>
      <c r="R339" s="61">
        <v>41.4</v>
      </c>
      <c r="S339" s="61">
        <v>14.3</v>
      </c>
      <c r="T339" s="61">
        <v>2.9</v>
      </c>
      <c r="U339" s="61" t="s">
        <v>896</v>
      </c>
      <c r="V339" s="57">
        <v>1</v>
      </c>
      <c r="W339" s="57">
        <v>1</v>
      </c>
      <c r="X339" s="57"/>
      <c r="Y339" s="57"/>
      <c r="Z339" s="57"/>
    </row>
    <row r="340" spans="1:26" x14ac:dyDescent="0.35">
      <c r="A340" s="37" t="s">
        <v>633</v>
      </c>
      <c r="B340" s="57" t="s">
        <v>316</v>
      </c>
      <c r="C340" s="57" t="s">
        <v>315</v>
      </c>
      <c r="D340" s="57" t="s">
        <v>321</v>
      </c>
      <c r="E340" s="41">
        <v>1128</v>
      </c>
      <c r="F340" s="41">
        <v>1458</v>
      </c>
      <c r="G340" s="41">
        <v>1293</v>
      </c>
      <c r="H340" s="57"/>
      <c r="I340" s="57">
        <v>2.23</v>
      </c>
      <c r="J340" s="57">
        <v>2.29</v>
      </c>
      <c r="K340" s="69">
        <v>2.2599999999999998</v>
      </c>
      <c r="L340" s="57">
        <v>0.04</v>
      </c>
      <c r="M340" s="57">
        <v>2.46</v>
      </c>
      <c r="N340" s="69">
        <v>60.7</v>
      </c>
      <c r="O340" s="36">
        <f>N340*1.1155</f>
        <v>67.710849999999994</v>
      </c>
      <c r="P340" s="61">
        <v>-15.6</v>
      </c>
      <c r="Q340" s="61">
        <v>5</v>
      </c>
      <c r="R340" s="61">
        <v>36</v>
      </c>
      <c r="S340" s="61">
        <v>12.2</v>
      </c>
      <c r="T340" s="61">
        <v>3</v>
      </c>
      <c r="U340" s="61" t="s">
        <v>896</v>
      </c>
      <c r="V340" s="57">
        <v>1</v>
      </c>
      <c r="W340" s="57">
        <v>1</v>
      </c>
      <c r="X340" s="57"/>
      <c r="Y340" s="57"/>
      <c r="Z340" s="57"/>
    </row>
    <row r="341" spans="1:26" x14ac:dyDescent="0.35">
      <c r="A341" s="37" t="s">
        <v>633</v>
      </c>
      <c r="B341" s="57" t="s">
        <v>317</v>
      </c>
      <c r="C341" s="57" t="s">
        <v>315</v>
      </c>
      <c r="D341" s="57" t="s">
        <v>594</v>
      </c>
      <c r="E341" s="41">
        <v>1128</v>
      </c>
      <c r="F341" s="41">
        <v>1458</v>
      </c>
      <c r="G341" s="41">
        <v>1293</v>
      </c>
      <c r="H341" s="57">
        <v>2.34</v>
      </c>
      <c r="I341" s="57">
        <v>2.39</v>
      </c>
      <c r="J341" s="57">
        <v>2.33</v>
      </c>
      <c r="K341" s="69">
        <v>2.35</v>
      </c>
      <c r="L341" s="57">
        <v>0.03</v>
      </c>
      <c r="M341" s="57"/>
      <c r="N341" s="69">
        <v>69.400000000000006</v>
      </c>
      <c r="O341" s="36">
        <f>N341</f>
        <v>69.400000000000006</v>
      </c>
      <c r="P341" s="61">
        <v>-16.100000000000001</v>
      </c>
      <c r="Q341" s="61">
        <v>5.7</v>
      </c>
      <c r="R341" s="61">
        <v>44</v>
      </c>
      <c r="S341" s="61">
        <v>15.9</v>
      </c>
      <c r="T341" s="61">
        <v>2.8</v>
      </c>
      <c r="U341" s="61" t="s">
        <v>896</v>
      </c>
      <c r="V341" s="57">
        <v>1</v>
      </c>
      <c r="W341" s="57">
        <v>1</v>
      </c>
      <c r="X341" s="57"/>
      <c r="Y341" s="57"/>
      <c r="Z341" s="57"/>
    </row>
    <row r="342" spans="1:26" x14ac:dyDescent="0.35">
      <c r="A342" s="37" t="s">
        <v>633</v>
      </c>
      <c r="B342" s="38" t="s">
        <v>513</v>
      </c>
      <c r="C342" s="27" t="s">
        <v>315</v>
      </c>
      <c r="D342" s="38"/>
      <c r="E342" s="29">
        <v>1128</v>
      </c>
      <c r="F342" s="29">
        <v>1458</v>
      </c>
      <c r="G342" s="29">
        <v>1293</v>
      </c>
      <c r="H342" s="43"/>
      <c r="I342" s="43"/>
      <c r="J342" s="43"/>
      <c r="K342" s="43"/>
      <c r="L342" s="43"/>
      <c r="M342" s="38"/>
      <c r="N342" s="43"/>
      <c r="O342" s="36"/>
      <c r="P342" s="61">
        <v>-17.82</v>
      </c>
      <c r="Q342" s="67">
        <v>4.4758333333333349</v>
      </c>
      <c r="R342" s="61">
        <v>44.275912421745751</v>
      </c>
      <c r="S342" s="67">
        <v>15.079265611353227</v>
      </c>
      <c r="T342" s="61">
        <v>2.936211455046609</v>
      </c>
      <c r="U342" s="61" t="s">
        <v>896</v>
      </c>
      <c r="V342" s="41">
        <v>1</v>
      </c>
      <c r="W342" s="41">
        <v>1</v>
      </c>
      <c r="X342" s="57"/>
      <c r="Y342" s="57"/>
      <c r="Z342" s="57"/>
    </row>
    <row r="343" spans="1:26" x14ac:dyDescent="0.35">
      <c r="A343" s="37" t="s">
        <v>633</v>
      </c>
      <c r="B343" s="57" t="s">
        <v>318</v>
      </c>
      <c r="C343" s="57" t="s">
        <v>315</v>
      </c>
      <c r="D343" s="57" t="s">
        <v>594</v>
      </c>
      <c r="E343" s="41">
        <v>1128</v>
      </c>
      <c r="F343" s="41">
        <v>1458</v>
      </c>
      <c r="G343" s="41">
        <v>1293</v>
      </c>
      <c r="H343" s="57"/>
      <c r="I343" s="57">
        <v>2.38</v>
      </c>
      <c r="J343" s="57">
        <v>2.44</v>
      </c>
      <c r="K343" s="69">
        <v>2.41</v>
      </c>
      <c r="L343" s="57">
        <v>0.04</v>
      </c>
      <c r="M343" s="57">
        <v>2.31</v>
      </c>
      <c r="N343" s="69">
        <v>75.099999999999994</v>
      </c>
      <c r="O343" s="36">
        <f>N343</f>
        <v>75.099999999999994</v>
      </c>
      <c r="P343" s="61">
        <v>-19.100000000000001</v>
      </c>
      <c r="Q343" s="61">
        <v>6.8</v>
      </c>
      <c r="R343" s="61">
        <v>43.2</v>
      </c>
      <c r="S343" s="61">
        <v>15.1</v>
      </c>
      <c r="T343" s="61">
        <v>2.9</v>
      </c>
      <c r="U343" s="61" t="s">
        <v>896</v>
      </c>
      <c r="V343" s="57">
        <v>1</v>
      </c>
      <c r="W343" s="57">
        <v>1</v>
      </c>
      <c r="X343" s="57"/>
      <c r="Y343" s="57"/>
      <c r="Z343" s="57"/>
    </row>
    <row r="344" spans="1:26" x14ac:dyDescent="0.35">
      <c r="A344" s="37" t="s">
        <v>633</v>
      </c>
      <c r="B344" s="57" t="s">
        <v>534</v>
      </c>
      <c r="C344" s="57" t="s">
        <v>315</v>
      </c>
      <c r="D344" s="57" t="s">
        <v>321</v>
      </c>
      <c r="E344" s="41">
        <v>1128</v>
      </c>
      <c r="F344" s="41">
        <v>1458</v>
      </c>
      <c r="G344" s="41">
        <v>1293</v>
      </c>
      <c r="H344" s="57">
        <v>2.4300000000000002</v>
      </c>
      <c r="I344" s="57">
        <v>2.4</v>
      </c>
      <c r="J344" s="57">
        <v>2.48</v>
      </c>
      <c r="K344" s="69">
        <v>2.44</v>
      </c>
      <c r="L344" s="57">
        <v>0.04</v>
      </c>
      <c r="M344" s="57"/>
      <c r="N344" s="69">
        <v>77.900000000000006</v>
      </c>
      <c r="O344" s="36">
        <f>N344*1.1155</f>
        <v>86.897450000000006</v>
      </c>
      <c r="P344" s="61"/>
      <c r="Q344" s="61"/>
      <c r="R344" s="61"/>
      <c r="S344" s="61"/>
      <c r="T344" s="61"/>
      <c r="U344" s="61"/>
      <c r="V344" s="57">
        <v>1</v>
      </c>
      <c r="W344" s="57">
        <v>1</v>
      </c>
      <c r="X344" s="57"/>
      <c r="Y344" s="57"/>
      <c r="Z344" s="57"/>
    </row>
    <row r="345" spans="1:26" x14ac:dyDescent="0.35">
      <c r="A345" s="37" t="s">
        <v>633</v>
      </c>
      <c r="B345" s="57" t="s">
        <v>533</v>
      </c>
      <c r="C345" s="57" t="s">
        <v>315</v>
      </c>
      <c r="D345" s="57" t="s">
        <v>307</v>
      </c>
      <c r="E345" s="41">
        <v>1128</v>
      </c>
      <c r="F345" s="41">
        <v>1458</v>
      </c>
      <c r="G345" s="41">
        <v>1293</v>
      </c>
      <c r="H345" s="57"/>
      <c r="I345" s="57">
        <v>2.12</v>
      </c>
      <c r="J345" s="57">
        <v>2.17</v>
      </c>
      <c r="K345" s="69">
        <v>2.15</v>
      </c>
      <c r="L345" s="57">
        <v>0.04</v>
      </c>
      <c r="M345" s="57">
        <v>2.3199999999999998</v>
      </c>
      <c r="N345" s="69">
        <v>51.1</v>
      </c>
      <c r="O345" s="36">
        <f>N345*1.1155</f>
        <v>57.002049999999997</v>
      </c>
      <c r="P345" s="61"/>
      <c r="Q345" s="61"/>
      <c r="R345" s="61"/>
      <c r="S345" s="61"/>
      <c r="T345" s="61"/>
      <c r="U345" s="61"/>
      <c r="V345" s="57">
        <v>1</v>
      </c>
      <c r="W345" s="57">
        <v>1</v>
      </c>
      <c r="X345" s="57"/>
      <c r="Y345" s="57"/>
      <c r="Z345" s="57"/>
    </row>
    <row r="346" spans="1:26" x14ac:dyDescent="0.35">
      <c r="A346" s="37" t="s">
        <v>633</v>
      </c>
      <c r="B346" s="38" t="s">
        <v>601</v>
      </c>
      <c r="C346" s="39" t="s">
        <v>315</v>
      </c>
      <c r="D346" s="38" t="s">
        <v>594</v>
      </c>
      <c r="E346" s="41">
        <v>1128.129117259552</v>
      </c>
      <c r="F346" s="40">
        <v>1458</v>
      </c>
      <c r="G346" s="42">
        <v>1293.064558629776</v>
      </c>
      <c r="H346" s="43"/>
      <c r="I346" s="43">
        <v>2.6</v>
      </c>
      <c r="J346" s="43">
        <v>2.56</v>
      </c>
      <c r="K346" s="43">
        <f>AVERAGE(H346:J346)</f>
        <v>2.58</v>
      </c>
      <c r="L346" s="43">
        <f>STDEV(H346:J346)</f>
        <v>2.8284271247461926E-2</v>
      </c>
      <c r="M346" s="38">
        <v>2.37</v>
      </c>
      <c r="N346" s="43">
        <f>10^((3.31*(LOG(K346)))+0.611)</f>
        <v>94.072183983207808</v>
      </c>
      <c r="O346" s="36">
        <f>N346</f>
        <v>94.072183983207808</v>
      </c>
      <c r="P346" s="67"/>
      <c r="Q346" s="61"/>
      <c r="R346" s="67"/>
      <c r="S346" s="61"/>
      <c r="T346" s="61"/>
      <c r="U346" s="46"/>
      <c r="V346" s="29">
        <v>1</v>
      </c>
      <c r="W346" s="57">
        <v>1</v>
      </c>
      <c r="X346" s="61"/>
      <c r="Y346" s="67"/>
      <c r="Z346" s="54"/>
    </row>
    <row r="347" spans="1:26" x14ac:dyDescent="0.35">
      <c r="A347" s="37" t="s">
        <v>633</v>
      </c>
      <c r="B347" s="38" t="s">
        <v>528</v>
      </c>
      <c r="C347" s="27" t="s">
        <v>315</v>
      </c>
      <c r="D347" s="38"/>
      <c r="E347" s="29">
        <v>1128</v>
      </c>
      <c r="F347" s="29">
        <v>1458</v>
      </c>
      <c r="G347" s="29">
        <v>1293</v>
      </c>
      <c r="H347" s="43"/>
      <c r="I347" s="43"/>
      <c r="J347" s="43"/>
      <c r="K347" s="43"/>
      <c r="L347" s="43"/>
      <c r="M347" s="38"/>
      <c r="N347" s="43"/>
      <c r="O347" s="36"/>
      <c r="P347" s="61">
        <v>-17.332999999999998</v>
      </c>
      <c r="Q347" s="67">
        <v>4.0418333333333347</v>
      </c>
      <c r="R347" s="61">
        <v>43.747839073045967</v>
      </c>
      <c r="S347" s="67">
        <v>15.692744232223074</v>
      </c>
      <c r="T347" s="61">
        <v>2.7877749376183223</v>
      </c>
      <c r="U347" s="61" t="s">
        <v>896</v>
      </c>
      <c r="V347" s="41">
        <v>1</v>
      </c>
      <c r="W347" s="41">
        <v>1</v>
      </c>
      <c r="X347" s="57"/>
      <c r="Y347" s="57"/>
      <c r="Z347" s="57"/>
    </row>
    <row r="348" spans="1:26" x14ac:dyDescent="0.35">
      <c r="A348" s="37" t="s">
        <v>633</v>
      </c>
      <c r="B348" s="57" t="s">
        <v>319</v>
      </c>
      <c r="C348" s="57" t="s">
        <v>315</v>
      </c>
      <c r="D348" s="57" t="s">
        <v>321</v>
      </c>
      <c r="E348" s="41">
        <v>1128</v>
      </c>
      <c r="F348" s="41">
        <v>1458</v>
      </c>
      <c r="G348" s="41">
        <v>1293</v>
      </c>
      <c r="H348" s="57">
        <v>2.41</v>
      </c>
      <c r="I348" s="57">
        <v>2.4700000000000002</v>
      </c>
      <c r="J348" s="57">
        <v>2.5099999999999998</v>
      </c>
      <c r="K348" s="69">
        <v>2.46</v>
      </c>
      <c r="L348" s="57">
        <v>0.05</v>
      </c>
      <c r="M348" s="57"/>
      <c r="N348" s="69">
        <v>80.7</v>
      </c>
      <c r="O348" s="36">
        <f>N348*1.1155</f>
        <v>90.020849999999996</v>
      </c>
      <c r="P348" s="61">
        <v>-17.5</v>
      </c>
      <c r="Q348" s="61">
        <v>5.9</v>
      </c>
      <c r="R348" s="61">
        <v>42.7</v>
      </c>
      <c r="S348" s="61">
        <v>15</v>
      </c>
      <c r="T348" s="61">
        <v>2.8</v>
      </c>
      <c r="U348" s="61" t="s">
        <v>896</v>
      </c>
      <c r="V348" s="57">
        <v>1</v>
      </c>
      <c r="W348" s="57">
        <v>1</v>
      </c>
      <c r="X348" s="57"/>
      <c r="Y348" s="57"/>
      <c r="Z348" s="57"/>
    </row>
    <row r="349" spans="1:26" x14ac:dyDescent="0.35">
      <c r="A349" s="37" t="s">
        <v>633</v>
      </c>
      <c r="B349" s="57" t="s">
        <v>320</v>
      </c>
      <c r="C349" s="57" t="s">
        <v>315</v>
      </c>
      <c r="D349" s="57" t="s">
        <v>307</v>
      </c>
      <c r="E349" s="41">
        <v>1128</v>
      </c>
      <c r="F349" s="41">
        <v>1458</v>
      </c>
      <c r="G349" s="41">
        <v>1293</v>
      </c>
      <c r="H349" s="57">
        <v>2.44</v>
      </c>
      <c r="I349" s="57">
        <v>2.46</v>
      </c>
      <c r="J349" s="57">
        <v>2.48</v>
      </c>
      <c r="K349" s="69">
        <v>2.46</v>
      </c>
      <c r="L349" s="57">
        <v>0.02</v>
      </c>
      <c r="M349" s="57"/>
      <c r="N349" s="69">
        <v>80.400000000000006</v>
      </c>
      <c r="O349" s="36">
        <f>N349*1.1155</f>
        <v>89.686199999999999</v>
      </c>
      <c r="P349" s="61">
        <v>-16.899999999999999</v>
      </c>
      <c r="Q349" s="61">
        <v>6</v>
      </c>
      <c r="R349" s="61">
        <v>45.7</v>
      </c>
      <c r="S349" s="61">
        <v>15.8</v>
      </c>
      <c r="T349" s="61">
        <v>2.9</v>
      </c>
      <c r="U349" s="61" t="s">
        <v>896</v>
      </c>
      <c r="V349" s="57">
        <v>1</v>
      </c>
      <c r="W349" s="57">
        <v>1</v>
      </c>
      <c r="X349" s="57"/>
      <c r="Y349" s="57"/>
      <c r="Z349" s="57"/>
    </row>
    <row r="350" spans="1:26" x14ac:dyDescent="0.35">
      <c r="A350" s="37" t="s">
        <v>633</v>
      </c>
      <c r="B350" s="38" t="s">
        <v>520</v>
      </c>
      <c r="C350" s="27" t="s">
        <v>323</v>
      </c>
      <c r="D350" s="38"/>
      <c r="E350" s="29">
        <v>1458</v>
      </c>
      <c r="F350" s="29">
        <v>1787</v>
      </c>
      <c r="G350" s="29">
        <v>1622.5</v>
      </c>
      <c r="H350" s="43"/>
      <c r="I350" s="43"/>
      <c r="J350" s="43"/>
      <c r="K350" s="43"/>
      <c r="L350" s="43"/>
      <c r="M350" s="38"/>
      <c r="N350" s="43"/>
      <c r="O350" s="36"/>
      <c r="P350" s="61">
        <v>-16.542000000000002</v>
      </c>
      <c r="Q350" s="67">
        <v>5.9858333333333347</v>
      </c>
      <c r="R350" s="61">
        <v>42.619002957055606</v>
      </c>
      <c r="S350" s="67">
        <v>14.985733816019239</v>
      </c>
      <c r="T350" s="61">
        <v>2.8439717053760387</v>
      </c>
      <c r="U350" s="61" t="s">
        <v>896</v>
      </c>
      <c r="V350" s="41">
        <v>2</v>
      </c>
      <c r="W350" s="41">
        <v>2</v>
      </c>
      <c r="X350" s="57"/>
      <c r="Y350" s="61">
        <v>-16.537411764705887</v>
      </c>
      <c r="Z350" s="61">
        <v>5.0858725490196068</v>
      </c>
    </row>
    <row r="351" spans="1:26" x14ac:dyDescent="0.35">
      <c r="A351" s="37" t="s">
        <v>633</v>
      </c>
      <c r="B351" s="57" t="s">
        <v>329</v>
      </c>
      <c r="C351" s="57" t="s">
        <v>323</v>
      </c>
      <c r="D351" s="57" t="s">
        <v>594</v>
      </c>
      <c r="E351" s="41">
        <v>1458</v>
      </c>
      <c r="F351" s="41">
        <v>1787</v>
      </c>
      <c r="G351" s="41">
        <v>1623</v>
      </c>
      <c r="H351" s="57"/>
      <c r="I351" s="57">
        <v>2.57</v>
      </c>
      <c r="J351" s="57">
        <v>2.57</v>
      </c>
      <c r="K351" s="69">
        <v>2.57</v>
      </c>
      <c r="L351" s="57">
        <v>0</v>
      </c>
      <c r="M351" s="57">
        <v>2.66</v>
      </c>
      <c r="N351" s="69">
        <v>92.9</v>
      </c>
      <c r="O351" s="36">
        <f>N351</f>
        <v>92.9</v>
      </c>
      <c r="P351" s="61">
        <v>-17.5</v>
      </c>
      <c r="Q351" s="61">
        <v>4.7</v>
      </c>
      <c r="R351" s="61">
        <v>40.6</v>
      </c>
      <c r="S351" s="61">
        <v>13.6</v>
      </c>
      <c r="T351" s="61">
        <v>3</v>
      </c>
      <c r="U351" s="61" t="s">
        <v>896</v>
      </c>
      <c r="V351" s="57">
        <v>2</v>
      </c>
      <c r="W351" s="57">
        <v>2</v>
      </c>
      <c r="X351" s="57"/>
      <c r="Y351" s="57"/>
      <c r="Z351" s="57"/>
    </row>
    <row r="352" spans="1:26" x14ac:dyDescent="0.35">
      <c r="A352" s="37" t="s">
        <v>633</v>
      </c>
      <c r="B352" s="57" t="s">
        <v>330</v>
      </c>
      <c r="C352" s="57" t="s">
        <v>323</v>
      </c>
      <c r="D352" s="57" t="s">
        <v>321</v>
      </c>
      <c r="E352" s="41">
        <v>1458</v>
      </c>
      <c r="F352" s="41">
        <v>1787</v>
      </c>
      <c r="G352" s="41">
        <v>1623</v>
      </c>
      <c r="H352" s="57">
        <v>2.69</v>
      </c>
      <c r="I352" s="57">
        <v>2.68</v>
      </c>
      <c r="J352" s="57">
        <v>2.63</v>
      </c>
      <c r="K352" s="69">
        <v>2.67</v>
      </c>
      <c r="L352" s="57">
        <v>0.03</v>
      </c>
      <c r="M352" s="57"/>
      <c r="N352" s="69">
        <v>104.9</v>
      </c>
      <c r="O352" s="36">
        <f>N352*1.1155</f>
        <v>117.01595</v>
      </c>
      <c r="P352" s="61">
        <v>-18.899999999999999</v>
      </c>
      <c r="Q352" s="61">
        <v>4.9000000000000004</v>
      </c>
      <c r="R352" s="61">
        <v>43.6</v>
      </c>
      <c r="S352" s="61">
        <v>14.9</v>
      </c>
      <c r="T352" s="61">
        <v>2.9</v>
      </c>
      <c r="U352" s="61" t="s">
        <v>896</v>
      </c>
      <c r="V352" s="57">
        <v>2</v>
      </c>
      <c r="W352" s="57">
        <v>2</v>
      </c>
      <c r="X352" s="57"/>
      <c r="Y352" s="57"/>
      <c r="Z352" s="57"/>
    </row>
    <row r="353" spans="1:26" x14ac:dyDescent="0.35">
      <c r="A353" s="37" t="s">
        <v>633</v>
      </c>
      <c r="B353" s="57" t="s">
        <v>331</v>
      </c>
      <c r="C353" s="57" t="s">
        <v>323</v>
      </c>
      <c r="D353" s="57" t="s">
        <v>321</v>
      </c>
      <c r="E353" s="41">
        <v>1458</v>
      </c>
      <c r="F353" s="41">
        <v>1787</v>
      </c>
      <c r="G353" s="41">
        <v>1623</v>
      </c>
      <c r="H353" s="57">
        <v>2.52</v>
      </c>
      <c r="I353" s="57">
        <v>2.56</v>
      </c>
      <c r="J353" s="57"/>
      <c r="K353" s="69">
        <v>2.54</v>
      </c>
      <c r="L353" s="57">
        <v>0.03</v>
      </c>
      <c r="M353" s="57">
        <v>2.69</v>
      </c>
      <c r="N353" s="69">
        <v>89.3</v>
      </c>
      <c r="O353" s="36">
        <f>N353*1.1155</f>
        <v>99.614149999999995</v>
      </c>
      <c r="P353" s="61"/>
      <c r="Q353" s="61"/>
      <c r="R353" s="61"/>
      <c r="S353" s="61"/>
      <c r="T353" s="61"/>
      <c r="U353" s="61"/>
      <c r="V353" s="57">
        <v>2</v>
      </c>
      <c r="W353" s="57">
        <v>2</v>
      </c>
      <c r="X353" s="57"/>
      <c r="Y353" s="57"/>
      <c r="Z353" s="57"/>
    </row>
    <row r="354" spans="1:26" x14ac:dyDescent="0.35">
      <c r="A354" s="37" t="s">
        <v>633</v>
      </c>
      <c r="B354" s="27" t="s">
        <v>322</v>
      </c>
      <c r="C354" s="27" t="s">
        <v>323</v>
      </c>
      <c r="D354" s="38"/>
      <c r="E354" s="29">
        <v>1458</v>
      </c>
      <c r="F354" s="29">
        <v>1787</v>
      </c>
      <c r="G354" s="29">
        <v>1622.5</v>
      </c>
      <c r="H354" s="43"/>
      <c r="I354" s="43"/>
      <c r="J354" s="43"/>
      <c r="K354" s="43"/>
      <c r="L354" s="43"/>
      <c r="M354" s="38"/>
      <c r="N354" s="43"/>
      <c r="O354" s="36"/>
      <c r="P354" s="44">
        <v>-17.6493</v>
      </c>
      <c r="Q354" s="45">
        <v>4.7452999999999994</v>
      </c>
      <c r="R354" s="44">
        <v>44.23876670608697</v>
      </c>
      <c r="S354" s="45">
        <v>15.248416678782505</v>
      </c>
      <c r="T354" s="44">
        <v>2.9012039504169147</v>
      </c>
      <c r="U354" s="61" t="s">
        <v>896</v>
      </c>
      <c r="V354" s="41">
        <v>2</v>
      </c>
      <c r="W354" s="41">
        <v>2</v>
      </c>
      <c r="X354" s="27"/>
      <c r="Y354" s="57"/>
      <c r="Z354" s="57"/>
    </row>
    <row r="355" spans="1:26" x14ac:dyDescent="0.35">
      <c r="A355" s="37" t="s">
        <v>633</v>
      </c>
      <c r="B355" s="57" t="s">
        <v>332</v>
      </c>
      <c r="C355" s="57" t="s">
        <v>323</v>
      </c>
      <c r="D355" s="57" t="s">
        <v>307</v>
      </c>
      <c r="E355" s="41">
        <v>1458</v>
      </c>
      <c r="F355" s="41">
        <v>1787</v>
      </c>
      <c r="G355" s="41">
        <v>1623</v>
      </c>
      <c r="H355" s="57"/>
      <c r="I355" s="57">
        <v>2.59</v>
      </c>
      <c r="J355" s="57">
        <v>2.5099999999999998</v>
      </c>
      <c r="K355" s="69">
        <v>2.5499999999999998</v>
      </c>
      <c r="L355" s="57">
        <v>0.06</v>
      </c>
      <c r="M355" s="57">
        <v>2.4</v>
      </c>
      <c r="N355" s="69">
        <v>90.5</v>
      </c>
      <c r="O355" s="36">
        <f>N355*1.1155</f>
        <v>100.95274999999999</v>
      </c>
      <c r="P355" s="61">
        <v>-16.5</v>
      </c>
      <c r="Q355" s="61">
        <v>6.4</v>
      </c>
      <c r="R355" s="61">
        <v>42.8</v>
      </c>
      <c r="S355" s="61">
        <v>14.7</v>
      </c>
      <c r="T355" s="61">
        <v>2.9</v>
      </c>
      <c r="U355" s="61" t="s">
        <v>896</v>
      </c>
      <c r="V355" s="57">
        <v>2</v>
      </c>
      <c r="W355" s="57">
        <v>2</v>
      </c>
      <c r="X355" s="57"/>
      <c r="Y355" s="57"/>
      <c r="Z355" s="57"/>
    </row>
    <row r="356" spans="1:26" x14ac:dyDescent="0.35">
      <c r="A356" s="37" t="s">
        <v>633</v>
      </c>
      <c r="B356" s="27" t="s">
        <v>324</v>
      </c>
      <c r="C356" s="27" t="s">
        <v>323</v>
      </c>
      <c r="D356" s="38"/>
      <c r="E356" s="29">
        <v>1458</v>
      </c>
      <c r="F356" s="29">
        <v>1787</v>
      </c>
      <c r="G356" s="29">
        <v>1622.5</v>
      </c>
      <c r="H356" s="43"/>
      <c r="I356" s="43"/>
      <c r="J356" s="43"/>
      <c r="K356" s="43"/>
      <c r="L356" s="43"/>
      <c r="M356" s="38"/>
      <c r="N356" s="43"/>
      <c r="O356" s="36"/>
      <c r="P356" s="44">
        <v>-16.487300000000001</v>
      </c>
      <c r="Q356" s="45">
        <v>4.5952999999999991</v>
      </c>
      <c r="R356" s="44">
        <v>42.989076882650465</v>
      </c>
      <c r="S356" s="45">
        <v>14.810836352706533</v>
      </c>
      <c r="T356" s="44">
        <v>2.9025421562229767</v>
      </c>
      <c r="U356" s="61" t="s">
        <v>896</v>
      </c>
      <c r="V356" s="41">
        <v>2</v>
      </c>
      <c r="W356" s="41">
        <v>2</v>
      </c>
      <c r="X356" s="56"/>
      <c r="Y356" s="57"/>
      <c r="Z356" s="57"/>
    </row>
    <row r="357" spans="1:26" x14ac:dyDescent="0.35">
      <c r="A357" s="37" t="s">
        <v>633</v>
      </c>
      <c r="B357" s="57" t="s">
        <v>333</v>
      </c>
      <c r="C357" s="57" t="s">
        <v>323</v>
      </c>
      <c r="D357" s="57" t="s">
        <v>321</v>
      </c>
      <c r="E357" s="41">
        <v>1458</v>
      </c>
      <c r="F357" s="41">
        <v>1787</v>
      </c>
      <c r="G357" s="41">
        <v>1623</v>
      </c>
      <c r="H357" s="57">
        <v>2.63</v>
      </c>
      <c r="I357" s="57">
        <v>2.5499999999999998</v>
      </c>
      <c r="J357" s="57"/>
      <c r="K357" s="69">
        <v>2.59</v>
      </c>
      <c r="L357" s="57">
        <v>0.06</v>
      </c>
      <c r="M357" s="57">
        <v>2.38</v>
      </c>
      <c r="N357" s="69">
        <v>95.3</v>
      </c>
      <c r="O357" s="36">
        <f>N357*1.1155</f>
        <v>106.30714999999999</v>
      </c>
      <c r="P357" s="61"/>
      <c r="Q357" s="61"/>
      <c r="R357" s="61"/>
      <c r="S357" s="61"/>
      <c r="T357" s="61"/>
      <c r="U357" s="61"/>
      <c r="V357" s="57">
        <v>2</v>
      </c>
      <c r="W357" s="57">
        <v>2</v>
      </c>
      <c r="X357" s="57"/>
      <c r="Y357" s="57"/>
      <c r="Z357" s="57"/>
    </row>
    <row r="358" spans="1:26" x14ac:dyDescent="0.35">
      <c r="A358" s="37" t="s">
        <v>633</v>
      </c>
      <c r="B358" s="27" t="s">
        <v>325</v>
      </c>
      <c r="C358" s="27" t="s">
        <v>323</v>
      </c>
      <c r="D358" s="38"/>
      <c r="E358" s="29">
        <v>1458</v>
      </c>
      <c r="F358" s="29">
        <v>1787</v>
      </c>
      <c r="G358" s="29">
        <v>1622.5</v>
      </c>
      <c r="H358" s="43"/>
      <c r="I358" s="43"/>
      <c r="J358" s="43"/>
      <c r="K358" s="43"/>
      <c r="L358" s="43"/>
      <c r="M358" s="38"/>
      <c r="N358" s="43"/>
      <c r="O358" s="36"/>
      <c r="P358" s="44">
        <v>-16.866300000000003</v>
      </c>
      <c r="Q358" s="45">
        <v>4.1842999999999995</v>
      </c>
      <c r="R358" s="44">
        <v>41.751496473752596</v>
      </c>
      <c r="S358" s="45">
        <v>14.11652081829731</v>
      </c>
      <c r="T358" s="44">
        <v>2.9576336132084227</v>
      </c>
      <c r="U358" s="61" t="s">
        <v>896</v>
      </c>
      <c r="V358" s="41">
        <v>2</v>
      </c>
      <c r="W358" s="41">
        <v>2</v>
      </c>
      <c r="X358" s="27"/>
      <c r="Y358" s="57"/>
      <c r="Z358" s="57"/>
    </row>
    <row r="359" spans="1:26" x14ac:dyDescent="0.35">
      <c r="A359" s="37" t="s">
        <v>633</v>
      </c>
      <c r="B359" s="57" t="s">
        <v>334</v>
      </c>
      <c r="C359" s="57" t="s">
        <v>323</v>
      </c>
      <c r="D359" s="57" t="s">
        <v>321</v>
      </c>
      <c r="E359" s="41">
        <v>1458</v>
      </c>
      <c r="F359" s="41">
        <v>1787</v>
      </c>
      <c r="G359" s="41">
        <v>1623</v>
      </c>
      <c r="H359" s="57">
        <v>2.34</v>
      </c>
      <c r="I359" s="57">
        <v>2.38</v>
      </c>
      <c r="J359" s="57">
        <v>2.38</v>
      </c>
      <c r="K359" s="69">
        <v>2.37</v>
      </c>
      <c r="L359" s="57">
        <v>0.02</v>
      </c>
      <c r="M359" s="57"/>
      <c r="N359" s="69">
        <v>70.7</v>
      </c>
      <c r="O359" s="36">
        <f>N359*1.1155</f>
        <v>78.865849999999995</v>
      </c>
      <c r="P359" s="61">
        <v>-12.5</v>
      </c>
      <c r="Q359" s="61">
        <v>5.4</v>
      </c>
      <c r="R359" s="61">
        <v>42.6</v>
      </c>
      <c r="S359" s="61">
        <v>14.8</v>
      </c>
      <c r="T359" s="61">
        <v>2.9</v>
      </c>
      <c r="U359" s="61" t="s">
        <v>896</v>
      </c>
      <c r="V359" s="57">
        <v>2</v>
      </c>
      <c r="W359" s="57">
        <v>2</v>
      </c>
      <c r="X359" s="57"/>
      <c r="Y359" s="57"/>
      <c r="Z359" s="57"/>
    </row>
    <row r="360" spans="1:26" x14ac:dyDescent="0.35">
      <c r="A360" s="37" t="s">
        <v>633</v>
      </c>
      <c r="B360" s="57" t="s">
        <v>326</v>
      </c>
      <c r="C360" s="57" t="s">
        <v>323</v>
      </c>
      <c r="D360" s="57" t="s">
        <v>321</v>
      </c>
      <c r="E360" s="41">
        <v>1458</v>
      </c>
      <c r="F360" s="41">
        <v>1787</v>
      </c>
      <c r="G360" s="41">
        <v>1623</v>
      </c>
      <c r="H360" s="57">
        <v>2.64</v>
      </c>
      <c r="I360" s="57">
        <v>2.63</v>
      </c>
      <c r="J360" s="57"/>
      <c r="K360" s="69">
        <v>2.64</v>
      </c>
      <c r="L360" s="57">
        <v>0.01</v>
      </c>
      <c r="M360" s="57">
        <v>2.85</v>
      </c>
      <c r="N360" s="69">
        <v>100.9</v>
      </c>
      <c r="O360" s="36">
        <f>N360*1.1155</f>
        <v>112.55395</v>
      </c>
      <c r="P360" s="61">
        <v>-15.4</v>
      </c>
      <c r="Q360" s="61">
        <v>5.6</v>
      </c>
      <c r="R360" s="61">
        <v>43.6</v>
      </c>
      <c r="S360" s="61">
        <v>15.1</v>
      </c>
      <c r="T360" s="61">
        <v>2.9</v>
      </c>
      <c r="U360" s="61" t="s">
        <v>896</v>
      </c>
      <c r="V360" s="57">
        <v>2</v>
      </c>
      <c r="W360" s="57">
        <v>2</v>
      </c>
      <c r="X360" s="57"/>
      <c r="Y360" s="57"/>
      <c r="Z360" s="57"/>
    </row>
    <row r="361" spans="1:26" x14ac:dyDescent="0.35">
      <c r="A361" s="37" t="s">
        <v>633</v>
      </c>
      <c r="B361" s="57" t="s">
        <v>327</v>
      </c>
      <c r="C361" s="57" t="s">
        <v>323</v>
      </c>
      <c r="D361" s="57" t="s">
        <v>594</v>
      </c>
      <c r="E361" s="41">
        <v>1458</v>
      </c>
      <c r="F361" s="41">
        <v>1787</v>
      </c>
      <c r="G361" s="41">
        <v>1623</v>
      </c>
      <c r="H361" s="57">
        <v>2.17</v>
      </c>
      <c r="I361" s="57"/>
      <c r="J361" s="57">
        <v>2.17</v>
      </c>
      <c r="K361" s="69">
        <v>2.17</v>
      </c>
      <c r="L361" s="57">
        <v>0</v>
      </c>
      <c r="M361" s="57">
        <v>2.02</v>
      </c>
      <c r="N361" s="69">
        <v>53</v>
      </c>
      <c r="O361" s="36">
        <f>N361</f>
        <v>53</v>
      </c>
      <c r="P361" s="61">
        <v>-14.9</v>
      </c>
      <c r="Q361" s="61">
        <v>4.3</v>
      </c>
      <c r="R361" s="61">
        <v>43.4</v>
      </c>
      <c r="S361" s="61">
        <v>15.1</v>
      </c>
      <c r="T361" s="61">
        <v>2.9</v>
      </c>
      <c r="U361" s="61" t="s">
        <v>896</v>
      </c>
      <c r="V361" s="57">
        <v>2</v>
      </c>
      <c r="W361" s="57">
        <v>2</v>
      </c>
      <c r="X361" s="57"/>
      <c r="Y361" s="57"/>
      <c r="Z361" s="57"/>
    </row>
    <row r="362" spans="1:26" x14ac:dyDescent="0.35">
      <c r="A362" s="37" t="s">
        <v>633</v>
      </c>
      <c r="B362" s="57" t="s">
        <v>335</v>
      </c>
      <c r="C362" s="57" t="s">
        <v>323</v>
      </c>
      <c r="D362" s="57" t="s">
        <v>336</v>
      </c>
      <c r="E362" s="41">
        <v>1458</v>
      </c>
      <c r="F362" s="41">
        <v>1787</v>
      </c>
      <c r="G362" s="41">
        <v>1623</v>
      </c>
      <c r="H362" s="57">
        <v>2.59</v>
      </c>
      <c r="I362" s="57">
        <v>2.57</v>
      </c>
      <c r="J362" s="57">
        <v>2.62</v>
      </c>
      <c r="K362" s="69">
        <v>2.59</v>
      </c>
      <c r="L362" s="57">
        <v>0.03</v>
      </c>
      <c r="M362" s="57"/>
      <c r="N362" s="69">
        <v>95.7</v>
      </c>
      <c r="O362" s="36">
        <f>N362</f>
        <v>95.7</v>
      </c>
      <c r="P362" s="61">
        <v>-18.100000000000001</v>
      </c>
      <c r="Q362" s="61">
        <v>6.1</v>
      </c>
      <c r="R362" s="61">
        <v>41.3</v>
      </c>
      <c r="S362" s="61">
        <v>13.8</v>
      </c>
      <c r="T362" s="61">
        <v>3</v>
      </c>
      <c r="U362" s="61" t="s">
        <v>896</v>
      </c>
      <c r="V362" s="57">
        <v>2</v>
      </c>
      <c r="W362" s="57">
        <v>2</v>
      </c>
      <c r="X362" s="57"/>
      <c r="Y362" s="57"/>
      <c r="Z362" s="57"/>
    </row>
    <row r="363" spans="1:26" x14ac:dyDescent="0.35">
      <c r="A363" s="37" t="s">
        <v>633</v>
      </c>
      <c r="B363" s="57" t="s">
        <v>337</v>
      </c>
      <c r="C363" s="57" t="s">
        <v>323</v>
      </c>
      <c r="D363" s="57" t="s">
        <v>336</v>
      </c>
      <c r="E363" s="41">
        <v>1458</v>
      </c>
      <c r="F363" s="41">
        <v>1787</v>
      </c>
      <c r="G363" s="41">
        <v>1623</v>
      </c>
      <c r="H363" s="57">
        <v>2.57</v>
      </c>
      <c r="I363" s="57">
        <v>2.5</v>
      </c>
      <c r="J363" s="57">
        <v>2.62</v>
      </c>
      <c r="K363" s="69">
        <v>2.56</v>
      </c>
      <c r="L363" s="57">
        <v>0.06</v>
      </c>
      <c r="M363" s="57"/>
      <c r="N363" s="69">
        <v>92.1</v>
      </c>
      <c r="O363" s="36">
        <f>N363</f>
        <v>92.1</v>
      </c>
      <c r="P363" s="61">
        <v>-17.7</v>
      </c>
      <c r="Q363" s="61">
        <v>4.9000000000000004</v>
      </c>
      <c r="R363" s="61">
        <v>43</v>
      </c>
      <c r="S363" s="61">
        <v>14.8</v>
      </c>
      <c r="T363" s="61">
        <v>2.9</v>
      </c>
      <c r="U363" s="61" t="s">
        <v>896</v>
      </c>
      <c r="V363" s="57">
        <v>2</v>
      </c>
      <c r="W363" s="57">
        <v>2</v>
      </c>
      <c r="X363" s="57"/>
      <c r="Y363" s="57"/>
      <c r="Z363" s="57"/>
    </row>
    <row r="364" spans="1:26" x14ac:dyDescent="0.35">
      <c r="A364" s="37" t="s">
        <v>633</v>
      </c>
      <c r="B364" s="57" t="s">
        <v>338</v>
      </c>
      <c r="C364" s="57" t="s">
        <v>323</v>
      </c>
      <c r="D364" s="57" t="s">
        <v>307</v>
      </c>
      <c r="E364" s="41">
        <v>1458</v>
      </c>
      <c r="F364" s="41">
        <v>1787</v>
      </c>
      <c r="G364" s="41">
        <v>1623</v>
      </c>
      <c r="H364" s="57">
        <v>2.78</v>
      </c>
      <c r="I364" s="57">
        <v>2.79</v>
      </c>
      <c r="J364" s="57">
        <v>2.75</v>
      </c>
      <c r="K364" s="69">
        <v>2.77</v>
      </c>
      <c r="L364" s="57">
        <v>0.02</v>
      </c>
      <c r="M364" s="57"/>
      <c r="N364" s="69">
        <v>119.5</v>
      </c>
      <c r="O364" s="36">
        <f>N364*1.1155</f>
        <v>133.30224999999999</v>
      </c>
      <c r="P364" s="61"/>
      <c r="Q364" s="61"/>
      <c r="R364" s="61"/>
      <c r="S364" s="61"/>
      <c r="T364" s="61"/>
      <c r="U364" s="61"/>
      <c r="V364" s="57">
        <v>2</v>
      </c>
      <c r="W364" s="57">
        <v>2</v>
      </c>
      <c r="X364" s="57"/>
      <c r="Y364" s="44">
        <v>-17.627300000000002</v>
      </c>
      <c r="Z364" s="45">
        <v>4.8922999999999996</v>
      </c>
    </row>
    <row r="365" spans="1:26" x14ac:dyDescent="0.35">
      <c r="A365" s="37" t="s">
        <v>633</v>
      </c>
      <c r="B365" s="27" t="s">
        <v>328</v>
      </c>
      <c r="C365" s="27" t="s">
        <v>323</v>
      </c>
      <c r="D365" s="38"/>
      <c r="E365" s="29">
        <v>1458</v>
      </c>
      <c r="F365" s="29">
        <v>1787</v>
      </c>
      <c r="G365" s="29">
        <v>1622.5</v>
      </c>
      <c r="H365" s="43"/>
      <c r="I365" s="43"/>
      <c r="J365" s="43"/>
      <c r="K365" s="43"/>
      <c r="L365" s="43"/>
      <c r="M365" s="38"/>
      <c r="N365" s="43"/>
      <c r="O365" s="36"/>
      <c r="P365" s="44">
        <v>-18.2743</v>
      </c>
      <c r="Q365" s="45">
        <v>6.0772999999999993</v>
      </c>
      <c r="R365" s="44">
        <v>41.729328856546402</v>
      </c>
      <c r="S365" s="45">
        <v>14.467373362245977</v>
      </c>
      <c r="T365" s="44">
        <v>2.8843749180789899</v>
      </c>
      <c r="U365" s="61" t="s">
        <v>896</v>
      </c>
      <c r="V365" s="41">
        <v>2</v>
      </c>
      <c r="W365" s="41">
        <v>2</v>
      </c>
      <c r="X365" s="27"/>
      <c r="Y365" s="57"/>
      <c r="Z365" s="57"/>
    </row>
    <row r="366" spans="1:26" x14ac:dyDescent="0.35">
      <c r="A366" s="37" t="s">
        <v>633</v>
      </c>
      <c r="B366" s="57" t="s">
        <v>339</v>
      </c>
      <c r="C366" s="57" t="s">
        <v>323</v>
      </c>
      <c r="D366" s="57" t="s">
        <v>336</v>
      </c>
      <c r="E366" s="41">
        <v>1458</v>
      </c>
      <c r="F366" s="41">
        <v>1787</v>
      </c>
      <c r="G366" s="41">
        <v>1623</v>
      </c>
      <c r="H366" s="57">
        <v>2.38</v>
      </c>
      <c r="I366" s="57">
        <v>2.44</v>
      </c>
      <c r="J366" s="57"/>
      <c r="K366" s="69">
        <v>2.41</v>
      </c>
      <c r="L366" s="57">
        <v>0.04</v>
      </c>
      <c r="M366" s="57">
        <v>2.57</v>
      </c>
      <c r="N366" s="69">
        <v>75.099999999999994</v>
      </c>
      <c r="O366" s="36">
        <f>N366</f>
        <v>75.099999999999994</v>
      </c>
      <c r="P366" s="61">
        <v>-17.8</v>
      </c>
      <c r="Q366" s="61">
        <v>3.9</v>
      </c>
      <c r="R366" s="61">
        <v>43.1</v>
      </c>
      <c r="S366" s="61">
        <v>15.1</v>
      </c>
      <c r="T366" s="61">
        <v>2.8</v>
      </c>
      <c r="U366" s="61" t="s">
        <v>896</v>
      </c>
      <c r="V366" s="57">
        <v>2</v>
      </c>
      <c r="W366" s="57">
        <v>2</v>
      </c>
      <c r="X366" s="57"/>
      <c r="Y366" s="61">
        <v>-15.109782758620693</v>
      </c>
      <c r="Z366" s="61">
        <v>5.8566586206896538</v>
      </c>
    </row>
    <row r="367" spans="1:26" x14ac:dyDescent="0.35">
      <c r="A367" s="37" t="s">
        <v>633</v>
      </c>
      <c r="B367" s="57" t="s">
        <v>340</v>
      </c>
      <c r="C367" s="57" t="s">
        <v>323</v>
      </c>
      <c r="D367" s="57" t="s">
        <v>594</v>
      </c>
      <c r="E367" s="41">
        <v>1458</v>
      </c>
      <c r="F367" s="41">
        <v>1787</v>
      </c>
      <c r="G367" s="41">
        <v>1623</v>
      </c>
      <c r="H367" s="57">
        <v>2.31</v>
      </c>
      <c r="I367" s="57">
        <v>2.31</v>
      </c>
      <c r="J367" s="57"/>
      <c r="K367" s="69">
        <v>2.31</v>
      </c>
      <c r="L367" s="57">
        <v>0</v>
      </c>
      <c r="M367" s="57">
        <v>2.2000000000000002</v>
      </c>
      <c r="N367" s="69">
        <v>65.2</v>
      </c>
      <c r="O367" s="36">
        <f>N367</f>
        <v>65.2</v>
      </c>
      <c r="P367" s="61">
        <v>-12</v>
      </c>
      <c r="Q367" s="61">
        <v>5</v>
      </c>
      <c r="R367" s="61">
        <v>44.1</v>
      </c>
      <c r="S367" s="61">
        <v>15.6</v>
      </c>
      <c r="T367" s="61">
        <v>2.8</v>
      </c>
      <c r="U367" s="61" t="s">
        <v>896</v>
      </c>
      <c r="V367" s="57">
        <v>2</v>
      </c>
      <c r="W367" s="57">
        <v>2</v>
      </c>
      <c r="X367" s="57"/>
      <c r="Y367" s="46">
        <v>-16.971466666666664</v>
      </c>
      <c r="Z367" s="50">
        <v>6.579673333333333</v>
      </c>
    </row>
    <row r="368" spans="1:26" x14ac:dyDescent="0.35">
      <c r="A368" s="37" t="s">
        <v>633</v>
      </c>
      <c r="B368" s="57" t="s">
        <v>341</v>
      </c>
      <c r="C368" s="57" t="s">
        <v>323</v>
      </c>
      <c r="D368" s="57" t="s">
        <v>594</v>
      </c>
      <c r="E368" s="41">
        <v>1458</v>
      </c>
      <c r="F368" s="41">
        <v>1787</v>
      </c>
      <c r="G368" s="41">
        <v>1623</v>
      </c>
      <c r="H368" s="57">
        <v>2.4500000000000002</v>
      </c>
      <c r="I368" s="57"/>
      <c r="J368" s="57">
        <v>2.4</v>
      </c>
      <c r="K368" s="69">
        <v>2.4300000000000002</v>
      </c>
      <c r="L368" s="57">
        <v>0.04</v>
      </c>
      <c r="M368" s="57">
        <v>2.54</v>
      </c>
      <c r="N368" s="69">
        <v>76.599999999999994</v>
      </c>
      <c r="O368" s="36">
        <f>N368</f>
        <v>76.599999999999994</v>
      </c>
      <c r="P368" s="61">
        <v>-15.4</v>
      </c>
      <c r="Q368" s="61">
        <v>5.0999999999999996</v>
      </c>
      <c r="R368" s="61">
        <v>40.5</v>
      </c>
      <c r="S368" s="61">
        <v>14</v>
      </c>
      <c r="T368" s="61">
        <v>2.9</v>
      </c>
      <c r="U368" s="61" t="s">
        <v>896</v>
      </c>
      <c r="V368" s="57">
        <v>2</v>
      </c>
      <c r="W368" s="57">
        <v>2</v>
      </c>
      <c r="X368" s="57"/>
      <c r="Y368" s="57"/>
      <c r="Z368" s="57"/>
    </row>
    <row r="369" spans="1:26" x14ac:dyDescent="0.35">
      <c r="A369" s="37" t="s">
        <v>633</v>
      </c>
      <c r="B369" s="57" t="s">
        <v>342</v>
      </c>
      <c r="C369" s="57" t="s">
        <v>323</v>
      </c>
      <c r="D369" s="57" t="s">
        <v>307</v>
      </c>
      <c r="E369" s="41">
        <v>1458</v>
      </c>
      <c r="F369" s="41">
        <v>1787</v>
      </c>
      <c r="G369" s="41">
        <v>1623</v>
      </c>
      <c r="H369" s="57">
        <v>2.4</v>
      </c>
      <c r="I369" s="57">
        <v>2.38</v>
      </c>
      <c r="J369" s="57"/>
      <c r="K369" s="69">
        <v>2.39</v>
      </c>
      <c r="L369" s="57">
        <v>0.01</v>
      </c>
      <c r="M369" s="57">
        <v>2.2599999999999998</v>
      </c>
      <c r="N369" s="69">
        <v>73</v>
      </c>
      <c r="O369" s="36">
        <f>N369*1.1155</f>
        <v>81.4315</v>
      </c>
      <c r="P369" s="61">
        <v>-18.7</v>
      </c>
      <c r="Q369" s="61">
        <v>4.5999999999999996</v>
      </c>
      <c r="R369" s="61">
        <v>44.9</v>
      </c>
      <c r="S369" s="61">
        <v>15.8</v>
      </c>
      <c r="T369" s="61">
        <v>2.8</v>
      </c>
      <c r="U369" s="61" t="s">
        <v>896</v>
      </c>
      <c r="V369" s="57">
        <v>2</v>
      </c>
      <c r="W369" s="57">
        <v>2</v>
      </c>
      <c r="X369" s="57"/>
      <c r="Y369" s="57"/>
      <c r="Z369" s="57"/>
    </row>
    <row r="370" spans="1:26" x14ac:dyDescent="0.35">
      <c r="A370" s="37" t="s">
        <v>633</v>
      </c>
      <c r="B370" s="57" t="s">
        <v>346</v>
      </c>
      <c r="C370" s="57" t="s">
        <v>344</v>
      </c>
      <c r="D370" s="57" t="s">
        <v>594</v>
      </c>
      <c r="E370" s="41">
        <v>1787</v>
      </c>
      <c r="F370" s="41">
        <v>2116</v>
      </c>
      <c r="G370" s="41">
        <v>1952</v>
      </c>
      <c r="H370" s="57">
        <v>2.29</v>
      </c>
      <c r="I370" s="57">
        <v>2.2599999999999998</v>
      </c>
      <c r="J370" s="57">
        <v>2.2799999999999998</v>
      </c>
      <c r="K370" s="69">
        <v>2.2799999999999998</v>
      </c>
      <c r="L370" s="57">
        <v>0.02</v>
      </c>
      <c r="M370" s="57"/>
      <c r="N370" s="69">
        <v>62.2</v>
      </c>
      <c r="O370" s="36">
        <f>N370</f>
        <v>62.2</v>
      </c>
      <c r="P370" s="61">
        <v>-15.4</v>
      </c>
      <c r="Q370" s="61">
        <v>5</v>
      </c>
      <c r="R370" s="61">
        <v>40.1</v>
      </c>
      <c r="S370" s="61">
        <v>13.8</v>
      </c>
      <c r="T370" s="61">
        <v>2.9</v>
      </c>
      <c r="U370" s="61" t="s">
        <v>896</v>
      </c>
      <c r="V370" s="57">
        <v>2</v>
      </c>
      <c r="W370" s="57">
        <v>2</v>
      </c>
      <c r="X370" s="57"/>
      <c r="Y370" s="57"/>
      <c r="Z370" s="57"/>
    </row>
    <row r="371" spans="1:26" x14ac:dyDescent="0.35">
      <c r="A371" s="37" t="s">
        <v>633</v>
      </c>
      <c r="B371" s="57" t="s">
        <v>347</v>
      </c>
      <c r="C371" s="57" t="s">
        <v>344</v>
      </c>
      <c r="D371" s="57" t="s">
        <v>307</v>
      </c>
      <c r="E371" s="41">
        <v>1787</v>
      </c>
      <c r="F371" s="41">
        <v>2116</v>
      </c>
      <c r="G371" s="41">
        <v>1952</v>
      </c>
      <c r="H371" s="57">
        <v>2.39</v>
      </c>
      <c r="I371" s="57"/>
      <c r="J371" s="57">
        <v>2.3199999999999998</v>
      </c>
      <c r="K371" s="69">
        <v>2.36</v>
      </c>
      <c r="L371" s="57">
        <v>0.05</v>
      </c>
      <c r="M371" s="57">
        <v>2.5099999999999998</v>
      </c>
      <c r="N371" s="69">
        <v>69.5</v>
      </c>
      <c r="O371" s="36">
        <f>N371*1.1155</f>
        <v>77.527249999999995</v>
      </c>
      <c r="P371" s="61">
        <v>-17.7</v>
      </c>
      <c r="Q371" s="61">
        <v>5.4</v>
      </c>
      <c r="R371" s="61">
        <v>43.3</v>
      </c>
      <c r="S371" s="61">
        <v>14.8</v>
      </c>
      <c r="T371" s="61">
        <v>2.9</v>
      </c>
      <c r="U371" s="61" t="s">
        <v>896</v>
      </c>
      <c r="V371" s="57">
        <v>2</v>
      </c>
      <c r="W371" s="57">
        <v>2</v>
      </c>
      <c r="X371" s="57"/>
      <c r="Y371" s="57"/>
      <c r="Z371" s="57"/>
    </row>
    <row r="372" spans="1:26" x14ac:dyDescent="0.35">
      <c r="A372" s="37" t="s">
        <v>633</v>
      </c>
      <c r="B372" s="57" t="s">
        <v>348</v>
      </c>
      <c r="C372" s="57" t="s">
        <v>344</v>
      </c>
      <c r="D372" s="57" t="s">
        <v>307</v>
      </c>
      <c r="E372" s="41">
        <v>1787</v>
      </c>
      <c r="F372" s="41">
        <v>2116</v>
      </c>
      <c r="G372" s="41">
        <v>1952</v>
      </c>
      <c r="H372" s="57">
        <v>2.39</v>
      </c>
      <c r="I372" s="57">
        <v>2.4300000000000002</v>
      </c>
      <c r="J372" s="57"/>
      <c r="K372" s="69">
        <v>2.41</v>
      </c>
      <c r="L372" s="57">
        <v>0.03</v>
      </c>
      <c r="M372" s="57">
        <v>2.29</v>
      </c>
      <c r="N372" s="69">
        <v>75.099999999999994</v>
      </c>
      <c r="O372" s="36">
        <f>N372*1.1155</f>
        <v>83.774049999999988</v>
      </c>
      <c r="P372" s="61"/>
      <c r="Q372" s="61"/>
      <c r="R372" s="61"/>
      <c r="S372" s="61"/>
      <c r="T372" s="61"/>
      <c r="U372" s="61"/>
      <c r="V372" s="57">
        <v>2</v>
      </c>
      <c r="W372" s="57">
        <v>2</v>
      </c>
      <c r="X372" s="57"/>
      <c r="Y372" s="57" t="s">
        <v>574</v>
      </c>
      <c r="Z372" s="57" t="s">
        <v>574</v>
      </c>
    </row>
    <row r="373" spans="1:26" x14ac:dyDescent="0.35">
      <c r="A373" s="37" t="s">
        <v>633</v>
      </c>
      <c r="B373" s="27" t="s">
        <v>343</v>
      </c>
      <c r="C373" s="27" t="s">
        <v>344</v>
      </c>
      <c r="D373" s="38"/>
      <c r="E373" s="29">
        <v>1787</v>
      </c>
      <c r="F373" s="29">
        <v>2116</v>
      </c>
      <c r="G373" s="29">
        <v>1951.5</v>
      </c>
      <c r="H373" s="43"/>
      <c r="I373" s="43"/>
      <c r="J373" s="43"/>
      <c r="K373" s="43"/>
      <c r="L373" s="43"/>
      <c r="M373" s="38"/>
      <c r="N373" s="43"/>
      <c r="O373" s="36"/>
      <c r="P373" s="44">
        <v>-15.144300000000001</v>
      </c>
      <c r="Q373" s="45">
        <v>6.5922999999999989</v>
      </c>
      <c r="R373" s="44">
        <v>40.420873181058724</v>
      </c>
      <c r="S373" s="45">
        <v>13.841377552735485</v>
      </c>
      <c r="T373" s="44">
        <v>2.9202926534628273</v>
      </c>
      <c r="U373" s="61" t="s">
        <v>896</v>
      </c>
      <c r="V373" s="57">
        <v>2</v>
      </c>
      <c r="W373" s="41">
        <v>2</v>
      </c>
      <c r="X373" s="27"/>
      <c r="Y373" s="57"/>
      <c r="Z373" s="57"/>
    </row>
    <row r="374" spans="1:26" x14ac:dyDescent="0.35">
      <c r="A374" s="37" t="s">
        <v>633</v>
      </c>
      <c r="B374" s="27" t="s">
        <v>509</v>
      </c>
      <c r="C374" s="27" t="s">
        <v>344</v>
      </c>
      <c r="D374" s="38"/>
      <c r="E374" s="29">
        <v>1787</v>
      </c>
      <c r="F374" s="29">
        <v>2116</v>
      </c>
      <c r="G374" s="29">
        <v>1951.5</v>
      </c>
      <c r="H374" s="43"/>
      <c r="I374" s="43"/>
      <c r="J374" s="43"/>
      <c r="K374" s="43"/>
      <c r="L374" s="43"/>
      <c r="M374" s="38"/>
      <c r="N374" s="43"/>
      <c r="O374" s="36"/>
      <c r="P374" s="61">
        <v>-17.553999999999998</v>
      </c>
      <c r="Q374" s="67">
        <v>7.1848333333333345</v>
      </c>
      <c r="R374" s="61">
        <v>42.458636083711617</v>
      </c>
      <c r="S374" s="67">
        <v>14.168330727965314</v>
      </c>
      <c r="T374" s="61">
        <v>2.9967281890100979</v>
      </c>
      <c r="U374" s="61" t="s">
        <v>896</v>
      </c>
      <c r="V374" s="57">
        <v>2</v>
      </c>
      <c r="W374" s="29">
        <v>2</v>
      </c>
      <c r="X374" s="27"/>
      <c r="Y374" s="57"/>
      <c r="Z374" s="57"/>
    </row>
    <row r="375" spans="1:26" x14ac:dyDescent="0.35">
      <c r="A375" s="37" t="s">
        <v>633</v>
      </c>
      <c r="B375" s="57" t="s">
        <v>349</v>
      </c>
      <c r="C375" s="57" t="s">
        <v>344</v>
      </c>
      <c r="D375" s="57" t="s">
        <v>307</v>
      </c>
      <c r="E375" s="41">
        <v>1787</v>
      </c>
      <c r="F375" s="41">
        <v>2116</v>
      </c>
      <c r="G375" s="41">
        <v>1952</v>
      </c>
      <c r="H375" s="57">
        <v>2.39</v>
      </c>
      <c r="I375" s="57">
        <v>2.39</v>
      </c>
      <c r="J375" s="57"/>
      <c r="K375" s="69">
        <v>2.39</v>
      </c>
      <c r="L375" s="57">
        <v>0</v>
      </c>
      <c r="M375" s="57">
        <v>2.61</v>
      </c>
      <c r="N375" s="69">
        <v>73</v>
      </c>
      <c r="O375" s="36">
        <f>N375*1.1155</f>
        <v>81.4315</v>
      </c>
      <c r="P375" s="61">
        <v>-12.4</v>
      </c>
      <c r="Q375" s="61">
        <v>5.5</v>
      </c>
      <c r="R375" s="61">
        <v>43.5</v>
      </c>
      <c r="S375" s="61">
        <v>14.8</v>
      </c>
      <c r="T375" s="61">
        <v>2.9</v>
      </c>
      <c r="U375" s="61" t="s">
        <v>896</v>
      </c>
      <c r="V375" s="57">
        <v>2</v>
      </c>
      <c r="W375" s="57">
        <v>2</v>
      </c>
      <c r="X375" s="57"/>
      <c r="Y375" s="57"/>
      <c r="Z375" s="57"/>
    </row>
    <row r="376" spans="1:26" x14ac:dyDescent="0.35">
      <c r="A376" s="37" t="s">
        <v>633</v>
      </c>
      <c r="B376" s="57" t="s">
        <v>350</v>
      </c>
      <c r="C376" s="57" t="s">
        <v>344</v>
      </c>
      <c r="D376" s="57" t="s">
        <v>336</v>
      </c>
      <c r="E376" s="41">
        <v>1787</v>
      </c>
      <c r="F376" s="41">
        <v>2116</v>
      </c>
      <c r="G376" s="41">
        <v>1952</v>
      </c>
      <c r="H376" s="57">
        <v>2.58</v>
      </c>
      <c r="I376" s="57">
        <v>2.5299999999999998</v>
      </c>
      <c r="J376" s="57"/>
      <c r="K376" s="69">
        <v>2.56</v>
      </c>
      <c r="L376" s="57">
        <v>0.04</v>
      </c>
      <c r="M376" s="57">
        <v>2.44</v>
      </c>
      <c r="N376" s="69">
        <v>91.1</v>
      </c>
      <c r="O376" s="36">
        <f>N376</f>
        <v>91.1</v>
      </c>
      <c r="P376" s="61">
        <v>-13.6</v>
      </c>
      <c r="Q376" s="61">
        <v>5</v>
      </c>
      <c r="R376" s="61">
        <v>40.4</v>
      </c>
      <c r="S376" s="61">
        <v>13.9</v>
      </c>
      <c r="T376" s="61">
        <v>2.9</v>
      </c>
      <c r="U376" s="61" t="s">
        <v>896</v>
      </c>
      <c r="V376" s="57">
        <v>2</v>
      </c>
      <c r="W376" s="57">
        <v>2</v>
      </c>
      <c r="X376" s="57"/>
      <c r="Y376" s="57"/>
      <c r="Z376" s="57"/>
    </row>
    <row r="377" spans="1:26" x14ac:dyDescent="0.35">
      <c r="A377" s="37" t="s">
        <v>633</v>
      </c>
      <c r="B377" s="57" t="s">
        <v>345</v>
      </c>
      <c r="C377" s="57" t="s">
        <v>344</v>
      </c>
      <c r="D377" s="57"/>
      <c r="E377" s="41">
        <v>1787</v>
      </c>
      <c r="F377" s="41">
        <v>2116</v>
      </c>
      <c r="G377" s="41">
        <v>1952</v>
      </c>
      <c r="H377" s="57"/>
      <c r="I377" s="57"/>
      <c r="J377" s="57"/>
      <c r="K377" s="57"/>
      <c r="L377" s="57"/>
      <c r="M377" s="57"/>
      <c r="N377" s="69"/>
      <c r="O377" s="36"/>
      <c r="P377" s="61">
        <v>-13.5</v>
      </c>
      <c r="Q377" s="61">
        <v>5.3</v>
      </c>
      <c r="R377" s="61">
        <v>43.2</v>
      </c>
      <c r="S377" s="61">
        <v>14.6</v>
      </c>
      <c r="T377" s="61">
        <v>3</v>
      </c>
      <c r="U377" s="61" t="s">
        <v>896</v>
      </c>
      <c r="V377" s="57">
        <v>2</v>
      </c>
      <c r="W377" s="57">
        <v>2</v>
      </c>
      <c r="X377" s="57"/>
      <c r="Y377" s="57"/>
      <c r="Z377" s="57"/>
    </row>
    <row r="378" spans="1:26" x14ac:dyDescent="0.35">
      <c r="A378" s="37" t="s">
        <v>633</v>
      </c>
      <c r="B378" s="57" t="s">
        <v>351</v>
      </c>
      <c r="C378" s="57" t="s">
        <v>352</v>
      </c>
      <c r="D378" s="57" t="s">
        <v>336</v>
      </c>
      <c r="E378" s="41">
        <v>2116</v>
      </c>
      <c r="F378" s="41">
        <v>2446</v>
      </c>
      <c r="G378" s="41">
        <v>2281</v>
      </c>
      <c r="H378" s="57"/>
      <c r="I378" s="57">
        <v>2.3199999999999998</v>
      </c>
      <c r="J378" s="57">
        <v>2.2599999999999998</v>
      </c>
      <c r="K378" s="69">
        <v>2.29</v>
      </c>
      <c r="L378" s="57">
        <v>0.04</v>
      </c>
      <c r="M378" s="57">
        <v>2.16</v>
      </c>
      <c r="N378" s="69">
        <v>63.4</v>
      </c>
      <c r="O378" s="36">
        <f>N378</f>
        <v>63.4</v>
      </c>
      <c r="P378" s="61">
        <v>-17.600000000000001</v>
      </c>
      <c r="Q378" s="61">
        <v>4.9000000000000004</v>
      </c>
      <c r="R378" s="61">
        <v>44.1</v>
      </c>
      <c r="S378" s="61">
        <v>15.4</v>
      </c>
      <c r="T378" s="61">
        <v>2.9</v>
      </c>
      <c r="U378" s="61" t="s">
        <v>896</v>
      </c>
      <c r="V378" s="57">
        <v>2</v>
      </c>
      <c r="W378" s="57">
        <v>2</v>
      </c>
      <c r="X378" s="27"/>
      <c r="Y378" s="57"/>
      <c r="Z378" s="57"/>
    </row>
    <row r="379" spans="1:26" x14ac:dyDescent="0.35">
      <c r="A379" s="37" t="s">
        <v>633</v>
      </c>
      <c r="B379" s="57" t="s">
        <v>50</v>
      </c>
      <c r="C379" s="57" t="s">
        <v>230</v>
      </c>
      <c r="D379" s="57" t="s">
        <v>321</v>
      </c>
      <c r="E379" s="41">
        <v>2446</v>
      </c>
      <c r="F379" s="41">
        <v>2775</v>
      </c>
      <c r="G379" s="41">
        <v>2611</v>
      </c>
      <c r="H379" s="57">
        <v>2.5</v>
      </c>
      <c r="I379" s="57">
        <v>2.58</v>
      </c>
      <c r="J379" s="57"/>
      <c r="K379" s="69">
        <v>2.54</v>
      </c>
      <c r="L379" s="57">
        <v>0.06</v>
      </c>
      <c r="M379" s="57"/>
      <c r="N379" s="69">
        <v>89.3</v>
      </c>
      <c r="O379" s="36">
        <f>N379*1.1155</f>
        <v>99.614149999999995</v>
      </c>
      <c r="P379" s="61">
        <v>-17</v>
      </c>
      <c r="Q379" s="61">
        <v>6.6</v>
      </c>
      <c r="R379" s="61">
        <v>42.2</v>
      </c>
      <c r="S379" s="61">
        <v>14.8</v>
      </c>
      <c r="T379" s="61">
        <v>2.9</v>
      </c>
      <c r="U379" s="61" t="s">
        <v>896</v>
      </c>
      <c r="V379" s="57">
        <v>2</v>
      </c>
      <c r="W379" s="57">
        <v>2</v>
      </c>
      <c r="X379" s="27"/>
      <c r="Y379" s="57"/>
      <c r="Z379" s="57"/>
    </row>
    <row r="380" spans="1:26" x14ac:dyDescent="0.35">
      <c r="A380" s="37" t="s">
        <v>633</v>
      </c>
      <c r="B380" s="57" t="s">
        <v>353</v>
      </c>
      <c r="C380" s="57" t="s">
        <v>354</v>
      </c>
      <c r="D380" s="57" t="s">
        <v>307</v>
      </c>
      <c r="E380" s="41">
        <v>2775</v>
      </c>
      <c r="F380" s="41">
        <v>3104</v>
      </c>
      <c r="G380" s="41">
        <v>2940</v>
      </c>
      <c r="H380" s="57">
        <v>2.64</v>
      </c>
      <c r="I380" s="57">
        <v>2.58</v>
      </c>
      <c r="J380" s="57">
        <v>2.6</v>
      </c>
      <c r="K380" s="69">
        <v>2.61</v>
      </c>
      <c r="L380" s="57">
        <v>0.03</v>
      </c>
      <c r="M380" s="57"/>
      <c r="N380" s="69">
        <v>97.3</v>
      </c>
      <c r="O380" s="36">
        <f>N380*1.1155</f>
        <v>108.53814999999999</v>
      </c>
      <c r="P380" s="61"/>
      <c r="Q380" s="61"/>
      <c r="R380" s="61"/>
      <c r="S380" s="61"/>
      <c r="T380" s="61"/>
      <c r="U380" s="61"/>
      <c r="V380" s="57">
        <v>2</v>
      </c>
      <c r="W380" s="57">
        <v>3</v>
      </c>
      <c r="X380" s="30"/>
      <c r="Y380" s="57"/>
      <c r="Z380" s="57"/>
    </row>
    <row r="381" spans="1:26" x14ac:dyDescent="0.35">
      <c r="A381" s="37" t="s">
        <v>633</v>
      </c>
      <c r="B381" s="57" t="s">
        <v>355</v>
      </c>
      <c r="C381" s="57" t="s">
        <v>354</v>
      </c>
      <c r="D381" s="57" t="s">
        <v>336</v>
      </c>
      <c r="E381" s="41">
        <v>2775</v>
      </c>
      <c r="F381" s="41">
        <v>3104</v>
      </c>
      <c r="G381" s="41">
        <v>2940</v>
      </c>
      <c r="H381" s="57"/>
      <c r="I381" s="57">
        <v>2.46</v>
      </c>
      <c r="J381" s="57">
        <v>2.42</v>
      </c>
      <c r="K381" s="69">
        <v>2.44</v>
      </c>
      <c r="L381" s="57">
        <v>0.03</v>
      </c>
      <c r="M381" s="57">
        <v>2.35</v>
      </c>
      <c r="N381" s="69">
        <v>78.2</v>
      </c>
      <c r="O381" s="36">
        <f>N381</f>
        <v>78.2</v>
      </c>
      <c r="P381" s="61">
        <v>-17</v>
      </c>
      <c r="Q381" s="61">
        <v>5.3</v>
      </c>
      <c r="R381" s="61">
        <v>43.2</v>
      </c>
      <c r="S381" s="61">
        <v>14.9</v>
      </c>
      <c r="T381" s="61">
        <v>2.9</v>
      </c>
      <c r="U381" s="61" t="s">
        <v>896</v>
      </c>
      <c r="V381" s="57">
        <v>2</v>
      </c>
      <c r="W381" s="57">
        <v>3</v>
      </c>
      <c r="X381" s="27"/>
      <c r="Y381" s="57"/>
      <c r="Z381" s="57"/>
    </row>
    <row r="382" spans="1:26" x14ac:dyDescent="0.35">
      <c r="A382" s="37" t="s">
        <v>633</v>
      </c>
      <c r="B382" s="57" t="s">
        <v>356</v>
      </c>
      <c r="C382" s="57" t="s">
        <v>354</v>
      </c>
      <c r="D382" s="57" t="s">
        <v>307</v>
      </c>
      <c r="E382" s="41">
        <v>2775</v>
      </c>
      <c r="F382" s="41">
        <v>3104</v>
      </c>
      <c r="G382" s="41">
        <v>2940</v>
      </c>
      <c r="H382" s="57">
        <v>2.59</v>
      </c>
      <c r="I382" s="57">
        <v>2.57</v>
      </c>
      <c r="J382" s="57">
        <v>2.57</v>
      </c>
      <c r="K382" s="69">
        <v>2.58</v>
      </c>
      <c r="L382" s="57">
        <v>0.01</v>
      </c>
      <c r="M382" s="57"/>
      <c r="N382" s="69">
        <v>93.7</v>
      </c>
      <c r="O382" s="36">
        <f>N382*1.1155</f>
        <v>104.52235</v>
      </c>
      <c r="P382" s="61">
        <v>-15.3</v>
      </c>
      <c r="Q382" s="61">
        <v>5.5</v>
      </c>
      <c r="R382" s="61">
        <v>43.4</v>
      </c>
      <c r="S382" s="61">
        <v>14.8</v>
      </c>
      <c r="T382" s="61">
        <v>2.9</v>
      </c>
      <c r="U382" s="61" t="s">
        <v>896</v>
      </c>
      <c r="V382" s="57">
        <v>2</v>
      </c>
      <c r="W382" s="57">
        <v>3</v>
      </c>
      <c r="X382" s="57"/>
      <c r="Y382" s="57"/>
      <c r="Z382" s="57"/>
    </row>
    <row r="383" spans="1:26" x14ac:dyDescent="0.35">
      <c r="A383" s="37" t="s">
        <v>633</v>
      </c>
      <c r="B383" s="38" t="s">
        <v>522</v>
      </c>
      <c r="C383" s="27" t="s">
        <v>530</v>
      </c>
      <c r="D383" s="38"/>
      <c r="E383" s="29">
        <v>2775</v>
      </c>
      <c r="F383" s="29">
        <v>3763</v>
      </c>
      <c r="G383" s="29">
        <v>3269</v>
      </c>
      <c r="H383" s="43"/>
      <c r="I383" s="43"/>
      <c r="J383" s="43"/>
      <c r="K383" s="43"/>
      <c r="L383" s="43"/>
      <c r="M383" s="38"/>
      <c r="N383" s="43"/>
      <c r="O383" s="36"/>
      <c r="P383" s="61">
        <v>-19.501000000000001</v>
      </c>
      <c r="Q383" s="67">
        <v>4.470833333333335</v>
      </c>
      <c r="R383" s="61">
        <v>43.593221098410439</v>
      </c>
      <c r="S383" s="67">
        <v>14.808833675899207</v>
      </c>
      <c r="T383" s="61">
        <v>2.943730887420033</v>
      </c>
      <c r="U383" s="61" t="s">
        <v>896</v>
      </c>
      <c r="V383" s="41">
        <v>3</v>
      </c>
      <c r="W383" s="41">
        <v>3</v>
      </c>
      <c r="X383" s="57"/>
      <c r="Y383" s="57"/>
      <c r="Z383" s="57"/>
    </row>
    <row r="384" spans="1:26" x14ac:dyDescent="0.35">
      <c r="A384" s="37" t="s">
        <v>633</v>
      </c>
      <c r="B384" s="38" t="s">
        <v>523</v>
      </c>
      <c r="C384" s="27" t="s">
        <v>530</v>
      </c>
      <c r="D384" s="38"/>
      <c r="E384" s="29">
        <v>2775</v>
      </c>
      <c r="F384" s="29">
        <v>3763</v>
      </c>
      <c r="G384" s="29">
        <v>3269</v>
      </c>
      <c r="H384" s="43"/>
      <c r="I384" s="43"/>
      <c r="J384" s="43"/>
      <c r="K384" s="43"/>
      <c r="L384" s="43"/>
      <c r="M384" s="38"/>
      <c r="N384" s="43"/>
      <c r="O384" s="36"/>
      <c r="P384" s="61">
        <v>-11.924999999999999</v>
      </c>
      <c r="Q384" s="67">
        <v>6.5608333333333348</v>
      </c>
      <c r="R384" s="61">
        <v>43.513221031960668</v>
      </c>
      <c r="S384" s="67">
        <v>15.050898395514569</v>
      </c>
      <c r="T384" s="61">
        <v>2.8910713426202101</v>
      </c>
      <c r="U384" s="61" t="s">
        <v>896</v>
      </c>
      <c r="V384" s="41">
        <v>3</v>
      </c>
      <c r="W384" s="41">
        <v>3</v>
      </c>
      <c r="X384" s="57"/>
      <c r="Y384" s="57"/>
      <c r="Z384" s="57"/>
    </row>
    <row r="385" spans="1:26" x14ac:dyDescent="0.35">
      <c r="A385" s="37" t="s">
        <v>633</v>
      </c>
      <c r="B385" s="38" t="s">
        <v>527</v>
      </c>
      <c r="C385" s="27" t="s">
        <v>531</v>
      </c>
      <c r="D385" s="38"/>
      <c r="E385" s="29">
        <v>3104</v>
      </c>
      <c r="F385" s="29">
        <v>3434</v>
      </c>
      <c r="G385" s="29">
        <v>3269</v>
      </c>
      <c r="H385" s="43"/>
      <c r="I385" s="43"/>
      <c r="J385" s="43"/>
      <c r="K385" s="43"/>
      <c r="L385" s="43"/>
      <c r="M385" s="38"/>
      <c r="N385" s="43"/>
      <c r="O385" s="36"/>
      <c r="P385" s="61">
        <v>-15.571</v>
      </c>
      <c r="Q385" s="67">
        <v>7.9488333333333347</v>
      </c>
      <c r="R385" s="61">
        <v>43.901128986553672</v>
      </c>
      <c r="S385" s="67">
        <v>15.674029763006962</v>
      </c>
      <c r="T385" s="61">
        <v>2.800883349741166</v>
      </c>
      <c r="U385" s="61" t="s">
        <v>896</v>
      </c>
      <c r="V385" s="29">
        <v>3</v>
      </c>
      <c r="W385" s="29">
        <v>3</v>
      </c>
      <c r="X385" s="57"/>
      <c r="Y385" s="61">
        <v>-15.571</v>
      </c>
      <c r="Z385" s="67">
        <v>7.9488333333333347</v>
      </c>
    </row>
    <row r="386" spans="1:26" x14ac:dyDescent="0.35">
      <c r="A386" s="37" t="s">
        <v>633</v>
      </c>
      <c r="B386" s="57" t="s">
        <v>357</v>
      </c>
      <c r="C386" s="57" t="s">
        <v>358</v>
      </c>
      <c r="D386" s="57" t="s">
        <v>336</v>
      </c>
      <c r="E386" s="41">
        <v>3434</v>
      </c>
      <c r="F386" s="41">
        <v>3763</v>
      </c>
      <c r="G386" s="41">
        <v>3599</v>
      </c>
      <c r="H386" s="57">
        <v>2.54</v>
      </c>
      <c r="I386" s="57"/>
      <c r="J386" s="57">
        <v>2.48</v>
      </c>
      <c r="K386" s="69">
        <v>2.5099999999999998</v>
      </c>
      <c r="L386" s="57">
        <v>0.04</v>
      </c>
      <c r="M386" s="57">
        <v>2.65</v>
      </c>
      <c r="N386" s="69">
        <v>85.9</v>
      </c>
      <c r="O386" s="36">
        <f>N386</f>
        <v>85.9</v>
      </c>
      <c r="P386" s="61"/>
      <c r="Q386" s="61"/>
      <c r="R386" s="61"/>
      <c r="S386" s="61"/>
      <c r="T386" s="61"/>
      <c r="U386" s="61"/>
      <c r="V386" s="57">
        <v>3</v>
      </c>
      <c r="W386" s="57">
        <v>3</v>
      </c>
      <c r="X386" s="57"/>
      <c r="Y386" s="57"/>
      <c r="Z386" s="57"/>
    </row>
    <row r="387" spans="1:26" x14ac:dyDescent="0.35">
      <c r="A387" s="37" t="s">
        <v>633</v>
      </c>
      <c r="B387" s="57" t="s">
        <v>359</v>
      </c>
      <c r="C387" s="57" t="s">
        <v>360</v>
      </c>
      <c r="D387" s="57" t="s">
        <v>321</v>
      </c>
      <c r="E387" s="41">
        <v>4422</v>
      </c>
      <c r="F387" s="41">
        <v>4751</v>
      </c>
      <c r="G387" s="41">
        <v>4587</v>
      </c>
      <c r="H387" s="57"/>
      <c r="I387" s="57">
        <v>2.5</v>
      </c>
      <c r="J387" s="57">
        <v>2.42</v>
      </c>
      <c r="K387" s="69">
        <v>2.46</v>
      </c>
      <c r="L387" s="57">
        <v>0.06</v>
      </c>
      <c r="M387" s="57">
        <v>2.67</v>
      </c>
      <c r="N387" s="69">
        <v>80.400000000000006</v>
      </c>
      <c r="O387" s="36">
        <f>N387*1.1155</f>
        <v>89.686199999999999</v>
      </c>
      <c r="P387" s="61">
        <v>-18.7</v>
      </c>
      <c r="Q387" s="61">
        <v>7</v>
      </c>
      <c r="R387" s="61">
        <v>44.2</v>
      </c>
      <c r="S387" s="61">
        <v>15</v>
      </c>
      <c r="T387" s="61">
        <v>2.9</v>
      </c>
      <c r="U387" s="61" t="s">
        <v>896</v>
      </c>
      <c r="V387" s="57">
        <v>3</v>
      </c>
      <c r="W387" s="57">
        <v>3</v>
      </c>
      <c r="X387" s="57"/>
      <c r="Y387" s="44">
        <v>-21.9253</v>
      </c>
      <c r="Z387" s="45">
        <v>7.1012999999999993</v>
      </c>
    </row>
    <row r="388" spans="1:26" x14ac:dyDescent="0.35">
      <c r="A388" s="37" t="s">
        <v>633</v>
      </c>
      <c r="B388" s="57" t="s">
        <v>361</v>
      </c>
      <c r="C388" s="57" t="s">
        <v>360</v>
      </c>
      <c r="D388" s="57" t="s">
        <v>336</v>
      </c>
      <c r="E388" s="41">
        <v>4422</v>
      </c>
      <c r="F388" s="41">
        <v>4751</v>
      </c>
      <c r="G388" s="41">
        <v>4587</v>
      </c>
      <c r="H388" s="57"/>
      <c r="I388" s="57">
        <v>2.5</v>
      </c>
      <c r="J388" s="57">
        <v>2.5299999999999998</v>
      </c>
      <c r="K388" s="69">
        <v>2.52</v>
      </c>
      <c r="L388" s="57">
        <v>0.02</v>
      </c>
      <c r="M388" s="57">
        <v>2.38</v>
      </c>
      <c r="N388" s="69">
        <v>86.5</v>
      </c>
      <c r="O388" s="36">
        <f>N388</f>
        <v>86.5</v>
      </c>
      <c r="P388" s="61">
        <v>-18.600000000000001</v>
      </c>
      <c r="Q388" s="61">
        <v>6.6</v>
      </c>
      <c r="R388" s="61">
        <v>42.6</v>
      </c>
      <c r="S388" s="61">
        <v>14.8</v>
      </c>
      <c r="T388" s="61">
        <v>2.9</v>
      </c>
      <c r="U388" s="61" t="s">
        <v>896</v>
      </c>
      <c r="V388" s="57">
        <v>3</v>
      </c>
      <c r="W388" s="57">
        <v>3</v>
      </c>
      <c r="X388" s="57"/>
      <c r="Y388" s="57"/>
      <c r="Z388" s="57"/>
    </row>
    <row r="389" spans="1:26" x14ac:dyDescent="0.35">
      <c r="A389" s="37" t="s">
        <v>633</v>
      </c>
      <c r="B389" s="57" t="s">
        <v>76</v>
      </c>
      <c r="C389" s="57" t="s">
        <v>231</v>
      </c>
      <c r="D389" s="57" t="s">
        <v>594</v>
      </c>
      <c r="E389" s="41">
        <v>4751</v>
      </c>
      <c r="F389" s="41">
        <v>5081</v>
      </c>
      <c r="G389" s="41">
        <v>4916</v>
      </c>
      <c r="H389" s="57"/>
      <c r="I389" s="57">
        <v>2.74</v>
      </c>
      <c r="J389" s="57">
        <v>2.78</v>
      </c>
      <c r="K389" s="69">
        <v>2.76</v>
      </c>
      <c r="L389" s="57">
        <v>0.03</v>
      </c>
      <c r="M389" s="57">
        <v>2.57</v>
      </c>
      <c r="N389" s="69">
        <v>117.6</v>
      </c>
      <c r="O389" s="36">
        <f>N389</f>
        <v>117.6</v>
      </c>
      <c r="P389" s="61">
        <v>-17</v>
      </c>
      <c r="Q389" s="61">
        <v>7.3</v>
      </c>
      <c r="R389" s="61">
        <v>37.799999999999997</v>
      </c>
      <c r="S389" s="61">
        <v>13.1</v>
      </c>
      <c r="T389" s="61">
        <v>2.9</v>
      </c>
      <c r="U389" s="61" t="s">
        <v>896</v>
      </c>
      <c r="V389" s="57">
        <v>4</v>
      </c>
      <c r="W389" s="57">
        <v>4</v>
      </c>
      <c r="X389" s="57"/>
      <c r="Y389" s="57"/>
      <c r="Z389" s="57"/>
    </row>
    <row r="390" spans="1:26" x14ac:dyDescent="0.35">
      <c r="A390" s="37" t="s">
        <v>633</v>
      </c>
      <c r="B390" s="57" t="s">
        <v>75</v>
      </c>
      <c r="C390" s="57" t="s">
        <v>231</v>
      </c>
      <c r="D390" s="57" t="s">
        <v>594</v>
      </c>
      <c r="E390" s="41">
        <v>4751</v>
      </c>
      <c r="F390" s="41">
        <v>5081</v>
      </c>
      <c r="G390" s="41">
        <v>4916</v>
      </c>
      <c r="H390" s="57">
        <v>1.81</v>
      </c>
      <c r="I390" s="57">
        <v>1.97</v>
      </c>
      <c r="J390" s="57"/>
      <c r="K390" s="69">
        <v>1.89</v>
      </c>
      <c r="L390" s="57">
        <v>0.11</v>
      </c>
      <c r="M390" s="57"/>
      <c r="N390" s="69">
        <v>33.6</v>
      </c>
      <c r="O390" s="36">
        <f>N390</f>
        <v>33.6</v>
      </c>
      <c r="P390" s="61">
        <v>-14.8</v>
      </c>
      <c r="Q390" s="61">
        <v>6.6</v>
      </c>
      <c r="R390" s="61">
        <v>32.1</v>
      </c>
      <c r="S390" s="61">
        <v>11</v>
      </c>
      <c r="T390" s="61">
        <v>2.9</v>
      </c>
      <c r="U390" s="61" t="s">
        <v>896</v>
      </c>
      <c r="V390" s="57">
        <v>4</v>
      </c>
      <c r="W390" s="57">
        <v>4</v>
      </c>
      <c r="X390" s="57"/>
      <c r="Y390" s="57"/>
      <c r="Z390" s="57"/>
    </row>
    <row r="391" spans="1:26" x14ac:dyDescent="0.35">
      <c r="A391" s="37" t="s">
        <v>633</v>
      </c>
      <c r="B391" s="57" t="s">
        <v>84</v>
      </c>
      <c r="C391" s="57" t="s">
        <v>231</v>
      </c>
      <c r="D391" s="57" t="s">
        <v>594</v>
      </c>
      <c r="E391" s="41">
        <v>4751</v>
      </c>
      <c r="F391" s="41">
        <v>5081</v>
      </c>
      <c r="G391" s="41">
        <v>4916</v>
      </c>
      <c r="H391" s="57">
        <v>2.48</v>
      </c>
      <c r="I391" s="57"/>
      <c r="J391" s="57"/>
      <c r="K391" s="69">
        <v>2.48</v>
      </c>
      <c r="L391" s="57"/>
      <c r="M391" s="57"/>
      <c r="N391" s="69">
        <v>82.5</v>
      </c>
      <c r="O391" s="36">
        <f>N391</f>
        <v>82.5</v>
      </c>
      <c r="P391" s="61">
        <v>-16.2</v>
      </c>
      <c r="Q391" s="61">
        <v>7.5</v>
      </c>
      <c r="R391" s="61">
        <v>30.8</v>
      </c>
      <c r="S391" s="61">
        <v>10.8</v>
      </c>
      <c r="T391" s="61">
        <v>2.9</v>
      </c>
      <c r="U391" s="61" t="s">
        <v>896</v>
      </c>
      <c r="V391" s="57">
        <v>4</v>
      </c>
      <c r="W391" s="57">
        <v>4</v>
      </c>
      <c r="X391" s="57"/>
      <c r="Y391" s="61">
        <v>-16.718064957264957</v>
      </c>
      <c r="Z391" s="61">
        <v>6.6274709401709408</v>
      </c>
    </row>
    <row r="392" spans="1:26" x14ac:dyDescent="0.35">
      <c r="A392" s="37" t="s">
        <v>633</v>
      </c>
      <c r="B392" s="30" t="s">
        <v>226</v>
      </c>
      <c r="C392" s="27" t="s">
        <v>231</v>
      </c>
      <c r="D392" s="38"/>
      <c r="E392" s="40">
        <v>4751</v>
      </c>
      <c r="F392" s="40">
        <v>5081</v>
      </c>
      <c r="G392" s="42">
        <v>4916</v>
      </c>
      <c r="H392" s="43"/>
      <c r="I392" s="43"/>
      <c r="J392" s="43"/>
      <c r="K392" s="43"/>
      <c r="L392" s="43"/>
      <c r="M392" s="38"/>
      <c r="N392" s="43"/>
      <c r="O392" s="36"/>
      <c r="P392" s="46">
        <v>-18.893466666666665</v>
      </c>
      <c r="Q392" s="50">
        <v>6.0064733333333331</v>
      </c>
      <c r="R392" s="46">
        <v>39.9821619053562</v>
      </c>
      <c r="S392" s="50">
        <v>13.878316576974758</v>
      </c>
      <c r="T392" s="50">
        <v>2.8809086234341863</v>
      </c>
      <c r="U392" s="61" t="s">
        <v>896</v>
      </c>
      <c r="V392" s="41">
        <v>4</v>
      </c>
      <c r="W392" s="41">
        <v>4</v>
      </c>
      <c r="X392" s="57"/>
      <c r="Y392" s="57"/>
      <c r="Z392" s="57"/>
    </row>
    <row r="393" spans="1:26" x14ac:dyDescent="0.35">
      <c r="A393" s="37" t="s">
        <v>633</v>
      </c>
      <c r="B393" s="57" t="s">
        <v>77</v>
      </c>
      <c r="C393" s="57" t="s">
        <v>231</v>
      </c>
      <c r="D393" s="57" t="s">
        <v>336</v>
      </c>
      <c r="E393" s="41">
        <v>4751</v>
      </c>
      <c r="F393" s="41">
        <v>5081</v>
      </c>
      <c r="G393" s="41">
        <v>4916</v>
      </c>
      <c r="H393" s="57"/>
      <c r="I393" s="57">
        <v>2.39</v>
      </c>
      <c r="J393" s="57">
        <v>2.37</v>
      </c>
      <c r="K393" s="69">
        <v>2.38</v>
      </c>
      <c r="L393" s="57">
        <v>0.01</v>
      </c>
      <c r="M393" s="57">
        <v>2.4500000000000002</v>
      </c>
      <c r="N393" s="69">
        <v>72</v>
      </c>
      <c r="O393" s="36">
        <f>N393</f>
        <v>72</v>
      </c>
      <c r="P393" s="61"/>
      <c r="Q393" s="61"/>
      <c r="R393" s="61"/>
      <c r="S393" s="61"/>
      <c r="T393" s="61"/>
      <c r="U393" s="61"/>
      <c r="V393" s="57">
        <v>4</v>
      </c>
      <c r="W393" s="57">
        <v>4</v>
      </c>
      <c r="X393" s="30"/>
      <c r="Y393" s="57"/>
      <c r="Z393" s="57"/>
    </row>
    <row r="394" spans="1:26" x14ac:dyDescent="0.35">
      <c r="A394" s="37" t="s">
        <v>633</v>
      </c>
      <c r="B394" s="57" t="s">
        <v>81</v>
      </c>
      <c r="C394" s="57" t="s">
        <v>231</v>
      </c>
      <c r="D394" s="57" t="s">
        <v>336</v>
      </c>
      <c r="E394" s="41">
        <v>4751</v>
      </c>
      <c r="F394" s="41">
        <v>5081</v>
      </c>
      <c r="G394" s="41">
        <v>4916</v>
      </c>
      <c r="H394" s="57">
        <v>2.5</v>
      </c>
      <c r="I394" s="57">
        <v>2.5</v>
      </c>
      <c r="J394" s="57">
        <v>2.57</v>
      </c>
      <c r="K394" s="69">
        <v>2.52</v>
      </c>
      <c r="L394" s="57">
        <v>0.04</v>
      </c>
      <c r="M394" s="57"/>
      <c r="N394" s="69">
        <v>87.4</v>
      </c>
      <c r="O394" s="36">
        <f>N394</f>
        <v>87.4</v>
      </c>
      <c r="P394" s="61">
        <v>-11.6</v>
      </c>
      <c r="Q394" s="61">
        <v>7.3</v>
      </c>
      <c r="R394" s="61">
        <v>42.5</v>
      </c>
      <c r="S394" s="61">
        <v>15.1</v>
      </c>
      <c r="T394" s="61">
        <v>2.8</v>
      </c>
      <c r="U394" s="61" t="s">
        <v>896</v>
      </c>
      <c r="V394" s="57">
        <v>4</v>
      </c>
      <c r="W394" s="57">
        <v>4</v>
      </c>
      <c r="X394" s="27"/>
      <c r="Y394" s="57"/>
      <c r="Z394" s="57"/>
    </row>
    <row r="395" spans="1:26" x14ac:dyDescent="0.35">
      <c r="A395" s="37" t="s">
        <v>633</v>
      </c>
      <c r="B395" s="57" t="s">
        <v>80</v>
      </c>
      <c r="C395" s="57" t="s">
        <v>231</v>
      </c>
      <c r="D395" s="57" t="s">
        <v>321</v>
      </c>
      <c r="E395" s="41">
        <v>4751</v>
      </c>
      <c r="F395" s="41">
        <v>5081</v>
      </c>
      <c r="G395" s="41">
        <v>4916</v>
      </c>
      <c r="H395" s="57"/>
      <c r="I395" s="57">
        <v>2.39</v>
      </c>
      <c r="J395" s="57">
        <v>2.38</v>
      </c>
      <c r="K395" s="69">
        <v>2.39</v>
      </c>
      <c r="L395" s="57">
        <v>0.01</v>
      </c>
      <c r="M395" s="57">
        <v>2.4900000000000002</v>
      </c>
      <c r="N395" s="69">
        <v>72.5</v>
      </c>
      <c r="O395" s="36">
        <f>N395*1.1155</f>
        <v>80.873750000000001</v>
      </c>
      <c r="P395" s="61">
        <v>-12.4</v>
      </c>
      <c r="Q395" s="61">
        <v>7.1</v>
      </c>
      <c r="R395" s="61">
        <v>42.1</v>
      </c>
      <c r="S395" s="61">
        <v>15</v>
      </c>
      <c r="T395" s="61">
        <v>2.8</v>
      </c>
      <c r="U395" s="61" t="s">
        <v>896</v>
      </c>
      <c r="V395" s="57">
        <v>4</v>
      </c>
      <c r="W395" s="57">
        <v>4</v>
      </c>
      <c r="X395" s="27"/>
      <c r="Y395" s="57"/>
      <c r="Z395" s="57"/>
    </row>
    <row r="396" spans="1:26" x14ac:dyDescent="0.35">
      <c r="A396" s="37" t="s">
        <v>633</v>
      </c>
      <c r="B396" s="57" t="s">
        <v>82</v>
      </c>
      <c r="C396" s="57" t="s">
        <v>231</v>
      </c>
      <c r="D396" s="57" t="s">
        <v>321</v>
      </c>
      <c r="E396" s="41">
        <v>4751</v>
      </c>
      <c r="F396" s="41">
        <v>5081</v>
      </c>
      <c r="G396" s="41">
        <v>4916</v>
      </c>
      <c r="H396" s="57">
        <v>2.62</v>
      </c>
      <c r="I396" s="57">
        <v>2.54</v>
      </c>
      <c r="J396" s="57">
        <v>2.6</v>
      </c>
      <c r="K396" s="69">
        <v>2.59</v>
      </c>
      <c r="L396" s="57">
        <v>0.04</v>
      </c>
      <c r="M396" s="57"/>
      <c r="N396" s="69">
        <v>94.9</v>
      </c>
      <c r="O396" s="36">
        <f>N396*1.1155</f>
        <v>105.86095</v>
      </c>
      <c r="P396" s="61">
        <v>-13.3</v>
      </c>
      <c r="Q396" s="61">
        <v>6.9</v>
      </c>
      <c r="R396" s="61">
        <v>42.7</v>
      </c>
      <c r="S396" s="61">
        <v>15.2</v>
      </c>
      <c r="T396" s="61">
        <v>2.8</v>
      </c>
      <c r="U396" s="61" t="s">
        <v>896</v>
      </c>
      <c r="V396" s="57">
        <v>4</v>
      </c>
      <c r="W396" s="57">
        <v>4</v>
      </c>
      <c r="X396" s="27"/>
      <c r="Y396" s="57"/>
      <c r="Z396" s="57"/>
    </row>
    <row r="397" spans="1:26" x14ac:dyDescent="0.35">
      <c r="A397" s="37" t="s">
        <v>633</v>
      </c>
      <c r="B397" s="57" t="s">
        <v>78</v>
      </c>
      <c r="C397" s="57" t="s">
        <v>231</v>
      </c>
      <c r="D397" s="57" t="s">
        <v>321</v>
      </c>
      <c r="E397" s="41">
        <v>4751</v>
      </c>
      <c r="F397" s="41">
        <v>5081</v>
      </c>
      <c r="G397" s="41">
        <v>4916</v>
      </c>
      <c r="H397" s="57">
        <v>2.27</v>
      </c>
      <c r="I397" s="57">
        <v>2.36</v>
      </c>
      <c r="J397" s="57">
        <v>2.31</v>
      </c>
      <c r="K397" s="69">
        <v>2.31</v>
      </c>
      <c r="L397" s="57">
        <v>0.05</v>
      </c>
      <c r="M397" s="57"/>
      <c r="N397" s="69">
        <v>65.599999999999994</v>
      </c>
      <c r="O397" s="36">
        <f>N397*1.1155</f>
        <v>73.176799999999986</v>
      </c>
      <c r="P397" s="61">
        <v>-15.1</v>
      </c>
      <c r="Q397" s="61">
        <v>6.6</v>
      </c>
      <c r="R397" s="61">
        <v>42.8</v>
      </c>
      <c r="S397" s="61">
        <v>15.1</v>
      </c>
      <c r="T397" s="61">
        <v>2.8</v>
      </c>
      <c r="U397" s="61" t="s">
        <v>896</v>
      </c>
      <c r="V397" s="57">
        <v>4</v>
      </c>
      <c r="W397" s="57">
        <v>4</v>
      </c>
      <c r="X397" s="57"/>
      <c r="Y397" s="57"/>
      <c r="Z397" s="57"/>
    </row>
    <row r="398" spans="1:26" x14ac:dyDescent="0.35">
      <c r="A398" s="37" t="s">
        <v>633</v>
      </c>
      <c r="B398" s="57" t="s">
        <v>514</v>
      </c>
      <c r="C398" s="57" t="s">
        <v>231</v>
      </c>
      <c r="D398" s="57"/>
      <c r="E398" s="41">
        <v>4751</v>
      </c>
      <c r="F398" s="41">
        <v>5081</v>
      </c>
      <c r="G398" s="41">
        <v>4916</v>
      </c>
      <c r="H398" s="57"/>
      <c r="I398" s="57"/>
      <c r="J398" s="57"/>
      <c r="K398" s="57"/>
      <c r="L398" s="57"/>
      <c r="M398" s="57"/>
      <c r="N398" s="69"/>
      <c r="O398" s="36"/>
      <c r="P398" s="61">
        <v>-13.8</v>
      </c>
      <c r="Q398" s="61">
        <v>6.5</v>
      </c>
      <c r="R398" s="61">
        <v>39.799999999999997</v>
      </c>
      <c r="S398" s="61">
        <v>13.8</v>
      </c>
      <c r="T398" s="61">
        <v>2.9</v>
      </c>
      <c r="U398" s="61" t="s">
        <v>896</v>
      </c>
      <c r="V398" s="57">
        <v>4</v>
      </c>
      <c r="W398" s="57">
        <v>4</v>
      </c>
      <c r="X398" s="57"/>
      <c r="Y398" s="57"/>
      <c r="Z398" s="57"/>
    </row>
    <row r="399" spans="1:26" x14ac:dyDescent="0.35">
      <c r="A399" s="37" t="s">
        <v>633</v>
      </c>
      <c r="B399" s="57" t="s">
        <v>79</v>
      </c>
      <c r="C399" s="57" t="s">
        <v>231</v>
      </c>
      <c r="D399" s="57" t="s">
        <v>307</v>
      </c>
      <c r="E399" s="41">
        <v>4751</v>
      </c>
      <c r="F399" s="41">
        <v>5081</v>
      </c>
      <c r="G399" s="41">
        <v>4916</v>
      </c>
      <c r="H399" s="57">
        <v>2.2999999999999998</v>
      </c>
      <c r="I399" s="57"/>
      <c r="J399" s="57">
        <v>2.2799999999999998</v>
      </c>
      <c r="K399" s="69">
        <v>2.29</v>
      </c>
      <c r="L399" s="57">
        <v>0.01</v>
      </c>
      <c r="M399" s="57">
        <v>2.23</v>
      </c>
      <c r="N399" s="69">
        <v>63.4</v>
      </c>
      <c r="O399" s="36">
        <f>N399*1.1155</f>
        <v>70.722699999999989</v>
      </c>
      <c r="P399" s="46">
        <v>-17.223466666666667</v>
      </c>
      <c r="Q399" s="50">
        <v>6.1032266666666661</v>
      </c>
      <c r="R399" s="46">
        <v>41.739039022895739</v>
      </c>
      <c r="S399" s="50">
        <v>14.574973698744474</v>
      </c>
      <c r="T399" s="46">
        <v>2.8637471247369213</v>
      </c>
      <c r="U399" s="61" t="s">
        <v>896</v>
      </c>
      <c r="V399" s="41">
        <v>4</v>
      </c>
      <c r="W399" s="41">
        <v>4</v>
      </c>
      <c r="X399" s="57"/>
      <c r="Y399" s="57"/>
      <c r="Z399" s="57"/>
    </row>
    <row r="400" spans="1:26" x14ac:dyDescent="0.35">
      <c r="A400" s="37" t="s">
        <v>633</v>
      </c>
      <c r="B400" s="57" t="s">
        <v>83</v>
      </c>
      <c r="C400" s="57" t="s">
        <v>231</v>
      </c>
      <c r="D400" s="57" t="s">
        <v>307</v>
      </c>
      <c r="E400" s="41">
        <v>4751</v>
      </c>
      <c r="F400" s="41">
        <v>5081</v>
      </c>
      <c r="G400" s="41">
        <v>4916</v>
      </c>
      <c r="H400" s="57"/>
      <c r="I400" s="57">
        <v>2.4300000000000002</v>
      </c>
      <c r="J400" s="57">
        <v>2.46</v>
      </c>
      <c r="K400" s="69">
        <v>2.4500000000000002</v>
      </c>
      <c r="L400" s="57">
        <v>0.02</v>
      </c>
      <c r="M400" s="57">
        <v>2.57</v>
      </c>
      <c r="N400" s="69">
        <v>78.7</v>
      </c>
      <c r="O400" s="36">
        <f>N400*1.1155</f>
        <v>87.789850000000001</v>
      </c>
      <c r="P400" s="46">
        <v>-17.261466666666667</v>
      </c>
      <c r="Q400" s="50">
        <v>6.1812266666666664</v>
      </c>
      <c r="R400" s="46">
        <v>40.68455845044663</v>
      </c>
      <c r="S400" s="50">
        <v>13.987402762823859</v>
      </c>
      <c r="T400" s="46">
        <v>2.908657106705991</v>
      </c>
      <c r="U400" s="61" t="s">
        <v>896</v>
      </c>
      <c r="V400" s="41">
        <v>4</v>
      </c>
      <c r="W400" s="41">
        <v>4</v>
      </c>
      <c r="X400" s="57"/>
      <c r="Y400" s="57"/>
      <c r="Z400" s="57"/>
    </row>
    <row r="401" spans="1:26" x14ac:dyDescent="0.35">
      <c r="A401" s="37" t="s">
        <v>633</v>
      </c>
      <c r="B401" s="57" t="s">
        <v>362</v>
      </c>
      <c r="C401" s="57" t="s">
        <v>363</v>
      </c>
      <c r="D401" s="57" t="s">
        <v>336</v>
      </c>
      <c r="E401" s="41">
        <v>4751</v>
      </c>
      <c r="F401" s="106">
        <v>5739</v>
      </c>
      <c r="G401" s="41">
        <v>5245</v>
      </c>
      <c r="H401" s="57">
        <v>2.6</v>
      </c>
      <c r="I401" s="57">
        <v>2.61</v>
      </c>
      <c r="J401" s="57">
        <v>2.59</v>
      </c>
      <c r="K401" s="69">
        <v>2.6</v>
      </c>
      <c r="L401" s="57">
        <v>0.01</v>
      </c>
      <c r="M401" s="57"/>
      <c r="N401" s="69">
        <v>96.5</v>
      </c>
      <c r="O401" s="36">
        <f>N401</f>
        <v>96.5</v>
      </c>
      <c r="P401" s="61">
        <v>-19</v>
      </c>
      <c r="Q401" s="61">
        <v>3.5</v>
      </c>
      <c r="R401" s="61">
        <v>44.1</v>
      </c>
      <c r="S401" s="61">
        <v>15.2</v>
      </c>
      <c r="T401" s="61">
        <v>2.9</v>
      </c>
      <c r="U401" s="61" t="s">
        <v>896</v>
      </c>
      <c r="V401" s="57">
        <v>4</v>
      </c>
      <c r="W401" s="57">
        <v>4</v>
      </c>
      <c r="X401" s="57"/>
      <c r="Y401" s="44">
        <v>-18.970300000000002</v>
      </c>
      <c r="Z401" s="45">
        <v>3.5432999999999995</v>
      </c>
    </row>
    <row r="402" spans="1:26" x14ac:dyDescent="0.35">
      <c r="A402" s="37" t="s">
        <v>633</v>
      </c>
      <c r="B402" s="57" t="s">
        <v>364</v>
      </c>
      <c r="C402" s="57" t="s">
        <v>365</v>
      </c>
      <c r="D402" s="57" t="s">
        <v>307</v>
      </c>
      <c r="E402" s="99">
        <v>5081</v>
      </c>
      <c r="F402" s="106">
        <v>5410</v>
      </c>
      <c r="G402" s="99">
        <v>5245.5</v>
      </c>
      <c r="H402" s="57"/>
      <c r="I402" s="57">
        <v>2.2599999999999998</v>
      </c>
      <c r="J402" s="57">
        <v>2.3199999999999998</v>
      </c>
      <c r="K402" s="69">
        <v>2.29</v>
      </c>
      <c r="L402" s="57">
        <v>0.04</v>
      </c>
      <c r="M402" s="57">
        <v>2.14</v>
      </c>
      <c r="N402" s="69">
        <v>63.4</v>
      </c>
      <c r="O402" s="36">
        <f>N402*1.1155</f>
        <v>70.722699999999989</v>
      </c>
      <c r="P402" s="61"/>
      <c r="Q402" s="61"/>
      <c r="R402" s="61"/>
      <c r="S402" s="61"/>
      <c r="T402" s="61"/>
      <c r="U402" s="61"/>
      <c r="V402" s="57">
        <v>4</v>
      </c>
      <c r="W402" s="57">
        <v>4</v>
      </c>
      <c r="X402" s="57"/>
      <c r="Y402" s="57"/>
      <c r="Z402" s="57"/>
    </row>
    <row r="403" spans="1:26" x14ac:dyDescent="0.35">
      <c r="A403" s="37" t="s">
        <v>633</v>
      </c>
      <c r="B403" s="57" t="s">
        <v>366</v>
      </c>
      <c r="C403" s="57" t="s">
        <v>365</v>
      </c>
      <c r="D403" s="57" t="s">
        <v>321</v>
      </c>
      <c r="E403" s="99">
        <v>5081</v>
      </c>
      <c r="F403" s="106">
        <v>5410</v>
      </c>
      <c r="G403" s="99">
        <v>5245.5</v>
      </c>
      <c r="H403" s="57">
        <v>2.4</v>
      </c>
      <c r="I403" s="57">
        <v>2.39</v>
      </c>
      <c r="J403" s="57">
        <v>2.46</v>
      </c>
      <c r="K403" s="69">
        <v>2.42</v>
      </c>
      <c r="L403" s="57">
        <v>0.04</v>
      </c>
      <c r="M403" s="57"/>
      <c r="N403" s="69">
        <v>75.8</v>
      </c>
      <c r="O403" s="36">
        <f>N403*1.1155</f>
        <v>84.554899999999989</v>
      </c>
      <c r="P403" s="61">
        <v>-15.2</v>
      </c>
      <c r="Q403" s="61">
        <v>6.7</v>
      </c>
      <c r="R403" s="61">
        <v>35.6</v>
      </c>
      <c r="S403" s="61">
        <v>12.4</v>
      </c>
      <c r="T403" s="61">
        <v>2.9</v>
      </c>
      <c r="U403" s="61" t="s">
        <v>896</v>
      </c>
      <c r="V403" s="57">
        <v>4</v>
      </c>
      <c r="W403" s="57">
        <v>4</v>
      </c>
      <c r="X403" s="57"/>
      <c r="Y403" s="57"/>
      <c r="Z403" s="57"/>
    </row>
    <row r="404" spans="1:26" x14ac:dyDescent="0.35">
      <c r="A404" s="37" t="s">
        <v>633</v>
      </c>
      <c r="B404" s="57" t="s">
        <v>548</v>
      </c>
      <c r="C404" s="57" t="s">
        <v>365</v>
      </c>
      <c r="D404" s="57" t="s">
        <v>336</v>
      </c>
      <c r="E404" s="99">
        <v>5081</v>
      </c>
      <c r="F404" s="106">
        <v>5410</v>
      </c>
      <c r="G404" s="99">
        <v>5245.5</v>
      </c>
      <c r="H404" s="57">
        <v>2.5099999999999998</v>
      </c>
      <c r="I404" s="57">
        <v>2.5</v>
      </c>
      <c r="J404" s="57">
        <v>2.4700000000000002</v>
      </c>
      <c r="K404" s="69">
        <v>2.4900000000000002</v>
      </c>
      <c r="L404" s="57">
        <v>0.02</v>
      </c>
      <c r="M404" s="57"/>
      <c r="N404" s="69">
        <v>84</v>
      </c>
      <c r="O404" s="36">
        <f>N404</f>
        <v>84</v>
      </c>
      <c r="P404" s="61"/>
      <c r="Q404" s="61"/>
      <c r="R404" s="61"/>
      <c r="S404" s="61"/>
      <c r="T404" s="61"/>
      <c r="U404" s="61"/>
      <c r="V404" s="57">
        <v>4</v>
      </c>
      <c r="W404" s="57">
        <v>4</v>
      </c>
      <c r="X404" s="57"/>
      <c r="Y404" s="57"/>
      <c r="Z404" s="57"/>
    </row>
    <row r="405" spans="1:26" x14ac:dyDescent="0.35">
      <c r="A405" s="37" t="s">
        <v>633</v>
      </c>
      <c r="B405" s="27" t="s">
        <v>367</v>
      </c>
      <c r="C405" s="27" t="s">
        <v>368</v>
      </c>
      <c r="D405" s="38"/>
      <c r="E405" s="40">
        <v>5410</v>
      </c>
      <c r="F405" s="40">
        <v>5739</v>
      </c>
      <c r="G405" s="42">
        <v>5574.5</v>
      </c>
      <c r="H405" s="43"/>
      <c r="I405" s="43"/>
      <c r="J405" s="43"/>
      <c r="K405" s="43"/>
      <c r="L405" s="43"/>
      <c r="M405" s="38"/>
      <c r="N405" s="43"/>
      <c r="O405" s="36"/>
      <c r="P405" s="44">
        <v>-14.082300000000002</v>
      </c>
      <c r="Q405" s="45">
        <v>6.9862999999999991</v>
      </c>
      <c r="R405" s="44">
        <v>41.628435898230336</v>
      </c>
      <c r="S405" s="45">
        <v>14.3084167862757</v>
      </c>
      <c r="T405" s="44">
        <v>2.9093670194286876</v>
      </c>
      <c r="U405" s="61" t="s">
        <v>896</v>
      </c>
      <c r="V405" s="57">
        <v>4</v>
      </c>
      <c r="W405" s="41">
        <v>5</v>
      </c>
      <c r="X405" s="57"/>
      <c r="Y405" s="61">
        <v>-15.013766666666667</v>
      </c>
      <c r="Z405" s="61">
        <v>6.2173962962962959</v>
      </c>
    </row>
    <row r="406" spans="1:26" x14ac:dyDescent="0.35">
      <c r="A406" s="37" t="s">
        <v>633</v>
      </c>
      <c r="B406" s="57" t="s">
        <v>369</v>
      </c>
      <c r="C406" s="57" t="s">
        <v>368</v>
      </c>
      <c r="D406" s="57" t="s">
        <v>336</v>
      </c>
      <c r="E406" s="41">
        <v>5410</v>
      </c>
      <c r="F406" s="41">
        <v>5739</v>
      </c>
      <c r="G406" s="41">
        <v>5575</v>
      </c>
      <c r="H406" s="57">
        <v>2.58</v>
      </c>
      <c r="I406" s="57">
        <v>2.72</v>
      </c>
      <c r="J406" s="57">
        <v>2.66</v>
      </c>
      <c r="K406" s="69">
        <v>2.65</v>
      </c>
      <c r="L406" s="57">
        <v>7.0000000000000007E-2</v>
      </c>
      <c r="M406" s="57"/>
      <c r="N406" s="69">
        <v>103.2</v>
      </c>
      <c r="O406" s="36">
        <f>N406</f>
        <v>103.2</v>
      </c>
      <c r="P406" s="61">
        <v>-14.5</v>
      </c>
      <c r="Q406" s="61">
        <v>5.5</v>
      </c>
      <c r="R406" s="61">
        <v>43</v>
      </c>
      <c r="S406" s="61">
        <v>15</v>
      </c>
      <c r="T406" s="61">
        <v>2.9</v>
      </c>
      <c r="U406" s="61" t="s">
        <v>896</v>
      </c>
      <c r="V406" s="57">
        <v>4</v>
      </c>
      <c r="W406" s="57">
        <v>5</v>
      </c>
      <c r="X406" s="57"/>
      <c r="Y406" s="57"/>
      <c r="Z406" s="57"/>
    </row>
    <row r="407" spans="1:26" x14ac:dyDescent="0.35">
      <c r="A407" s="37" t="s">
        <v>633</v>
      </c>
      <c r="B407" s="57" t="s">
        <v>370</v>
      </c>
      <c r="C407" s="57" t="s">
        <v>368</v>
      </c>
      <c r="D407" s="57" t="s">
        <v>307</v>
      </c>
      <c r="E407" s="41">
        <v>5410</v>
      </c>
      <c r="F407" s="41">
        <v>5739</v>
      </c>
      <c r="G407" s="41">
        <v>5575</v>
      </c>
      <c r="H407" s="57"/>
      <c r="I407" s="57">
        <v>2.65</v>
      </c>
      <c r="J407" s="57">
        <v>2.69</v>
      </c>
      <c r="K407" s="69">
        <v>2.67</v>
      </c>
      <c r="L407" s="57">
        <v>0.03</v>
      </c>
      <c r="M407" s="57">
        <v>2.4900000000000002</v>
      </c>
      <c r="N407" s="69">
        <v>105.4</v>
      </c>
      <c r="O407" s="36">
        <f>N407*1.1155</f>
        <v>117.5737</v>
      </c>
      <c r="P407" s="61">
        <v>-16.399999999999999</v>
      </c>
      <c r="Q407" s="61">
        <v>6.2</v>
      </c>
      <c r="R407" s="61">
        <v>41.9</v>
      </c>
      <c r="S407" s="61">
        <v>14.6</v>
      </c>
      <c r="T407" s="61">
        <v>2.9</v>
      </c>
      <c r="U407" s="61" t="s">
        <v>896</v>
      </c>
      <c r="V407" s="57">
        <v>4</v>
      </c>
      <c r="W407" s="57">
        <v>5</v>
      </c>
      <c r="X407" s="27"/>
      <c r="Y407" s="57"/>
      <c r="Z407" s="57"/>
    </row>
    <row r="408" spans="1:26" x14ac:dyDescent="0.35">
      <c r="A408" s="37" t="s">
        <v>633</v>
      </c>
      <c r="B408" s="57" t="s">
        <v>136</v>
      </c>
      <c r="C408" s="57" t="s">
        <v>232</v>
      </c>
      <c r="D408" s="57" t="s">
        <v>594</v>
      </c>
      <c r="E408" s="41">
        <v>5739</v>
      </c>
      <c r="F408" s="41">
        <v>6069</v>
      </c>
      <c r="G408" s="41">
        <v>5904</v>
      </c>
      <c r="H408" s="57">
        <v>2.52</v>
      </c>
      <c r="I408" s="57">
        <v>2.5099999999999998</v>
      </c>
      <c r="J408" s="57"/>
      <c r="K408" s="69">
        <v>2.52</v>
      </c>
      <c r="L408" s="57">
        <v>0.01</v>
      </c>
      <c r="M408" s="57">
        <v>2.36</v>
      </c>
      <c r="N408" s="69">
        <v>86.5</v>
      </c>
      <c r="O408" s="36">
        <f>N408</f>
        <v>86.5</v>
      </c>
      <c r="P408" s="61">
        <v>-18.100000000000001</v>
      </c>
      <c r="Q408" s="61">
        <v>5.6</v>
      </c>
      <c r="R408" s="61">
        <v>38.200000000000003</v>
      </c>
      <c r="S408" s="61">
        <v>13.3</v>
      </c>
      <c r="T408" s="61">
        <v>2.9</v>
      </c>
      <c r="U408" s="61" t="s">
        <v>896</v>
      </c>
      <c r="V408" s="57">
        <v>4</v>
      </c>
      <c r="W408" s="57">
        <v>5</v>
      </c>
      <c r="X408" s="57"/>
      <c r="Y408" s="57"/>
      <c r="Z408" s="57"/>
    </row>
    <row r="409" spans="1:26" x14ac:dyDescent="0.35">
      <c r="A409" s="37" t="s">
        <v>633</v>
      </c>
      <c r="B409" s="57" t="s">
        <v>371</v>
      </c>
      <c r="C409" s="57" t="s">
        <v>232</v>
      </c>
      <c r="D409" s="57" t="s">
        <v>321</v>
      </c>
      <c r="E409" s="41">
        <v>5739</v>
      </c>
      <c r="F409" s="41">
        <v>6069</v>
      </c>
      <c r="G409" s="41">
        <v>5904</v>
      </c>
      <c r="H409" s="57">
        <v>2.4</v>
      </c>
      <c r="I409" s="57">
        <v>2.4700000000000002</v>
      </c>
      <c r="J409" s="57">
        <v>2.41</v>
      </c>
      <c r="K409" s="69">
        <v>2.4300000000000002</v>
      </c>
      <c r="L409" s="57">
        <v>0.04</v>
      </c>
      <c r="M409" s="57"/>
      <c r="N409" s="69">
        <v>76.8</v>
      </c>
      <c r="O409" s="36">
        <f>N409*1.1155</f>
        <v>85.670399999999987</v>
      </c>
      <c r="P409" s="61">
        <v>-14.6</v>
      </c>
      <c r="Q409" s="61">
        <v>4.8</v>
      </c>
      <c r="R409" s="61">
        <v>41.2</v>
      </c>
      <c r="S409" s="61">
        <v>14.5</v>
      </c>
      <c r="T409" s="61">
        <v>2.8</v>
      </c>
      <c r="U409" s="61" t="s">
        <v>896</v>
      </c>
      <c r="V409" s="57">
        <v>4</v>
      </c>
      <c r="W409" s="57">
        <v>5</v>
      </c>
      <c r="X409" s="57"/>
      <c r="Y409" s="57"/>
      <c r="Z409" s="57"/>
    </row>
    <row r="410" spans="1:26" x14ac:dyDescent="0.35">
      <c r="A410" s="37" t="s">
        <v>633</v>
      </c>
      <c r="B410" s="57" t="s">
        <v>372</v>
      </c>
      <c r="C410" s="57" t="s">
        <v>232</v>
      </c>
      <c r="D410" s="57" t="s">
        <v>321</v>
      </c>
      <c r="E410" s="41">
        <v>5739</v>
      </c>
      <c r="F410" s="41">
        <v>6069</v>
      </c>
      <c r="G410" s="41">
        <v>5904</v>
      </c>
      <c r="H410" s="57">
        <v>2.48</v>
      </c>
      <c r="I410" s="57"/>
      <c r="J410" s="57">
        <v>2.52</v>
      </c>
      <c r="K410" s="69">
        <v>2.5</v>
      </c>
      <c r="L410" s="57">
        <v>0.03</v>
      </c>
      <c r="M410" s="57">
        <v>2.68</v>
      </c>
      <c r="N410" s="69">
        <v>84.8</v>
      </c>
      <c r="O410" s="36">
        <f>N410*1.1155</f>
        <v>94.594399999999993</v>
      </c>
      <c r="P410" s="61">
        <v>-16.8</v>
      </c>
      <c r="Q410" s="61">
        <v>6.6</v>
      </c>
      <c r="R410" s="61">
        <v>41.7</v>
      </c>
      <c r="S410" s="61">
        <v>14.3</v>
      </c>
      <c r="T410" s="61">
        <v>2.9</v>
      </c>
      <c r="U410" s="61" t="s">
        <v>896</v>
      </c>
      <c r="V410" s="57">
        <v>4</v>
      </c>
      <c r="W410" s="57">
        <v>5</v>
      </c>
      <c r="X410" s="57"/>
      <c r="Y410" s="57"/>
      <c r="Z410" s="57"/>
    </row>
    <row r="411" spans="1:26" x14ac:dyDescent="0.35">
      <c r="A411" s="37" t="s">
        <v>633</v>
      </c>
      <c r="B411" s="27" t="s">
        <v>373</v>
      </c>
      <c r="C411" s="27" t="s">
        <v>232</v>
      </c>
      <c r="D411" s="38"/>
      <c r="E411" s="40">
        <v>5739</v>
      </c>
      <c r="F411" s="40">
        <v>6069</v>
      </c>
      <c r="G411" s="42">
        <v>5904</v>
      </c>
      <c r="H411" s="43"/>
      <c r="I411" s="43"/>
      <c r="J411" s="43"/>
      <c r="K411" s="43"/>
      <c r="L411" s="43"/>
      <c r="M411" s="38"/>
      <c r="N411" s="43"/>
      <c r="O411" s="36"/>
      <c r="P411" s="44">
        <v>-14.181555555555553</v>
      </c>
      <c r="Q411" s="45">
        <v>5.4894444444444437</v>
      </c>
      <c r="R411" s="44">
        <v>36.355836165731297</v>
      </c>
      <c r="S411" s="45">
        <v>12.07982179542593</v>
      </c>
      <c r="T411" s="44">
        <v>3.0096334847834898</v>
      </c>
      <c r="U411" s="61" t="s">
        <v>896</v>
      </c>
      <c r="V411" s="41">
        <v>4</v>
      </c>
      <c r="W411" s="41">
        <v>5</v>
      </c>
      <c r="X411" s="57"/>
      <c r="Y411" s="57"/>
      <c r="Z411" s="57"/>
    </row>
    <row r="412" spans="1:26" x14ac:dyDescent="0.35">
      <c r="A412" s="37" t="s">
        <v>633</v>
      </c>
      <c r="B412" s="27" t="s">
        <v>374</v>
      </c>
      <c r="C412" s="27" t="s">
        <v>232</v>
      </c>
      <c r="D412" s="38"/>
      <c r="E412" s="40">
        <v>5739</v>
      </c>
      <c r="F412" s="40">
        <v>6069</v>
      </c>
      <c r="G412" s="42">
        <v>5904</v>
      </c>
      <c r="H412" s="43"/>
      <c r="I412" s="43"/>
      <c r="J412" s="43"/>
      <c r="K412" s="43"/>
      <c r="L412" s="43"/>
      <c r="M412" s="38"/>
      <c r="N412" s="43"/>
      <c r="O412" s="36"/>
      <c r="P412" s="46">
        <v>-13.242200000000002</v>
      </c>
      <c r="Q412" s="50">
        <v>5.8315999999999999</v>
      </c>
      <c r="R412" s="46">
        <v>42.50940789325751</v>
      </c>
      <c r="S412" s="50">
        <v>14.527684167629525</v>
      </c>
      <c r="T412" s="46">
        <v>2.9260966443623992</v>
      </c>
      <c r="U412" s="61" t="s">
        <v>896</v>
      </c>
      <c r="V412" s="41">
        <v>4</v>
      </c>
      <c r="W412" s="41">
        <v>5</v>
      </c>
      <c r="X412" s="57"/>
      <c r="Y412" s="57"/>
      <c r="Z412" s="57"/>
    </row>
    <row r="413" spans="1:26" x14ac:dyDescent="0.35">
      <c r="A413" s="37" t="s">
        <v>633</v>
      </c>
      <c r="B413" s="27" t="s">
        <v>375</v>
      </c>
      <c r="C413" s="27" t="s">
        <v>232</v>
      </c>
      <c r="D413" s="38"/>
      <c r="E413" s="40">
        <v>5739</v>
      </c>
      <c r="F413" s="40">
        <v>6069</v>
      </c>
      <c r="G413" s="42">
        <v>5904</v>
      </c>
      <c r="H413" s="43"/>
      <c r="I413" s="43"/>
      <c r="J413" s="43"/>
      <c r="K413" s="43"/>
      <c r="L413" s="43"/>
      <c r="M413" s="38"/>
      <c r="N413" s="43"/>
      <c r="O413" s="36"/>
      <c r="P413" s="46">
        <v>-15.797999999999998</v>
      </c>
      <c r="Q413" s="50">
        <v>6.2844444444444445</v>
      </c>
      <c r="R413" s="50">
        <v>43.785499454177724</v>
      </c>
      <c r="S413" s="50">
        <v>14.911617453273433</v>
      </c>
      <c r="T413" s="46">
        <v>2.9363346794123819</v>
      </c>
      <c r="U413" s="61" t="s">
        <v>896</v>
      </c>
      <c r="V413" s="41">
        <v>4</v>
      </c>
      <c r="W413" s="41">
        <v>5</v>
      </c>
      <c r="X413" s="57"/>
      <c r="Y413" s="57"/>
      <c r="Z413" s="57"/>
    </row>
    <row r="414" spans="1:26" x14ac:dyDescent="0.35">
      <c r="A414" s="37" t="s">
        <v>633</v>
      </c>
      <c r="B414" s="27" t="s">
        <v>376</v>
      </c>
      <c r="C414" s="27" t="s">
        <v>232</v>
      </c>
      <c r="D414" s="38"/>
      <c r="E414" s="40">
        <v>5739</v>
      </c>
      <c r="F414" s="40">
        <v>6069</v>
      </c>
      <c r="G414" s="42">
        <v>5904</v>
      </c>
      <c r="H414" s="43"/>
      <c r="I414" s="43"/>
      <c r="J414" s="43"/>
      <c r="K414" s="43"/>
      <c r="L414" s="43"/>
      <c r="M414" s="38"/>
      <c r="N414" s="43"/>
      <c r="O414" s="36"/>
      <c r="P414" s="44">
        <v>-13.080555555555552</v>
      </c>
      <c r="Q414" s="45">
        <v>5.0114444444444439</v>
      </c>
      <c r="R414" s="44">
        <v>37.896924456473982</v>
      </c>
      <c r="S414" s="45">
        <v>13.088982346596639</v>
      </c>
      <c r="T414" s="44">
        <v>2.8953300915962985</v>
      </c>
      <c r="U414" s="61" t="s">
        <v>896</v>
      </c>
      <c r="V414" s="41">
        <v>4</v>
      </c>
      <c r="W414" s="41">
        <v>5</v>
      </c>
      <c r="X414" s="57"/>
      <c r="Y414" s="57"/>
      <c r="Z414" s="57"/>
    </row>
    <row r="415" spans="1:26" x14ac:dyDescent="0.35">
      <c r="A415" s="37" t="s">
        <v>633</v>
      </c>
      <c r="B415" s="27" t="s">
        <v>377</v>
      </c>
      <c r="C415" s="27" t="s">
        <v>232</v>
      </c>
      <c r="D415" s="38"/>
      <c r="E415" s="40">
        <v>5739</v>
      </c>
      <c r="F415" s="40">
        <v>6069</v>
      </c>
      <c r="G415" s="42">
        <v>5904</v>
      </c>
      <c r="H415" s="43"/>
      <c r="I415" s="43"/>
      <c r="J415" s="43"/>
      <c r="K415" s="43"/>
      <c r="L415" s="43"/>
      <c r="M415" s="38"/>
      <c r="N415" s="43"/>
      <c r="O415" s="36"/>
      <c r="P415" s="44">
        <v>-16.741555555555554</v>
      </c>
      <c r="Q415" s="45">
        <v>6.6014444444444438</v>
      </c>
      <c r="R415" s="44">
        <v>40.926405029962829</v>
      </c>
      <c r="S415" s="45">
        <v>14.099914776275755</v>
      </c>
      <c r="T415" s="44">
        <v>2.9025994610141055</v>
      </c>
      <c r="U415" s="61" t="s">
        <v>896</v>
      </c>
      <c r="V415" s="41">
        <v>4</v>
      </c>
      <c r="W415" s="41">
        <v>5</v>
      </c>
      <c r="X415" s="57"/>
      <c r="Y415" s="57"/>
      <c r="Z415" s="57"/>
    </row>
    <row r="416" spans="1:26" x14ac:dyDescent="0.35">
      <c r="A416" s="37" t="s">
        <v>633</v>
      </c>
      <c r="B416" s="27" t="s">
        <v>378</v>
      </c>
      <c r="C416" s="27" t="s">
        <v>232</v>
      </c>
      <c r="D416" s="38"/>
      <c r="E416" s="40">
        <v>5739</v>
      </c>
      <c r="F416" s="40">
        <v>6069</v>
      </c>
      <c r="G416" s="42">
        <v>5904</v>
      </c>
      <c r="H416" s="43"/>
      <c r="I416" s="43"/>
      <c r="J416" s="43"/>
      <c r="K416" s="43"/>
      <c r="L416" s="43"/>
      <c r="M416" s="38"/>
      <c r="N416" s="43"/>
      <c r="O416" s="36"/>
      <c r="P416" s="46">
        <v>-12.337</v>
      </c>
      <c r="Q416" s="50">
        <v>5.1194444444444445</v>
      </c>
      <c r="R416" s="50">
        <v>41.93899018474918</v>
      </c>
      <c r="S416" s="50">
        <v>14.686143662385289</v>
      </c>
      <c r="T416" s="46">
        <v>2.8556843204635753</v>
      </c>
      <c r="U416" s="61" t="s">
        <v>896</v>
      </c>
      <c r="V416" s="41">
        <v>4</v>
      </c>
      <c r="W416" s="41">
        <v>5</v>
      </c>
      <c r="X416" s="57"/>
      <c r="Y416" s="57"/>
      <c r="Z416" s="57"/>
    </row>
    <row r="417" spans="1:26" x14ac:dyDescent="0.35">
      <c r="A417" s="37" t="s">
        <v>633</v>
      </c>
      <c r="B417" s="57" t="s">
        <v>379</v>
      </c>
      <c r="C417" s="57" t="s">
        <v>232</v>
      </c>
      <c r="D417" s="57" t="s">
        <v>336</v>
      </c>
      <c r="E417" s="41">
        <v>5739</v>
      </c>
      <c r="F417" s="41">
        <v>6069</v>
      </c>
      <c r="G417" s="41">
        <v>5904</v>
      </c>
      <c r="H417" s="57">
        <v>2.4500000000000002</v>
      </c>
      <c r="I417" s="57">
        <v>2.4</v>
      </c>
      <c r="J417" s="57"/>
      <c r="K417" s="69">
        <v>2.4300000000000002</v>
      </c>
      <c r="L417" s="57">
        <v>0.04</v>
      </c>
      <c r="M417" s="57">
        <v>2.52</v>
      </c>
      <c r="N417" s="69">
        <v>76.599999999999994</v>
      </c>
      <c r="O417" s="36">
        <f>N417</f>
        <v>76.599999999999994</v>
      </c>
      <c r="P417" s="61">
        <v>-19.399999999999999</v>
      </c>
      <c r="Q417" s="61">
        <v>4.7</v>
      </c>
      <c r="R417" s="61">
        <v>33.700000000000003</v>
      </c>
      <c r="S417" s="61">
        <v>11.4</v>
      </c>
      <c r="T417" s="61">
        <v>3</v>
      </c>
      <c r="U417" s="61" t="s">
        <v>896</v>
      </c>
      <c r="V417" s="57">
        <v>4</v>
      </c>
      <c r="W417" s="57">
        <v>5</v>
      </c>
      <c r="X417" s="57"/>
      <c r="Y417" s="57"/>
      <c r="Z417" s="57"/>
    </row>
    <row r="418" spans="1:26" x14ac:dyDescent="0.35">
      <c r="A418" s="37" t="s">
        <v>633</v>
      </c>
      <c r="B418" s="27" t="s">
        <v>380</v>
      </c>
      <c r="C418" s="27" t="s">
        <v>232</v>
      </c>
      <c r="D418" s="38"/>
      <c r="E418" s="40">
        <v>5739</v>
      </c>
      <c r="F418" s="40">
        <v>6069</v>
      </c>
      <c r="G418" s="42">
        <v>5904</v>
      </c>
      <c r="H418" s="43"/>
      <c r="I418" s="43"/>
      <c r="J418" s="43"/>
      <c r="K418" s="43"/>
      <c r="L418" s="43"/>
      <c r="M418" s="38"/>
      <c r="N418" s="43"/>
      <c r="O418" s="36"/>
      <c r="P418" s="44">
        <v>-15.922555555555551</v>
      </c>
      <c r="Q418" s="45">
        <v>5.607444444444444</v>
      </c>
      <c r="R418" s="44">
        <v>38.952016445785929</v>
      </c>
      <c r="S418" s="45">
        <v>12.95981713569828</v>
      </c>
      <c r="T418" s="44">
        <v>3.0055992332246113</v>
      </c>
      <c r="U418" s="61" t="s">
        <v>896</v>
      </c>
      <c r="V418" s="41">
        <v>4</v>
      </c>
      <c r="W418" s="41">
        <v>5</v>
      </c>
      <c r="X418" s="57"/>
      <c r="Y418" s="57"/>
      <c r="Z418" s="57"/>
    </row>
    <row r="419" spans="1:26" x14ac:dyDescent="0.35">
      <c r="A419" s="37" t="s">
        <v>633</v>
      </c>
      <c r="B419" s="57" t="s">
        <v>381</v>
      </c>
      <c r="C419" s="57" t="s">
        <v>232</v>
      </c>
      <c r="D419" s="57" t="s">
        <v>307</v>
      </c>
      <c r="E419" s="41">
        <v>5739</v>
      </c>
      <c r="F419" s="41">
        <v>6069</v>
      </c>
      <c r="G419" s="41">
        <v>5904</v>
      </c>
      <c r="H419" s="57"/>
      <c r="I419" s="57">
        <v>2.38</v>
      </c>
      <c r="J419" s="57">
        <v>2.41</v>
      </c>
      <c r="K419" s="69">
        <v>2.4</v>
      </c>
      <c r="L419" s="57">
        <v>0.02</v>
      </c>
      <c r="M419" s="57">
        <v>2.27</v>
      </c>
      <c r="N419" s="69">
        <v>73.5</v>
      </c>
      <c r="O419" s="36">
        <f>N419*1.1155</f>
        <v>81.989249999999998</v>
      </c>
      <c r="P419" s="61">
        <v>-10</v>
      </c>
      <c r="Q419" s="61">
        <v>7.2</v>
      </c>
      <c r="R419" s="61">
        <v>42.1</v>
      </c>
      <c r="S419" s="61">
        <v>14.8</v>
      </c>
      <c r="T419" s="61">
        <v>2.9</v>
      </c>
      <c r="U419" s="61" t="s">
        <v>896</v>
      </c>
      <c r="V419" s="57">
        <v>4</v>
      </c>
      <c r="W419" s="57">
        <v>5</v>
      </c>
      <c r="X419" s="57"/>
      <c r="Y419" s="57"/>
      <c r="Z419" s="57"/>
    </row>
    <row r="420" spans="1:26" x14ac:dyDescent="0.35">
      <c r="A420" s="37" t="s">
        <v>633</v>
      </c>
      <c r="B420" s="57" t="s">
        <v>382</v>
      </c>
      <c r="C420" s="57" t="s">
        <v>232</v>
      </c>
      <c r="D420" s="57" t="s">
        <v>307</v>
      </c>
      <c r="E420" s="41">
        <v>5739</v>
      </c>
      <c r="F420" s="41">
        <v>6069</v>
      </c>
      <c r="G420" s="41">
        <v>5904</v>
      </c>
      <c r="H420" s="57">
        <v>2.5</v>
      </c>
      <c r="I420" s="57">
        <v>2.48</v>
      </c>
      <c r="J420" s="57">
        <v>2.5299999999999998</v>
      </c>
      <c r="K420" s="69">
        <v>2.5</v>
      </c>
      <c r="L420" s="57">
        <v>0.03</v>
      </c>
      <c r="M420" s="57"/>
      <c r="N420" s="69">
        <v>85.1</v>
      </c>
      <c r="O420" s="36">
        <f>N420*1.1155</f>
        <v>94.929049999999989</v>
      </c>
      <c r="P420" s="61">
        <v>-16.899999999999999</v>
      </c>
      <c r="Q420" s="61">
        <v>5.6</v>
      </c>
      <c r="R420" s="61">
        <v>42.6</v>
      </c>
      <c r="S420" s="61">
        <v>14.8</v>
      </c>
      <c r="T420" s="61">
        <v>2.9</v>
      </c>
      <c r="U420" s="61" t="s">
        <v>896</v>
      </c>
      <c r="V420" s="57">
        <v>4</v>
      </c>
      <c r="W420" s="57">
        <v>5</v>
      </c>
      <c r="X420" s="57"/>
      <c r="Y420" s="57"/>
      <c r="Z420" s="57"/>
    </row>
    <row r="421" spans="1:26" x14ac:dyDescent="0.35">
      <c r="A421" s="37" t="s">
        <v>633</v>
      </c>
      <c r="B421" s="57" t="s">
        <v>111</v>
      </c>
      <c r="C421" s="57" t="s">
        <v>232</v>
      </c>
      <c r="D421" s="57" t="s">
        <v>336</v>
      </c>
      <c r="E421" s="41">
        <v>5739</v>
      </c>
      <c r="F421" s="41">
        <v>6069</v>
      </c>
      <c r="G421" s="41">
        <v>5904</v>
      </c>
      <c r="H421" s="57">
        <v>2.66</v>
      </c>
      <c r="I421" s="57">
        <v>2.59</v>
      </c>
      <c r="J421" s="57">
        <v>2.65</v>
      </c>
      <c r="K421" s="69">
        <v>2.63</v>
      </c>
      <c r="L421" s="57">
        <v>0.04</v>
      </c>
      <c r="M421" s="57"/>
      <c r="N421" s="69">
        <v>100.7</v>
      </c>
      <c r="O421" s="36">
        <f>N421</f>
        <v>100.7</v>
      </c>
      <c r="P421" s="61">
        <v>-14.5</v>
      </c>
      <c r="Q421" s="61">
        <v>6.3</v>
      </c>
      <c r="R421" s="61">
        <v>41</v>
      </c>
      <c r="S421" s="61">
        <v>14.5</v>
      </c>
      <c r="T421" s="61">
        <v>2.8</v>
      </c>
      <c r="U421" s="61" t="s">
        <v>896</v>
      </c>
      <c r="V421" s="57">
        <v>4</v>
      </c>
      <c r="W421" s="57">
        <v>5</v>
      </c>
      <c r="X421" s="57"/>
      <c r="Y421" s="57"/>
      <c r="Z421" s="57"/>
    </row>
    <row r="422" spans="1:26" x14ac:dyDescent="0.35">
      <c r="A422" s="37" t="s">
        <v>633</v>
      </c>
      <c r="B422" s="57" t="s">
        <v>106</v>
      </c>
      <c r="C422" s="57" t="s">
        <v>232</v>
      </c>
      <c r="D422" s="57" t="s">
        <v>336</v>
      </c>
      <c r="E422" s="41">
        <v>5739</v>
      </c>
      <c r="F422" s="41">
        <v>6069</v>
      </c>
      <c r="G422" s="41">
        <v>5904</v>
      </c>
      <c r="H422" s="57">
        <v>2.4500000000000002</v>
      </c>
      <c r="I422" s="57">
        <v>2.42</v>
      </c>
      <c r="J422" s="57"/>
      <c r="K422" s="69">
        <v>2.44</v>
      </c>
      <c r="L422" s="57">
        <v>0.02</v>
      </c>
      <c r="M422" s="57">
        <v>2.34</v>
      </c>
      <c r="N422" s="69">
        <v>77.7</v>
      </c>
      <c r="O422" s="36">
        <f>N422</f>
        <v>77.7</v>
      </c>
      <c r="P422" s="61">
        <v>-19.399999999999999</v>
      </c>
      <c r="Q422" s="61">
        <v>4.5</v>
      </c>
      <c r="R422" s="61">
        <v>40.5</v>
      </c>
      <c r="S422" s="61">
        <v>14.4</v>
      </c>
      <c r="T422" s="61">
        <v>2.8</v>
      </c>
      <c r="U422" s="61" t="s">
        <v>896</v>
      </c>
      <c r="V422" s="57">
        <v>4</v>
      </c>
      <c r="W422" s="57">
        <v>5</v>
      </c>
      <c r="X422" s="57"/>
      <c r="Y422" s="57"/>
      <c r="Z422" s="57"/>
    </row>
    <row r="423" spans="1:26" x14ac:dyDescent="0.35">
      <c r="A423" s="37" t="s">
        <v>633</v>
      </c>
      <c r="B423" s="57" t="s">
        <v>109</v>
      </c>
      <c r="C423" s="57" t="s">
        <v>232</v>
      </c>
      <c r="D423" s="57" t="s">
        <v>594</v>
      </c>
      <c r="E423" s="41">
        <v>5739</v>
      </c>
      <c r="F423" s="41">
        <v>6069</v>
      </c>
      <c r="G423" s="41">
        <v>5904</v>
      </c>
      <c r="H423" s="57">
        <v>2.62</v>
      </c>
      <c r="I423" s="57">
        <v>2.65</v>
      </c>
      <c r="J423" s="57">
        <v>2.61</v>
      </c>
      <c r="K423" s="69">
        <v>2.63</v>
      </c>
      <c r="L423" s="57">
        <v>0.02</v>
      </c>
      <c r="M423" s="57"/>
      <c r="N423" s="69">
        <v>99.8</v>
      </c>
      <c r="O423" s="36">
        <f>N423</f>
        <v>99.8</v>
      </c>
      <c r="P423" s="61">
        <v>-17.100000000000001</v>
      </c>
      <c r="Q423" s="61">
        <v>5.2</v>
      </c>
      <c r="R423" s="61">
        <v>40.4</v>
      </c>
      <c r="S423" s="61">
        <v>14.4</v>
      </c>
      <c r="T423" s="61">
        <v>2.8</v>
      </c>
      <c r="U423" s="61" t="s">
        <v>896</v>
      </c>
      <c r="V423" s="57">
        <v>4</v>
      </c>
      <c r="W423" s="57">
        <v>5</v>
      </c>
      <c r="X423" s="57"/>
      <c r="Y423" s="57"/>
      <c r="Z423" s="57"/>
    </row>
    <row r="424" spans="1:26" x14ac:dyDescent="0.35">
      <c r="A424" s="37" t="s">
        <v>633</v>
      </c>
      <c r="B424" s="57" t="s">
        <v>110</v>
      </c>
      <c r="C424" s="57" t="s">
        <v>232</v>
      </c>
      <c r="D424" s="57" t="s">
        <v>594</v>
      </c>
      <c r="E424" s="41">
        <v>5739</v>
      </c>
      <c r="F424" s="41">
        <v>6069</v>
      </c>
      <c r="G424" s="41">
        <v>5904</v>
      </c>
      <c r="H424" s="57">
        <v>2.57</v>
      </c>
      <c r="I424" s="57">
        <v>2.67</v>
      </c>
      <c r="J424" s="57">
        <v>2.62</v>
      </c>
      <c r="K424" s="69">
        <v>2.62</v>
      </c>
      <c r="L424" s="57">
        <v>0.05</v>
      </c>
      <c r="M424" s="57"/>
      <c r="N424" s="69">
        <v>99</v>
      </c>
      <c r="O424" s="36">
        <f>N424</f>
        <v>99</v>
      </c>
      <c r="P424" s="61">
        <v>-18</v>
      </c>
      <c r="Q424" s="61">
        <v>4.3</v>
      </c>
      <c r="R424" s="61">
        <v>41.9</v>
      </c>
      <c r="S424" s="61">
        <v>14.6</v>
      </c>
      <c r="T424" s="61">
        <v>2.9</v>
      </c>
      <c r="U424" s="61" t="s">
        <v>896</v>
      </c>
      <c r="V424" s="57">
        <v>4</v>
      </c>
      <c r="W424" s="57">
        <v>5</v>
      </c>
      <c r="X424" s="57"/>
      <c r="Y424" s="57"/>
      <c r="Z424" s="57"/>
    </row>
    <row r="425" spans="1:26" x14ac:dyDescent="0.35">
      <c r="A425" s="37" t="s">
        <v>633</v>
      </c>
      <c r="B425" s="57" t="s">
        <v>112</v>
      </c>
      <c r="C425" s="57" t="s">
        <v>232</v>
      </c>
      <c r="D425" s="57" t="s">
        <v>594</v>
      </c>
      <c r="E425" s="41">
        <v>5739</v>
      </c>
      <c r="F425" s="41">
        <v>6069</v>
      </c>
      <c r="G425" s="41">
        <v>5904</v>
      </c>
      <c r="H425" s="57"/>
      <c r="I425" s="57">
        <v>2.69</v>
      </c>
      <c r="J425" s="57">
        <v>2.62</v>
      </c>
      <c r="K425" s="69">
        <v>2.66</v>
      </c>
      <c r="L425" s="57">
        <v>0.05</v>
      </c>
      <c r="M425" s="57">
        <v>2.5499999999999998</v>
      </c>
      <c r="N425" s="69">
        <v>103.4</v>
      </c>
      <c r="O425" s="36">
        <f>N425</f>
        <v>103.4</v>
      </c>
      <c r="P425" s="61">
        <v>-19.3</v>
      </c>
      <c r="Q425" s="61">
        <v>6.1</v>
      </c>
      <c r="R425" s="61">
        <v>40.9</v>
      </c>
      <c r="S425" s="61">
        <v>14</v>
      </c>
      <c r="T425" s="61">
        <v>2.9</v>
      </c>
      <c r="U425" s="61" t="s">
        <v>896</v>
      </c>
      <c r="V425" s="57">
        <v>4</v>
      </c>
      <c r="W425" s="57">
        <v>5</v>
      </c>
      <c r="X425" s="57"/>
      <c r="Y425" s="57"/>
      <c r="Z425" s="57"/>
    </row>
    <row r="426" spans="1:26" x14ac:dyDescent="0.35">
      <c r="A426" s="37" t="s">
        <v>633</v>
      </c>
      <c r="B426" s="57" t="s">
        <v>113</v>
      </c>
      <c r="C426" s="57" t="s">
        <v>232</v>
      </c>
      <c r="D426" s="57" t="s">
        <v>594</v>
      </c>
      <c r="E426" s="41">
        <v>5739</v>
      </c>
      <c r="F426" s="41">
        <v>6069</v>
      </c>
      <c r="G426" s="41">
        <v>5904</v>
      </c>
      <c r="H426" s="57">
        <v>2.34</v>
      </c>
      <c r="I426" s="57">
        <v>2.37</v>
      </c>
      <c r="J426" s="57"/>
      <c r="K426" s="69">
        <v>2.36</v>
      </c>
      <c r="L426" s="57">
        <v>0.02</v>
      </c>
      <c r="M426" s="57">
        <v>2.46</v>
      </c>
      <c r="N426" s="69">
        <v>69.5</v>
      </c>
      <c r="O426" s="36">
        <f>N426</f>
        <v>69.5</v>
      </c>
      <c r="P426" s="61">
        <v>-14</v>
      </c>
      <c r="Q426" s="61">
        <v>5.0999999999999996</v>
      </c>
      <c r="R426" s="61">
        <v>40.1</v>
      </c>
      <c r="S426" s="61">
        <v>13.9</v>
      </c>
      <c r="T426" s="61">
        <v>2.9</v>
      </c>
      <c r="U426" s="61" t="s">
        <v>896</v>
      </c>
      <c r="V426" s="57">
        <v>4</v>
      </c>
      <c r="W426" s="57">
        <v>5</v>
      </c>
      <c r="X426" s="57"/>
      <c r="Y426" s="57"/>
      <c r="Z426" s="57"/>
    </row>
    <row r="427" spans="1:26" x14ac:dyDescent="0.35">
      <c r="A427" s="37" t="s">
        <v>633</v>
      </c>
      <c r="B427" s="57" t="s">
        <v>114</v>
      </c>
      <c r="C427" s="57" t="s">
        <v>232</v>
      </c>
      <c r="D427" s="57" t="s">
        <v>594</v>
      </c>
      <c r="E427" s="41">
        <v>5739</v>
      </c>
      <c r="F427" s="41">
        <v>6069</v>
      </c>
      <c r="G427" s="41">
        <v>5904</v>
      </c>
      <c r="H427" s="57">
        <v>2.4500000000000002</v>
      </c>
      <c r="I427" s="57"/>
      <c r="J427" s="57">
        <v>2.4900000000000002</v>
      </c>
      <c r="K427" s="69">
        <v>2.4700000000000002</v>
      </c>
      <c r="L427" s="57">
        <v>0.03</v>
      </c>
      <c r="M427" s="57">
        <v>2.66</v>
      </c>
      <c r="N427" s="69">
        <v>81.400000000000006</v>
      </c>
      <c r="O427" s="36">
        <f>N427</f>
        <v>81.400000000000006</v>
      </c>
      <c r="P427" s="61">
        <v>-10.5</v>
      </c>
      <c r="Q427" s="61">
        <v>6.8</v>
      </c>
      <c r="R427" s="61">
        <v>39.6</v>
      </c>
      <c r="S427" s="61">
        <v>14</v>
      </c>
      <c r="T427" s="61">
        <v>2.8</v>
      </c>
      <c r="U427" s="61" t="s">
        <v>896</v>
      </c>
      <c r="V427" s="57">
        <v>4</v>
      </c>
      <c r="W427" s="57">
        <v>5</v>
      </c>
      <c r="X427" s="57"/>
      <c r="Y427" s="57"/>
      <c r="Z427" s="57"/>
    </row>
    <row r="428" spans="1:26" x14ac:dyDescent="0.35">
      <c r="A428" s="37" t="s">
        <v>633</v>
      </c>
      <c r="B428" s="57" t="s">
        <v>107</v>
      </c>
      <c r="C428" s="57" t="s">
        <v>232</v>
      </c>
      <c r="D428" s="57" t="s">
        <v>594</v>
      </c>
      <c r="E428" s="41">
        <v>5739</v>
      </c>
      <c r="F428" s="41">
        <v>6069</v>
      </c>
      <c r="G428" s="41">
        <v>5904</v>
      </c>
      <c r="H428" s="57">
        <v>2.48</v>
      </c>
      <c r="I428" s="57">
        <v>2.52</v>
      </c>
      <c r="J428" s="57">
        <v>2.5099999999999998</v>
      </c>
      <c r="K428" s="69">
        <v>2.5</v>
      </c>
      <c r="L428" s="57">
        <v>0.02</v>
      </c>
      <c r="M428" s="57"/>
      <c r="N428" s="69">
        <v>85.1</v>
      </c>
      <c r="O428" s="36">
        <f>N428</f>
        <v>85.1</v>
      </c>
      <c r="P428" s="61">
        <v>-9.4</v>
      </c>
      <c r="Q428" s="61">
        <v>7</v>
      </c>
      <c r="R428" s="61">
        <v>41.2</v>
      </c>
      <c r="S428" s="61">
        <v>14.6</v>
      </c>
      <c r="T428" s="61">
        <v>2.8</v>
      </c>
      <c r="U428" s="61" t="s">
        <v>896</v>
      </c>
      <c r="V428" s="57">
        <v>4</v>
      </c>
      <c r="W428" s="57">
        <v>5</v>
      </c>
      <c r="X428" s="57"/>
      <c r="Y428" s="57"/>
      <c r="Z428" s="57"/>
    </row>
    <row r="429" spans="1:26" x14ac:dyDescent="0.35">
      <c r="A429" s="37" t="s">
        <v>633</v>
      </c>
      <c r="B429" s="57" t="s">
        <v>108</v>
      </c>
      <c r="C429" s="57" t="s">
        <v>232</v>
      </c>
      <c r="D429" s="57" t="s">
        <v>594</v>
      </c>
      <c r="E429" s="41">
        <v>5739</v>
      </c>
      <c r="F429" s="41">
        <v>6069</v>
      </c>
      <c r="G429" s="41">
        <v>5904</v>
      </c>
      <c r="H429" s="57"/>
      <c r="I429" s="57">
        <v>2.42</v>
      </c>
      <c r="J429" s="57">
        <v>2.4300000000000002</v>
      </c>
      <c r="K429" s="69">
        <v>2.4300000000000002</v>
      </c>
      <c r="L429" s="57">
        <v>0.01</v>
      </c>
      <c r="M429" s="57">
        <v>2.59</v>
      </c>
      <c r="N429" s="69">
        <v>76.599999999999994</v>
      </c>
      <c r="O429" s="36">
        <f>N429</f>
        <v>76.599999999999994</v>
      </c>
      <c r="P429" s="61">
        <v>-16.899999999999999</v>
      </c>
      <c r="Q429" s="61">
        <v>6.3</v>
      </c>
      <c r="R429" s="61">
        <v>37</v>
      </c>
      <c r="S429" s="61">
        <v>12.9</v>
      </c>
      <c r="T429" s="61">
        <v>2.9</v>
      </c>
      <c r="U429" s="61" t="s">
        <v>896</v>
      </c>
      <c r="V429" s="57">
        <v>4</v>
      </c>
      <c r="W429" s="57">
        <v>5</v>
      </c>
      <c r="X429" s="57"/>
      <c r="Y429" s="57"/>
      <c r="Z429" s="57"/>
    </row>
    <row r="430" spans="1:26" x14ac:dyDescent="0.35">
      <c r="A430" s="37" t="s">
        <v>633</v>
      </c>
      <c r="B430" s="57" t="s">
        <v>116</v>
      </c>
      <c r="C430" s="57" t="s">
        <v>232</v>
      </c>
      <c r="D430" s="57" t="s">
        <v>321</v>
      </c>
      <c r="E430" s="41">
        <v>5739</v>
      </c>
      <c r="F430" s="41">
        <v>6069</v>
      </c>
      <c r="G430" s="41">
        <v>5904</v>
      </c>
      <c r="H430" s="57"/>
      <c r="I430" s="57">
        <v>2.3199999999999998</v>
      </c>
      <c r="J430" s="57">
        <v>2.37</v>
      </c>
      <c r="K430" s="69">
        <v>2.35</v>
      </c>
      <c r="L430" s="57">
        <v>0.04</v>
      </c>
      <c r="M430" s="57">
        <v>2.58</v>
      </c>
      <c r="N430" s="69">
        <v>68.599999999999994</v>
      </c>
      <c r="O430" s="36">
        <f>N430*1.1155</f>
        <v>76.523299999999992</v>
      </c>
      <c r="P430" s="61">
        <v>-10.9</v>
      </c>
      <c r="Q430" s="61">
        <v>5.7</v>
      </c>
      <c r="R430" s="61">
        <v>37.6</v>
      </c>
      <c r="S430" s="61">
        <v>13.1</v>
      </c>
      <c r="T430" s="61">
        <v>2.9</v>
      </c>
      <c r="U430" s="61" t="s">
        <v>896</v>
      </c>
      <c r="V430" s="57">
        <v>4</v>
      </c>
      <c r="W430" s="57">
        <v>5</v>
      </c>
      <c r="X430" s="57"/>
      <c r="Y430" s="57"/>
      <c r="Z430" s="57"/>
    </row>
    <row r="431" spans="1:26" x14ac:dyDescent="0.35">
      <c r="A431" s="37" t="s">
        <v>633</v>
      </c>
      <c r="B431" s="57" t="s">
        <v>115</v>
      </c>
      <c r="C431" s="57" t="s">
        <v>232</v>
      </c>
      <c r="D431" s="57" t="s">
        <v>321</v>
      </c>
      <c r="E431" s="41">
        <v>5739</v>
      </c>
      <c r="F431" s="41">
        <v>6069</v>
      </c>
      <c r="G431" s="41">
        <v>5904</v>
      </c>
      <c r="H431" s="57">
        <v>2.44</v>
      </c>
      <c r="I431" s="57">
        <v>2.4900000000000002</v>
      </c>
      <c r="J431" s="57">
        <v>2.4300000000000002</v>
      </c>
      <c r="K431" s="69">
        <v>2.4500000000000002</v>
      </c>
      <c r="L431" s="57">
        <v>0.03</v>
      </c>
      <c r="M431" s="57"/>
      <c r="N431" s="69">
        <v>79.599999999999994</v>
      </c>
      <c r="O431" s="36">
        <f>N431*1.1155</f>
        <v>88.79379999999999</v>
      </c>
      <c r="P431" s="61">
        <v>-17.100000000000001</v>
      </c>
      <c r="Q431" s="61">
        <v>5.2</v>
      </c>
      <c r="R431" s="61">
        <v>41.4</v>
      </c>
      <c r="S431" s="61">
        <v>14.5</v>
      </c>
      <c r="T431" s="61">
        <v>2.9</v>
      </c>
      <c r="U431" s="61" t="s">
        <v>896</v>
      </c>
      <c r="V431" s="57">
        <v>4</v>
      </c>
      <c r="W431" s="57">
        <v>5</v>
      </c>
      <c r="X431" s="57"/>
      <c r="Y431" s="57"/>
      <c r="Z431" s="57"/>
    </row>
    <row r="432" spans="1:26" x14ac:dyDescent="0.35">
      <c r="A432" s="37" t="s">
        <v>633</v>
      </c>
      <c r="B432" s="57" t="s">
        <v>224</v>
      </c>
      <c r="C432" s="57" t="s">
        <v>232</v>
      </c>
      <c r="D432" s="57" t="s">
        <v>321</v>
      </c>
      <c r="E432" s="41">
        <v>5739</v>
      </c>
      <c r="F432" s="41">
        <v>6069</v>
      </c>
      <c r="G432" s="41">
        <v>5904</v>
      </c>
      <c r="H432" s="57">
        <v>2.3199999999999998</v>
      </c>
      <c r="I432" s="57"/>
      <c r="J432" s="57">
        <v>2.2999999999999998</v>
      </c>
      <c r="K432" s="69">
        <v>2.31</v>
      </c>
      <c r="L432" s="57">
        <v>0.01</v>
      </c>
      <c r="M432" s="57">
        <v>2.17</v>
      </c>
      <c r="N432" s="69">
        <v>65.2</v>
      </c>
      <c r="O432" s="36">
        <f>N432*1.1155</f>
        <v>72.730599999999995</v>
      </c>
      <c r="P432" s="61">
        <v>-14.4</v>
      </c>
      <c r="Q432" s="61">
        <v>5.2</v>
      </c>
      <c r="R432" s="61">
        <v>40.5</v>
      </c>
      <c r="S432" s="61">
        <v>14.1</v>
      </c>
      <c r="T432" s="61">
        <v>2.9</v>
      </c>
      <c r="U432" s="61" t="s">
        <v>896</v>
      </c>
      <c r="V432" s="57">
        <v>4</v>
      </c>
      <c r="W432" s="57">
        <v>5</v>
      </c>
      <c r="X432" s="57"/>
      <c r="Y432" s="57"/>
      <c r="Z432" s="57"/>
    </row>
    <row r="433" spans="1:26" x14ac:dyDescent="0.35">
      <c r="A433" s="37" t="s">
        <v>633</v>
      </c>
      <c r="B433" s="57" t="s">
        <v>171</v>
      </c>
      <c r="C433" s="57" t="s">
        <v>233</v>
      </c>
      <c r="D433" s="57" t="s">
        <v>594</v>
      </c>
      <c r="E433" s="41">
        <v>6069</v>
      </c>
      <c r="F433" s="41">
        <v>6398</v>
      </c>
      <c r="G433" s="41">
        <v>6234</v>
      </c>
      <c r="H433" s="57">
        <v>2.75</v>
      </c>
      <c r="I433" s="57">
        <v>2.79</v>
      </c>
      <c r="J433" s="57"/>
      <c r="K433" s="69">
        <v>2.77</v>
      </c>
      <c r="L433" s="57">
        <v>0.03</v>
      </c>
      <c r="M433" s="57">
        <v>2.83</v>
      </c>
      <c r="N433" s="69">
        <v>119</v>
      </c>
      <c r="O433" s="36">
        <f>N433</f>
        <v>119</v>
      </c>
      <c r="P433" s="61">
        <v>-10.4</v>
      </c>
      <c r="Q433" s="61">
        <v>7.1</v>
      </c>
      <c r="R433" s="61">
        <v>37.799999999999997</v>
      </c>
      <c r="S433" s="61">
        <v>13.4</v>
      </c>
      <c r="T433" s="61">
        <v>2.8</v>
      </c>
      <c r="U433" s="61" t="s">
        <v>896</v>
      </c>
      <c r="V433" s="57">
        <v>4</v>
      </c>
      <c r="W433" s="57">
        <v>6</v>
      </c>
      <c r="X433" s="57"/>
      <c r="Y433" s="57"/>
      <c r="Z433" s="57"/>
    </row>
    <row r="434" spans="1:26" x14ac:dyDescent="0.35">
      <c r="A434" s="37" t="s">
        <v>633</v>
      </c>
      <c r="B434" s="57" t="s">
        <v>174</v>
      </c>
      <c r="C434" s="57" t="s">
        <v>233</v>
      </c>
      <c r="D434" s="57" t="s">
        <v>307</v>
      </c>
      <c r="E434" s="41">
        <v>6069</v>
      </c>
      <c r="F434" s="41">
        <v>6398</v>
      </c>
      <c r="G434" s="41">
        <v>6234</v>
      </c>
      <c r="H434" s="57">
        <v>2.38</v>
      </c>
      <c r="I434" s="57"/>
      <c r="J434" s="57">
        <v>2.38</v>
      </c>
      <c r="K434" s="69">
        <v>2.38</v>
      </c>
      <c r="L434" s="57">
        <v>0</v>
      </c>
      <c r="M434" s="57">
        <v>2.34</v>
      </c>
      <c r="N434" s="69">
        <v>72</v>
      </c>
      <c r="O434" s="36">
        <f>N434*1.1155</f>
        <v>80.316000000000003</v>
      </c>
      <c r="P434" s="61"/>
      <c r="Q434" s="61"/>
      <c r="R434" s="61"/>
      <c r="S434" s="61"/>
      <c r="T434" s="61"/>
      <c r="U434" s="61"/>
      <c r="V434" s="57">
        <v>4</v>
      </c>
      <c r="W434" s="57">
        <v>6</v>
      </c>
      <c r="X434" s="57"/>
      <c r="Y434" s="57"/>
      <c r="Z434" s="57"/>
    </row>
    <row r="435" spans="1:26" x14ac:dyDescent="0.35">
      <c r="A435" s="37" t="s">
        <v>633</v>
      </c>
      <c r="B435" s="57" t="s">
        <v>178</v>
      </c>
      <c r="C435" s="57" t="s">
        <v>233</v>
      </c>
      <c r="D435" s="57" t="s">
        <v>307</v>
      </c>
      <c r="E435" s="41">
        <v>6069</v>
      </c>
      <c r="F435" s="41">
        <v>6398</v>
      </c>
      <c r="G435" s="41">
        <v>6234</v>
      </c>
      <c r="H435" s="57">
        <v>2.64</v>
      </c>
      <c r="I435" s="57">
        <v>2.69</v>
      </c>
      <c r="J435" s="57">
        <v>2.7</v>
      </c>
      <c r="K435" s="69">
        <v>2.68</v>
      </c>
      <c r="L435" s="57">
        <v>0.03</v>
      </c>
      <c r="M435" s="57"/>
      <c r="N435" s="69">
        <v>106.3</v>
      </c>
      <c r="O435" s="36">
        <f>N435*1.1155</f>
        <v>118.57764999999999</v>
      </c>
      <c r="P435" s="61"/>
      <c r="Q435" s="61"/>
      <c r="R435" s="61"/>
      <c r="S435" s="61"/>
      <c r="T435" s="61"/>
      <c r="U435" s="61"/>
      <c r="V435" s="57">
        <v>4</v>
      </c>
      <c r="W435" s="57">
        <v>6</v>
      </c>
      <c r="X435" s="57"/>
      <c r="Y435" s="57"/>
      <c r="Z435" s="57"/>
    </row>
    <row r="436" spans="1:26" x14ac:dyDescent="0.35">
      <c r="A436" s="37" t="s">
        <v>633</v>
      </c>
      <c r="B436" s="57" t="s">
        <v>177</v>
      </c>
      <c r="C436" s="57" t="s">
        <v>233</v>
      </c>
      <c r="D436" s="57" t="s">
        <v>336</v>
      </c>
      <c r="E436" s="41">
        <v>6069</v>
      </c>
      <c r="F436" s="41">
        <v>6398</v>
      </c>
      <c r="G436" s="41">
        <v>6234</v>
      </c>
      <c r="H436" s="57"/>
      <c r="I436" s="57">
        <v>2.57</v>
      </c>
      <c r="J436" s="57">
        <v>2.56</v>
      </c>
      <c r="K436" s="69">
        <v>2.57</v>
      </c>
      <c r="L436" s="57">
        <v>0.01</v>
      </c>
      <c r="M436" s="57">
        <v>2.59</v>
      </c>
      <c r="N436" s="69">
        <v>92.3</v>
      </c>
      <c r="O436" s="36">
        <f>N436</f>
        <v>92.3</v>
      </c>
      <c r="P436" s="61">
        <v>-12.1</v>
      </c>
      <c r="Q436" s="61">
        <v>6.2</v>
      </c>
      <c r="R436" s="61">
        <v>29.7</v>
      </c>
      <c r="S436" s="61">
        <v>10.1</v>
      </c>
      <c r="T436" s="61">
        <v>2.9</v>
      </c>
      <c r="U436" s="61" t="s">
        <v>896</v>
      </c>
      <c r="V436" s="57">
        <v>4</v>
      </c>
      <c r="W436" s="57">
        <v>6</v>
      </c>
      <c r="X436" s="57"/>
      <c r="Y436" s="57"/>
      <c r="Z436" s="57"/>
    </row>
    <row r="437" spans="1:26" x14ac:dyDescent="0.35">
      <c r="A437" s="37" t="s">
        <v>633</v>
      </c>
      <c r="B437" s="57" t="s">
        <v>176</v>
      </c>
      <c r="C437" s="57" t="s">
        <v>233</v>
      </c>
      <c r="D437" s="57" t="s">
        <v>307</v>
      </c>
      <c r="E437" s="41">
        <v>6069</v>
      </c>
      <c r="F437" s="41">
        <v>6398</v>
      </c>
      <c r="G437" s="41">
        <v>6234</v>
      </c>
      <c r="H437" s="57">
        <v>2.34</v>
      </c>
      <c r="I437" s="57">
        <v>2.33</v>
      </c>
      <c r="J437" s="57"/>
      <c r="K437" s="69">
        <v>2.34</v>
      </c>
      <c r="L437" s="57">
        <v>0.01</v>
      </c>
      <c r="M437" s="57">
        <v>2.2599999999999998</v>
      </c>
      <c r="N437" s="69">
        <v>67.599999999999994</v>
      </c>
      <c r="O437" s="36">
        <f>N437*1.1155</f>
        <v>75.407799999999995</v>
      </c>
      <c r="P437" s="61"/>
      <c r="Q437" s="61"/>
      <c r="R437" s="61"/>
      <c r="S437" s="61"/>
      <c r="T437" s="61"/>
      <c r="U437" s="61"/>
      <c r="V437" s="57">
        <v>4</v>
      </c>
      <c r="W437" s="57">
        <v>6</v>
      </c>
      <c r="X437" s="57"/>
      <c r="Y437" s="57"/>
      <c r="Z437" s="57"/>
    </row>
    <row r="438" spans="1:26" x14ac:dyDescent="0.35">
      <c r="A438" s="37" t="s">
        <v>633</v>
      </c>
      <c r="B438" s="57" t="s">
        <v>175</v>
      </c>
      <c r="C438" s="57" t="s">
        <v>233</v>
      </c>
      <c r="D438" s="57" t="s">
        <v>307</v>
      </c>
      <c r="E438" s="41">
        <v>6069</v>
      </c>
      <c r="F438" s="41">
        <v>6398</v>
      </c>
      <c r="G438" s="41">
        <v>6234</v>
      </c>
      <c r="H438" s="57">
        <v>2.35</v>
      </c>
      <c r="I438" s="57">
        <v>2.33</v>
      </c>
      <c r="J438" s="57">
        <v>2.31</v>
      </c>
      <c r="K438" s="69">
        <v>2.33</v>
      </c>
      <c r="L438" s="57">
        <v>0.02</v>
      </c>
      <c r="M438" s="57"/>
      <c r="N438" s="69">
        <v>67.099999999999994</v>
      </c>
      <c r="O438" s="36">
        <f>N438*1.1155</f>
        <v>74.850049999999996</v>
      </c>
      <c r="P438" s="61">
        <v>-12.2</v>
      </c>
      <c r="Q438" s="61">
        <v>6.1</v>
      </c>
      <c r="R438" s="61">
        <v>22.2</v>
      </c>
      <c r="S438" s="61">
        <v>7.4</v>
      </c>
      <c r="T438" s="61">
        <v>3</v>
      </c>
      <c r="U438" s="61" t="s">
        <v>896</v>
      </c>
      <c r="V438" s="57">
        <v>4</v>
      </c>
      <c r="W438" s="57">
        <v>6</v>
      </c>
      <c r="X438" s="57"/>
      <c r="Y438" s="57"/>
      <c r="Z438" s="57"/>
    </row>
    <row r="439" spans="1:26" x14ac:dyDescent="0.35">
      <c r="A439" s="37" t="s">
        <v>633</v>
      </c>
      <c r="B439" s="27" t="s">
        <v>383</v>
      </c>
      <c r="C439" s="27" t="s">
        <v>233</v>
      </c>
      <c r="D439" s="38"/>
      <c r="E439" s="29">
        <v>6069</v>
      </c>
      <c r="F439" s="29">
        <v>6398</v>
      </c>
      <c r="G439" s="29">
        <v>6233.5</v>
      </c>
      <c r="H439" s="43"/>
      <c r="I439" s="43"/>
      <c r="J439" s="43"/>
      <c r="K439" s="43"/>
      <c r="L439" s="43"/>
      <c r="M439" s="38"/>
      <c r="N439" s="43"/>
      <c r="O439" s="36"/>
      <c r="P439" s="44">
        <v>-17.1083</v>
      </c>
      <c r="Q439" s="45">
        <v>5.5282999999999989</v>
      </c>
      <c r="R439" s="44">
        <v>38.545557382101272</v>
      </c>
      <c r="S439" s="45">
        <v>13.131636265046188</v>
      </c>
      <c r="T439" s="44">
        <v>2.9353202147931787</v>
      </c>
      <c r="U439" s="61" t="s">
        <v>896</v>
      </c>
      <c r="V439" s="41">
        <v>4</v>
      </c>
      <c r="W439" s="41">
        <v>6</v>
      </c>
      <c r="X439" s="57"/>
      <c r="Y439" s="57"/>
      <c r="Z439" s="57"/>
    </row>
    <row r="440" spans="1:26" x14ac:dyDescent="0.35">
      <c r="A440" s="37" t="s">
        <v>633</v>
      </c>
      <c r="B440" s="27" t="s">
        <v>384</v>
      </c>
      <c r="C440" s="27" t="s">
        <v>233</v>
      </c>
      <c r="D440" s="38"/>
      <c r="E440" s="29">
        <v>6069</v>
      </c>
      <c r="F440" s="29">
        <v>6398</v>
      </c>
      <c r="G440" s="29">
        <v>6233.5</v>
      </c>
      <c r="H440" s="43"/>
      <c r="I440" s="43"/>
      <c r="J440" s="43"/>
      <c r="K440" s="43"/>
      <c r="L440" s="43"/>
      <c r="M440" s="38"/>
      <c r="N440" s="43"/>
      <c r="O440" s="36"/>
      <c r="P440" s="46">
        <v>-14.856200000000001</v>
      </c>
      <c r="Q440" s="50">
        <v>6.9716000000000005</v>
      </c>
      <c r="R440" s="46">
        <v>40.479349072833585</v>
      </c>
      <c r="S440" s="50">
        <v>14.074263014498429</v>
      </c>
      <c r="T440" s="46">
        <v>2.8761256650621267</v>
      </c>
      <c r="U440" s="61" t="s">
        <v>896</v>
      </c>
      <c r="V440" s="41">
        <v>4</v>
      </c>
      <c r="W440" s="41">
        <v>6</v>
      </c>
      <c r="X440" s="57"/>
      <c r="Y440" s="57"/>
      <c r="Z440" s="57"/>
    </row>
    <row r="441" spans="1:26" x14ac:dyDescent="0.35">
      <c r="A441" s="37" t="s">
        <v>633</v>
      </c>
      <c r="B441" s="27" t="s">
        <v>385</v>
      </c>
      <c r="C441" s="27" t="s">
        <v>233</v>
      </c>
      <c r="D441" s="38"/>
      <c r="E441" s="29">
        <v>6069</v>
      </c>
      <c r="F441" s="29">
        <v>6398</v>
      </c>
      <c r="G441" s="29">
        <v>6233.5</v>
      </c>
      <c r="H441" s="43"/>
      <c r="I441" s="43"/>
      <c r="J441" s="43"/>
      <c r="K441" s="43"/>
      <c r="L441" s="43"/>
      <c r="M441" s="38"/>
      <c r="N441" s="43"/>
      <c r="O441" s="36"/>
      <c r="P441" s="44">
        <v>-15.837555555555554</v>
      </c>
      <c r="Q441" s="45">
        <v>5.5654444444444442</v>
      </c>
      <c r="R441" s="44">
        <v>42.50382187279147</v>
      </c>
      <c r="S441" s="45">
        <v>14.964229614769655</v>
      </c>
      <c r="T441" s="44">
        <v>2.8403615132208548</v>
      </c>
      <c r="U441" s="61" t="s">
        <v>896</v>
      </c>
      <c r="V441" s="41">
        <v>4</v>
      </c>
      <c r="W441" s="41">
        <v>6</v>
      </c>
      <c r="X441" s="57"/>
      <c r="Y441" s="57"/>
      <c r="Z441" s="57"/>
    </row>
    <row r="442" spans="1:26" x14ac:dyDescent="0.35">
      <c r="A442" s="37" t="s">
        <v>633</v>
      </c>
      <c r="B442" s="27" t="s">
        <v>386</v>
      </c>
      <c r="C442" s="27" t="s">
        <v>233</v>
      </c>
      <c r="D442" s="38"/>
      <c r="E442" s="29">
        <v>6069</v>
      </c>
      <c r="F442" s="29">
        <v>6398</v>
      </c>
      <c r="G442" s="29">
        <v>6233.5</v>
      </c>
      <c r="H442" s="43"/>
      <c r="I442" s="43"/>
      <c r="J442" s="43"/>
      <c r="K442" s="43"/>
      <c r="L442" s="43"/>
      <c r="M442" s="38"/>
      <c r="N442" s="43"/>
      <c r="O442" s="36"/>
      <c r="P442" s="44">
        <v>-12.736555555555553</v>
      </c>
      <c r="Q442" s="45">
        <v>6.1834444444444436</v>
      </c>
      <c r="R442" s="44">
        <v>27.711210574926231</v>
      </c>
      <c r="S442" s="45">
        <v>9.6407615810858438</v>
      </c>
      <c r="T442" s="44">
        <v>2.8743798238193858</v>
      </c>
      <c r="U442" s="61" t="s">
        <v>896</v>
      </c>
      <c r="V442" s="41">
        <v>4</v>
      </c>
      <c r="W442" s="41">
        <v>6</v>
      </c>
      <c r="X442" s="57"/>
      <c r="Y442" s="57"/>
      <c r="Z442" s="57"/>
    </row>
    <row r="443" spans="1:26" x14ac:dyDescent="0.35">
      <c r="A443" s="37" t="s">
        <v>633</v>
      </c>
      <c r="B443" s="27" t="s">
        <v>387</v>
      </c>
      <c r="C443" s="27" t="s">
        <v>233</v>
      </c>
      <c r="D443" s="38"/>
      <c r="E443" s="29">
        <v>6069</v>
      </c>
      <c r="F443" s="29">
        <v>6398</v>
      </c>
      <c r="G443" s="29">
        <v>6233.5</v>
      </c>
      <c r="H443" s="43"/>
      <c r="I443" s="43"/>
      <c r="J443" s="43"/>
      <c r="K443" s="43"/>
      <c r="L443" s="43"/>
      <c r="M443" s="38"/>
      <c r="N443" s="43"/>
      <c r="O443" s="36"/>
      <c r="P443" s="46">
        <v>-13.329200000000002</v>
      </c>
      <c r="Q443" s="50">
        <v>5.4496000000000002</v>
      </c>
      <c r="R443" s="46">
        <v>41.752599506288711</v>
      </c>
      <c r="S443" s="50">
        <v>14.44216610832477</v>
      </c>
      <c r="T443" s="46">
        <v>2.8910205846629635</v>
      </c>
      <c r="U443" s="61" t="s">
        <v>896</v>
      </c>
      <c r="V443" s="41">
        <v>4</v>
      </c>
      <c r="W443" s="41">
        <v>6</v>
      </c>
      <c r="X443" s="57"/>
      <c r="Y443" s="57"/>
      <c r="Z443" s="57"/>
    </row>
    <row r="444" spans="1:26" x14ac:dyDescent="0.35">
      <c r="A444" s="37" t="s">
        <v>633</v>
      </c>
      <c r="B444" s="27" t="s">
        <v>388</v>
      </c>
      <c r="C444" s="27" t="s">
        <v>233</v>
      </c>
      <c r="D444" s="38"/>
      <c r="E444" s="29">
        <v>6069</v>
      </c>
      <c r="F444" s="29">
        <v>6398</v>
      </c>
      <c r="G444" s="29">
        <v>6233.5</v>
      </c>
      <c r="H444" s="43"/>
      <c r="I444" s="43"/>
      <c r="J444" s="43"/>
      <c r="K444" s="43"/>
      <c r="L444" s="43"/>
      <c r="M444" s="38"/>
      <c r="N444" s="43"/>
      <c r="O444" s="36"/>
      <c r="P444" s="46">
        <v>-11.507999999999999</v>
      </c>
      <c r="Q444" s="50">
        <v>5.9614444444444441</v>
      </c>
      <c r="R444" s="50">
        <v>39.545490758292672</v>
      </c>
      <c r="S444" s="50">
        <v>13.628778090904333</v>
      </c>
      <c r="T444" s="46">
        <v>2.9016167476294012</v>
      </c>
      <c r="U444" s="61" t="s">
        <v>896</v>
      </c>
      <c r="V444" s="41">
        <v>4</v>
      </c>
      <c r="W444" s="41">
        <v>6</v>
      </c>
      <c r="X444" s="57"/>
      <c r="Y444" s="57"/>
      <c r="Z444" s="57"/>
    </row>
    <row r="445" spans="1:26" x14ac:dyDescent="0.35">
      <c r="A445" s="37" t="s">
        <v>633</v>
      </c>
      <c r="B445" s="27" t="s">
        <v>389</v>
      </c>
      <c r="C445" s="27" t="s">
        <v>233</v>
      </c>
      <c r="D445" s="38"/>
      <c r="E445" s="29">
        <v>6069</v>
      </c>
      <c r="F445" s="29">
        <v>6398</v>
      </c>
      <c r="G445" s="29">
        <v>6233.5</v>
      </c>
      <c r="H445" s="43"/>
      <c r="I445" s="43"/>
      <c r="J445" s="43"/>
      <c r="K445" s="43"/>
      <c r="L445" s="43"/>
      <c r="M445" s="38"/>
      <c r="N445" s="43"/>
      <c r="O445" s="36"/>
      <c r="P445" s="44">
        <v>-12.125555555555552</v>
      </c>
      <c r="Q445" s="45">
        <v>6.4284444444444437</v>
      </c>
      <c r="R445" s="44">
        <v>41.163506810675287</v>
      </c>
      <c r="S445" s="45">
        <v>14.104322014382566</v>
      </c>
      <c r="T445" s="44">
        <v>2.9185030495403979</v>
      </c>
      <c r="U445" s="61" t="s">
        <v>896</v>
      </c>
      <c r="V445" s="41">
        <v>4</v>
      </c>
      <c r="W445" s="41">
        <v>6</v>
      </c>
      <c r="X445" s="57"/>
      <c r="Y445" s="57"/>
      <c r="Z445" s="57"/>
    </row>
    <row r="446" spans="1:26" x14ac:dyDescent="0.35">
      <c r="A446" s="37" t="s">
        <v>633</v>
      </c>
      <c r="B446" s="27" t="s">
        <v>390</v>
      </c>
      <c r="C446" s="27" t="s">
        <v>233</v>
      </c>
      <c r="D446" s="38"/>
      <c r="E446" s="29">
        <v>6069</v>
      </c>
      <c r="F446" s="29">
        <v>6398</v>
      </c>
      <c r="G446" s="29">
        <v>6233.5</v>
      </c>
      <c r="H446" s="43"/>
      <c r="I446" s="43"/>
      <c r="J446" s="43"/>
      <c r="K446" s="43"/>
      <c r="L446" s="43"/>
      <c r="M446" s="38"/>
      <c r="N446" s="43"/>
      <c r="O446" s="36"/>
      <c r="P446" s="46">
        <v>-15.614200000000002</v>
      </c>
      <c r="Q446" s="50">
        <v>6.9526000000000003</v>
      </c>
      <c r="R446" s="46">
        <v>42.013984002223545</v>
      </c>
      <c r="S446" s="50">
        <v>14.805975046711277</v>
      </c>
      <c r="T446" s="46">
        <v>2.8376370937863866</v>
      </c>
      <c r="U446" s="61" t="s">
        <v>896</v>
      </c>
      <c r="V446" s="41">
        <v>4</v>
      </c>
      <c r="W446" s="41">
        <v>6</v>
      </c>
      <c r="X446" s="57"/>
      <c r="Y446" s="57"/>
      <c r="Z446" s="57"/>
    </row>
    <row r="447" spans="1:26" x14ac:dyDescent="0.35">
      <c r="A447" s="37" t="s">
        <v>633</v>
      </c>
      <c r="B447" s="27" t="s">
        <v>391</v>
      </c>
      <c r="C447" s="27" t="s">
        <v>233</v>
      </c>
      <c r="D447" s="38"/>
      <c r="E447" s="29">
        <v>6069</v>
      </c>
      <c r="F447" s="29">
        <v>6398</v>
      </c>
      <c r="G447" s="29">
        <v>6233.5</v>
      </c>
      <c r="H447" s="43"/>
      <c r="I447" s="43"/>
      <c r="J447" s="43"/>
      <c r="K447" s="43"/>
      <c r="L447" s="43"/>
      <c r="M447" s="38"/>
      <c r="N447" s="43"/>
      <c r="O447" s="36"/>
      <c r="P447" s="46">
        <v>-15.661999999999999</v>
      </c>
      <c r="Q447" s="50">
        <v>5.2834444444444442</v>
      </c>
      <c r="R447" s="50">
        <v>28.361465781977262</v>
      </c>
      <c r="S447" s="50">
        <v>9.6658155819234093</v>
      </c>
      <c r="T447" s="46">
        <v>2.9342030728392596</v>
      </c>
      <c r="U447" s="61" t="s">
        <v>896</v>
      </c>
      <c r="V447" s="41">
        <v>4</v>
      </c>
      <c r="W447" s="41">
        <v>6</v>
      </c>
      <c r="X447" s="57"/>
      <c r="Y447" s="57"/>
      <c r="Z447" s="57"/>
    </row>
    <row r="448" spans="1:26" x14ac:dyDescent="0.35">
      <c r="A448" s="37" t="s">
        <v>633</v>
      </c>
      <c r="B448" s="27" t="s">
        <v>392</v>
      </c>
      <c r="C448" s="27" t="s">
        <v>233</v>
      </c>
      <c r="D448" s="38"/>
      <c r="E448" s="29">
        <v>6069</v>
      </c>
      <c r="F448" s="29">
        <v>6398</v>
      </c>
      <c r="G448" s="29">
        <v>6233.5</v>
      </c>
      <c r="H448" s="43"/>
      <c r="I448" s="43"/>
      <c r="J448" s="43"/>
      <c r="K448" s="43"/>
      <c r="L448" s="43"/>
      <c r="M448" s="38"/>
      <c r="N448" s="43"/>
      <c r="O448" s="36"/>
      <c r="P448" s="44">
        <v>-16.37855555555555</v>
      </c>
      <c r="Q448" s="45">
        <v>6.2234444444444437</v>
      </c>
      <c r="R448" s="44">
        <v>41.169577471834778</v>
      </c>
      <c r="S448" s="45">
        <v>14.034728600251125</v>
      </c>
      <c r="T448" s="44">
        <v>2.9334074526455844</v>
      </c>
      <c r="U448" s="61" t="s">
        <v>896</v>
      </c>
      <c r="V448" s="41">
        <v>4</v>
      </c>
      <c r="W448" s="41">
        <v>6</v>
      </c>
      <c r="X448" s="57"/>
      <c r="Y448" s="57"/>
      <c r="Z448" s="57"/>
    </row>
    <row r="449" spans="1:26" x14ac:dyDescent="0.35">
      <c r="A449" s="37" t="s">
        <v>633</v>
      </c>
      <c r="B449" s="27" t="s">
        <v>393</v>
      </c>
      <c r="C449" s="27" t="s">
        <v>233</v>
      </c>
      <c r="D449" s="38"/>
      <c r="E449" s="29">
        <v>6069</v>
      </c>
      <c r="F449" s="29">
        <v>6398</v>
      </c>
      <c r="G449" s="29">
        <v>6233.5</v>
      </c>
      <c r="H449" s="43"/>
      <c r="I449" s="43"/>
      <c r="J449" s="43"/>
      <c r="K449" s="43"/>
      <c r="L449" s="43"/>
      <c r="M449" s="38"/>
      <c r="N449" s="43"/>
      <c r="O449" s="36"/>
      <c r="P449" s="44">
        <v>-17.302555555555553</v>
      </c>
      <c r="Q449" s="45">
        <v>4.801444444444444</v>
      </c>
      <c r="R449" s="44">
        <v>39.582592232881304</v>
      </c>
      <c r="S449" s="45">
        <v>13.820152608800695</v>
      </c>
      <c r="T449" s="44">
        <v>2.8641212114890138</v>
      </c>
      <c r="U449" s="61" t="s">
        <v>896</v>
      </c>
      <c r="V449" s="41">
        <v>4</v>
      </c>
      <c r="W449" s="41">
        <v>6</v>
      </c>
      <c r="X449" s="57"/>
      <c r="Y449" s="57"/>
      <c r="Z449" s="57"/>
    </row>
    <row r="450" spans="1:26" x14ac:dyDescent="0.35">
      <c r="A450" s="37" t="s">
        <v>633</v>
      </c>
      <c r="B450" s="27" t="s">
        <v>394</v>
      </c>
      <c r="C450" s="27" t="s">
        <v>233</v>
      </c>
      <c r="D450" s="38"/>
      <c r="E450" s="29">
        <v>6069</v>
      </c>
      <c r="F450" s="29">
        <v>6398</v>
      </c>
      <c r="G450" s="29">
        <v>6233.5</v>
      </c>
      <c r="H450" s="43"/>
      <c r="I450" s="43"/>
      <c r="J450" s="43"/>
      <c r="K450" s="43"/>
      <c r="L450" s="43"/>
      <c r="M450" s="38"/>
      <c r="N450" s="43"/>
      <c r="O450" s="36"/>
      <c r="P450" s="44">
        <v>-16.218555555555554</v>
      </c>
      <c r="Q450" s="45">
        <v>6.434444444444444</v>
      </c>
      <c r="R450" s="44">
        <v>40.647802317999037</v>
      </c>
      <c r="S450" s="45">
        <v>13.995618700259804</v>
      </c>
      <c r="T450" s="44">
        <v>2.904323359227019</v>
      </c>
      <c r="U450" s="61" t="s">
        <v>896</v>
      </c>
      <c r="V450" s="41">
        <v>4</v>
      </c>
      <c r="W450" s="41">
        <v>6</v>
      </c>
      <c r="X450" s="57"/>
      <c r="Y450" s="57"/>
      <c r="Z450" s="57"/>
    </row>
    <row r="451" spans="1:26" x14ac:dyDescent="0.35">
      <c r="A451" s="37" t="s">
        <v>633</v>
      </c>
      <c r="B451" s="27" t="s">
        <v>395</v>
      </c>
      <c r="C451" s="27" t="s">
        <v>233</v>
      </c>
      <c r="D451" s="38"/>
      <c r="E451" s="29">
        <v>6069</v>
      </c>
      <c r="F451" s="29">
        <v>6398</v>
      </c>
      <c r="G451" s="29">
        <v>6233.5</v>
      </c>
      <c r="H451" s="43"/>
      <c r="I451" s="43"/>
      <c r="J451" s="43"/>
      <c r="K451" s="43"/>
      <c r="L451" s="43"/>
      <c r="M451" s="38"/>
      <c r="N451" s="43"/>
      <c r="O451" s="36"/>
      <c r="P451" s="46">
        <v>-18.279</v>
      </c>
      <c r="Q451" s="50">
        <v>5.2694444444444448</v>
      </c>
      <c r="R451" s="50">
        <v>40.840622818497835</v>
      </c>
      <c r="S451" s="50">
        <v>14.302987221381205</v>
      </c>
      <c r="T451" s="46">
        <v>2.8553911281865743</v>
      </c>
      <c r="U451" s="61" t="s">
        <v>896</v>
      </c>
      <c r="V451" s="41">
        <v>4</v>
      </c>
      <c r="W451" s="41">
        <v>6</v>
      </c>
      <c r="X451" s="57"/>
      <c r="Y451" s="57"/>
      <c r="Z451" s="57"/>
    </row>
    <row r="452" spans="1:26" x14ac:dyDescent="0.35">
      <c r="A452" s="37" t="s">
        <v>633</v>
      </c>
      <c r="B452" s="57" t="s">
        <v>138</v>
      </c>
      <c r="C452" s="57" t="s">
        <v>233</v>
      </c>
      <c r="D452" s="57" t="s">
        <v>307</v>
      </c>
      <c r="E452" s="41">
        <v>6069</v>
      </c>
      <c r="F452" s="41">
        <v>6398</v>
      </c>
      <c r="G452" s="41">
        <v>6234</v>
      </c>
      <c r="H452" s="57">
        <v>2.5299999999999998</v>
      </c>
      <c r="I452" s="57">
        <v>2.5499999999999998</v>
      </c>
      <c r="J452" s="57">
        <v>2.5099999999999998</v>
      </c>
      <c r="K452" s="69">
        <v>2.5299999999999998</v>
      </c>
      <c r="L452" s="57">
        <v>0.02</v>
      </c>
      <c r="M452" s="57"/>
      <c r="N452" s="69">
        <v>88.2</v>
      </c>
      <c r="O452" s="36">
        <f>N452*1.1155</f>
        <v>98.387100000000004</v>
      </c>
      <c r="P452" s="61"/>
      <c r="Q452" s="61"/>
      <c r="R452" s="61"/>
      <c r="S452" s="61"/>
      <c r="T452" s="61"/>
      <c r="U452" s="61"/>
      <c r="V452" s="57">
        <v>4</v>
      </c>
      <c r="W452" s="57">
        <v>6</v>
      </c>
      <c r="X452" s="57"/>
      <c r="Y452" s="61">
        <v>-15.042885714285715</v>
      </c>
      <c r="Z452" s="61">
        <v>5.7219571428571419</v>
      </c>
    </row>
    <row r="453" spans="1:26" x14ac:dyDescent="0.35">
      <c r="A453" s="37" t="s">
        <v>633</v>
      </c>
      <c r="B453" s="57" t="s">
        <v>140</v>
      </c>
      <c r="C453" s="57" t="s">
        <v>233</v>
      </c>
      <c r="D453" s="57" t="s">
        <v>307</v>
      </c>
      <c r="E453" s="41">
        <v>6069</v>
      </c>
      <c r="F453" s="41">
        <v>6398</v>
      </c>
      <c r="G453" s="41">
        <v>6234</v>
      </c>
      <c r="H453" s="57">
        <v>2.2200000000000002</v>
      </c>
      <c r="I453" s="57">
        <v>2.12</v>
      </c>
      <c r="J453" s="57"/>
      <c r="K453" s="69">
        <v>2.17</v>
      </c>
      <c r="L453" s="57">
        <v>7.0000000000000007E-2</v>
      </c>
      <c r="M453" s="57">
        <v>2.04</v>
      </c>
      <c r="N453" s="69">
        <v>53</v>
      </c>
      <c r="O453" s="36">
        <f>N453*1.1155</f>
        <v>59.121499999999997</v>
      </c>
      <c r="P453" s="61"/>
      <c r="Q453" s="61"/>
      <c r="R453" s="61"/>
      <c r="S453" s="61"/>
      <c r="T453" s="61"/>
      <c r="U453" s="61"/>
      <c r="V453" s="57">
        <v>4</v>
      </c>
      <c r="W453" s="57">
        <v>6</v>
      </c>
      <c r="X453" s="57"/>
      <c r="Y453" s="57"/>
      <c r="Z453" s="57"/>
    </row>
    <row r="454" spans="1:26" x14ac:dyDescent="0.35">
      <c r="A454" s="37" t="s">
        <v>633</v>
      </c>
      <c r="B454" s="57" t="s">
        <v>141</v>
      </c>
      <c r="C454" s="57" t="s">
        <v>233</v>
      </c>
      <c r="D454" s="57" t="s">
        <v>321</v>
      </c>
      <c r="E454" s="41">
        <v>6069</v>
      </c>
      <c r="F454" s="41">
        <v>6398</v>
      </c>
      <c r="G454" s="41">
        <v>6234</v>
      </c>
      <c r="H454" s="57">
        <v>2.58</v>
      </c>
      <c r="I454" s="57"/>
      <c r="J454" s="57">
        <v>2.48</v>
      </c>
      <c r="K454" s="69">
        <v>2.5299999999999998</v>
      </c>
      <c r="L454" s="57">
        <v>7.0000000000000007E-2</v>
      </c>
      <c r="M454" s="57">
        <v>2.35</v>
      </c>
      <c r="N454" s="69">
        <v>88.2</v>
      </c>
      <c r="O454" s="36">
        <f>N454*1.1155</f>
        <v>98.387100000000004</v>
      </c>
      <c r="P454" s="61">
        <v>-12.7</v>
      </c>
      <c r="Q454" s="61">
        <v>6.6</v>
      </c>
      <c r="R454" s="61">
        <v>42.6</v>
      </c>
      <c r="S454" s="61">
        <v>14.5</v>
      </c>
      <c r="T454" s="61">
        <v>2.9</v>
      </c>
      <c r="U454" s="61" t="s">
        <v>896</v>
      </c>
      <c r="V454" s="57">
        <v>4</v>
      </c>
      <c r="W454" s="57">
        <v>6</v>
      </c>
      <c r="X454" s="57"/>
      <c r="Y454" s="57"/>
      <c r="Z454" s="57"/>
    </row>
    <row r="455" spans="1:26" x14ac:dyDescent="0.35">
      <c r="A455" s="37" t="s">
        <v>633</v>
      </c>
      <c r="B455" s="57" t="s">
        <v>142</v>
      </c>
      <c r="C455" s="57" t="s">
        <v>233</v>
      </c>
      <c r="D455" s="57" t="s">
        <v>321</v>
      </c>
      <c r="E455" s="41">
        <v>6069</v>
      </c>
      <c r="F455" s="41">
        <v>6398</v>
      </c>
      <c r="G455" s="41">
        <v>6234</v>
      </c>
      <c r="H455" s="57">
        <v>2.19</v>
      </c>
      <c r="I455" s="57">
        <v>2.2000000000000002</v>
      </c>
      <c r="J455" s="57"/>
      <c r="K455" s="69">
        <v>2.2000000000000002</v>
      </c>
      <c r="L455" s="57">
        <v>0.01</v>
      </c>
      <c r="M455" s="57">
        <v>2.0699999999999998</v>
      </c>
      <c r="N455" s="69">
        <v>55.1</v>
      </c>
      <c r="O455" s="36">
        <f>N455*1.1155</f>
        <v>61.46405</v>
      </c>
      <c r="P455" s="61"/>
      <c r="Q455" s="61"/>
      <c r="R455" s="61"/>
      <c r="S455" s="61"/>
      <c r="T455" s="61"/>
      <c r="U455" s="61"/>
      <c r="V455" s="57">
        <v>4</v>
      </c>
      <c r="W455" s="57">
        <v>6</v>
      </c>
      <c r="X455" s="27"/>
      <c r="Y455" s="57">
        <v>-13.583466666666665</v>
      </c>
      <c r="Z455" s="57">
        <v>6.9558830303030286</v>
      </c>
    </row>
    <row r="456" spans="1:26" x14ac:dyDescent="0.35">
      <c r="A456" s="37" t="s">
        <v>633</v>
      </c>
      <c r="B456" s="57" t="s">
        <v>137</v>
      </c>
      <c r="C456" s="57" t="s">
        <v>233</v>
      </c>
      <c r="D456" s="57" t="s">
        <v>594</v>
      </c>
      <c r="E456" s="41">
        <v>6069</v>
      </c>
      <c r="F456" s="41">
        <v>6398</v>
      </c>
      <c r="G456" s="41">
        <v>6234</v>
      </c>
      <c r="H456" s="57"/>
      <c r="I456" s="57">
        <v>2.4700000000000002</v>
      </c>
      <c r="J456" s="57">
        <v>2.4500000000000002</v>
      </c>
      <c r="K456" s="69">
        <v>2.46</v>
      </c>
      <c r="L456" s="57">
        <v>0.01</v>
      </c>
      <c r="M456" s="57">
        <v>2.59</v>
      </c>
      <c r="N456" s="69">
        <v>80.400000000000006</v>
      </c>
      <c r="O456" s="36">
        <f>N456</f>
        <v>80.400000000000006</v>
      </c>
      <c r="P456" s="61">
        <v>-17.399999999999999</v>
      </c>
      <c r="Q456" s="61">
        <v>6.3</v>
      </c>
      <c r="R456" s="61">
        <v>41.7</v>
      </c>
      <c r="S456" s="61">
        <v>14.3</v>
      </c>
      <c r="T456" s="61">
        <v>2.9</v>
      </c>
      <c r="U456" s="61" t="s">
        <v>896</v>
      </c>
      <c r="V456" s="57">
        <v>4</v>
      </c>
      <c r="W456" s="57">
        <v>6</v>
      </c>
      <c r="X456" s="57"/>
      <c r="Y456" s="57"/>
      <c r="Z456" s="57"/>
    </row>
    <row r="457" spans="1:26" x14ac:dyDescent="0.35">
      <c r="A457" s="37" t="s">
        <v>633</v>
      </c>
      <c r="B457" s="57" t="s">
        <v>139</v>
      </c>
      <c r="C457" s="57" t="s">
        <v>233</v>
      </c>
      <c r="D457" s="57" t="s">
        <v>336</v>
      </c>
      <c r="E457" s="41">
        <v>6069</v>
      </c>
      <c r="F457" s="41">
        <v>6398</v>
      </c>
      <c r="G457" s="41">
        <v>6234</v>
      </c>
      <c r="H457" s="57">
        <v>2.44</v>
      </c>
      <c r="I457" s="57"/>
      <c r="J457" s="57">
        <v>2.44</v>
      </c>
      <c r="K457" s="69">
        <v>2.44</v>
      </c>
      <c r="L457" s="57">
        <v>0</v>
      </c>
      <c r="M457" s="57">
        <v>2.4</v>
      </c>
      <c r="N457" s="69">
        <v>78.2</v>
      </c>
      <c r="O457" s="36">
        <f>N457</f>
        <v>78.2</v>
      </c>
      <c r="P457" s="61">
        <v>-17.5</v>
      </c>
      <c r="Q457" s="61">
        <v>6</v>
      </c>
      <c r="R457" s="61">
        <v>39.200000000000003</v>
      </c>
      <c r="S457" s="61">
        <v>13.2</v>
      </c>
      <c r="T457" s="61">
        <v>3</v>
      </c>
      <c r="U457" s="61" t="s">
        <v>896</v>
      </c>
      <c r="V457" s="57">
        <v>4</v>
      </c>
      <c r="W457" s="57">
        <v>6</v>
      </c>
      <c r="X457" s="27"/>
      <c r="Y457" s="57"/>
      <c r="Z457" s="57"/>
    </row>
    <row r="458" spans="1:26" x14ac:dyDescent="0.35">
      <c r="A458" s="37" t="s">
        <v>633</v>
      </c>
      <c r="B458" s="57" t="s">
        <v>172</v>
      </c>
      <c r="C458" s="57" t="s">
        <v>233</v>
      </c>
      <c r="D458" s="57" t="s">
        <v>594</v>
      </c>
      <c r="E458" s="41">
        <v>6069</v>
      </c>
      <c r="F458" s="41">
        <v>6398</v>
      </c>
      <c r="G458" s="41">
        <v>6234</v>
      </c>
      <c r="H458" s="57">
        <v>2.46</v>
      </c>
      <c r="I458" s="57">
        <v>2.44</v>
      </c>
      <c r="J458" s="57"/>
      <c r="K458" s="69">
        <v>2.4500000000000002</v>
      </c>
      <c r="L458" s="57">
        <v>0.01</v>
      </c>
      <c r="M458" s="57">
        <v>2.37</v>
      </c>
      <c r="N458" s="69">
        <v>79.3</v>
      </c>
      <c r="O458" s="36">
        <f>N458</f>
        <v>79.3</v>
      </c>
      <c r="P458" s="61">
        <v>-17.100000000000001</v>
      </c>
      <c r="Q458" s="61">
        <v>4.5999999999999996</v>
      </c>
      <c r="R458" s="61">
        <v>41</v>
      </c>
      <c r="S458" s="61">
        <v>14.2</v>
      </c>
      <c r="T458" s="61">
        <v>2.9</v>
      </c>
      <c r="U458" s="61" t="s">
        <v>896</v>
      </c>
      <c r="V458" s="57">
        <v>4</v>
      </c>
      <c r="W458" s="57">
        <v>6</v>
      </c>
      <c r="X458" s="57"/>
      <c r="Y458" s="57"/>
      <c r="Z458" s="57"/>
    </row>
    <row r="459" spans="1:26" x14ac:dyDescent="0.35">
      <c r="A459" s="37" t="s">
        <v>633</v>
      </c>
      <c r="B459" s="57" t="s">
        <v>173</v>
      </c>
      <c r="C459" s="57" t="s">
        <v>233</v>
      </c>
      <c r="D459" s="57" t="s">
        <v>336</v>
      </c>
      <c r="E459" s="41">
        <v>6069</v>
      </c>
      <c r="F459" s="41">
        <v>6398</v>
      </c>
      <c r="G459" s="41">
        <v>6234</v>
      </c>
      <c r="H459" s="57"/>
      <c r="I459" s="57">
        <v>2.52</v>
      </c>
      <c r="J459" s="57">
        <v>2.52</v>
      </c>
      <c r="K459" s="69">
        <v>2.52</v>
      </c>
      <c r="L459" s="57">
        <v>0</v>
      </c>
      <c r="M459" s="57">
        <v>2.64</v>
      </c>
      <c r="N459" s="69">
        <v>87</v>
      </c>
      <c r="O459" s="36">
        <f>N459</f>
        <v>87</v>
      </c>
      <c r="P459" s="61">
        <v>-15.2</v>
      </c>
      <c r="Q459" s="61">
        <v>6.1</v>
      </c>
      <c r="R459" s="61">
        <v>39.700000000000003</v>
      </c>
      <c r="S459" s="61">
        <v>13.8</v>
      </c>
      <c r="T459" s="61">
        <v>2.9</v>
      </c>
      <c r="U459" s="61" t="s">
        <v>896</v>
      </c>
      <c r="V459" s="57">
        <v>4</v>
      </c>
      <c r="W459" s="57">
        <v>6</v>
      </c>
      <c r="X459" s="57"/>
      <c r="Y459" s="57"/>
      <c r="Z459" s="57"/>
    </row>
    <row r="460" spans="1:26" x14ac:dyDescent="0.35">
      <c r="A460" s="37" t="s">
        <v>633</v>
      </c>
      <c r="B460" s="57" t="s">
        <v>87</v>
      </c>
      <c r="C460" s="57" t="s">
        <v>233</v>
      </c>
      <c r="D460" s="57" t="s">
        <v>594</v>
      </c>
      <c r="E460" s="41">
        <v>6069</v>
      </c>
      <c r="F460" s="41">
        <v>6398</v>
      </c>
      <c r="G460" s="41">
        <v>6234</v>
      </c>
      <c r="H460" s="57">
        <v>2.4900000000000002</v>
      </c>
      <c r="I460" s="57"/>
      <c r="J460" s="57">
        <v>2.4300000000000002</v>
      </c>
      <c r="K460" s="69">
        <v>2.46</v>
      </c>
      <c r="L460" s="57">
        <v>0.04</v>
      </c>
      <c r="M460" s="57">
        <v>2.36</v>
      </c>
      <c r="N460" s="69">
        <v>80.400000000000006</v>
      </c>
      <c r="O460" s="36">
        <f>N460</f>
        <v>80.400000000000006</v>
      </c>
      <c r="P460" s="61">
        <v>-16.100000000000001</v>
      </c>
      <c r="Q460" s="61">
        <v>5.8</v>
      </c>
      <c r="R460" s="61">
        <v>39.700000000000003</v>
      </c>
      <c r="S460" s="61">
        <v>14</v>
      </c>
      <c r="T460" s="61">
        <v>2.8</v>
      </c>
      <c r="U460" s="61" t="s">
        <v>896</v>
      </c>
      <c r="V460" s="57">
        <v>4</v>
      </c>
      <c r="W460" s="57">
        <v>6</v>
      </c>
      <c r="X460" s="57"/>
      <c r="Y460" s="57"/>
      <c r="Z460" s="57"/>
    </row>
    <row r="461" spans="1:26" x14ac:dyDescent="0.35">
      <c r="A461" s="37" t="s">
        <v>633</v>
      </c>
      <c r="B461" s="57" t="s">
        <v>86</v>
      </c>
      <c r="C461" s="57" t="s">
        <v>233</v>
      </c>
      <c r="D461" s="57" t="s">
        <v>336</v>
      </c>
      <c r="E461" s="41">
        <v>6069</v>
      </c>
      <c r="F461" s="41">
        <v>6398</v>
      </c>
      <c r="G461" s="41">
        <v>6234</v>
      </c>
      <c r="H461" s="57"/>
      <c r="I461" s="57">
        <v>2.69</v>
      </c>
      <c r="J461" s="57">
        <v>2.64</v>
      </c>
      <c r="K461" s="69">
        <v>2.67</v>
      </c>
      <c r="L461" s="57">
        <v>0.04</v>
      </c>
      <c r="M461" s="57">
        <v>2.5</v>
      </c>
      <c r="N461" s="69">
        <v>104.7</v>
      </c>
      <c r="O461" s="36">
        <f>N461</f>
        <v>104.7</v>
      </c>
      <c r="P461" s="61">
        <v>-15.9</v>
      </c>
      <c r="Q461" s="61">
        <v>5.7</v>
      </c>
      <c r="R461" s="61">
        <v>38.9</v>
      </c>
      <c r="S461" s="61">
        <v>13.3</v>
      </c>
      <c r="T461" s="61">
        <v>2.9</v>
      </c>
      <c r="U461" s="61" t="s">
        <v>896</v>
      </c>
      <c r="V461" s="57">
        <v>4</v>
      </c>
      <c r="W461" s="57">
        <v>6</v>
      </c>
      <c r="X461" s="57"/>
      <c r="Y461" s="57"/>
      <c r="Z461" s="57"/>
    </row>
    <row r="462" spans="1:26" x14ac:dyDescent="0.35">
      <c r="A462" s="37" t="s">
        <v>633</v>
      </c>
      <c r="B462" s="57" t="s">
        <v>89</v>
      </c>
      <c r="C462" s="57" t="s">
        <v>233</v>
      </c>
      <c r="D462" s="57" t="s">
        <v>336</v>
      </c>
      <c r="E462" s="41">
        <v>6069</v>
      </c>
      <c r="F462" s="41">
        <v>6398</v>
      </c>
      <c r="G462" s="41">
        <v>6234</v>
      </c>
      <c r="H462" s="57">
        <v>2.4900000000000002</v>
      </c>
      <c r="I462" s="57">
        <v>2.48</v>
      </c>
      <c r="J462" s="57">
        <v>2.54</v>
      </c>
      <c r="K462" s="69">
        <v>2.5</v>
      </c>
      <c r="L462" s="57">
        <v>0.03</v>
      </c>
      <c r="M462" s="57">
        <v>2.54</v>
      </c>
      <c r="N462" s="69">
        <v>85.1</v>
      </c>
      <c r="O462" s="36">
        <f>N462</f>
        <v>85.1</v>
      </c>
      <c r="P462" s="61">
        <v>-19.5</v>
      </c>
      <c r="Q462" s="61">
        <v>4.9000000000000004</v>
      </c>
      <c r="R462" s="61">
        <v>39.9</v>
      </c>
      <c r="S462" s="61">
        <v>13.7</v>
      </c>
      <c r="T462" s="61">
        <v>2.9</v>
      </c>
      <c r="U462" s="61" t="s">
        <v>896</v>
      </c>
      <c r="V462" s="57">
        <v>4</v>
      </c>
      <c r="W462" s="57">
        <v>6</v>
      </c>
      <c r="X462" s="57"/>
      <c r="Y462" s="57"/>
      <c r="Z462" s="57"/>
    </row>
    <row r="463" spans="1:26" x14ac:dyDescent="0.35">
      <c r="A463" s="37" t="s">
        <v>633</v>
      </c>
      <c r="B463" s="57" t="s">
        <v>88</v>
      </c>
      <c r="C463" s="57" t="s">
        <v>233</v>
      </c>
      <c r="D463" s="57" t="s">
        <v>336</v>
      </c>
      <c r="E463" s="41">
        <v>6069</v>
      </c>
      <c r="F463" s="41">
        <v>6398</v>
      </c>
      <c r="G463" s="41">
        <v>6234</v>
      </c>
      <c r="H463" s="57"/>
      <c r="I463" s="57">
        <v>2.56</v>
      </c>
      <c r="J463" s="57">
        <v>2.57</v>
      </c>
      <c r="K463" s="69">
        <v>2.57</v>
      </c>
      <c r="L463" s="57">
        <v>0.01</v>
      </c>
      <c r="M463" s="57">
        <v>2.64</v>
      </c>
      <c r="N463" s="69">
        <v>92.3</v>
      </c>
      <c r="O463" s="36">
        <f>N463</f>
        <v>92.3</v>
      </c>
      <c r="P463" s="61">
        <v>-15.5</v>
      </c>
      <c r="Q463" s="61">
        <v>5.6</v>
      </c>
      <c r="R463" s="61">
        <v>38.6</v>
      </c>
      <c r="S463" s="61">
        <v>13.4</v>
      </c>
      <c r="T463" s="61">
        <v>2.9</v>
      </c>
      <c r="U463" s="61" t="s">
        <v>896</v>
      </c>
      <c r="V463" s="57">
        <v>4</v>
      </c>
      <c r="W463" s="57">
        <v>6</v>
      </c>
      <c r="X463" s="57"/>
      <c r="Y463" s="57"/>
      <c r="Z463" s="57"/>
    </row>
    <row r="464" spans="1:26" x14ac:dyDescent="0.35">
      <c r="A464" s="37" t="s">
        <v>633</v>
      </c>
      <c r="B464" s="57" t="s">
        <v>90</v>
      </c>
      <c r="C464" s="57" t="s">
        <v>233</v>
      </c>
      <c r="D464" s="57" t="s">
        <v>594</v>
      </c>
      <c r="E464" s="41">
        <v>6069</v>
      </c>
      <c r="F464" s="41">
        <v>6398</v>
      </c>
      <c r="G464" s="41">
        <v>6234</v>
      </c>
      <c r="H464" s="57">
        <v>2.4900000000000002</v>
      </c>
      <c r="I464" s="57">
        <v>2.4300000000000002</v>
      </c>
      <c r="J464" s="57">
        <v>2.46</v>
      </c>
      <c r="K464" s="69">
        <v>2.46</v>
      </c>
      <c r="L464" s="57">
        <v>0.03</v>
      </c>
      <c r="M464" s="57"/>
      <c r="N464" s="69">
        <v>80.400000000000006</v>
      </c>
      <c r="O464" s="36">
        <f>N464</f>
        <v>80.400000000000006</v>
      </c>
      <c r="P464" s="61">
        <v>-12.5</v>
      </c>
      <c r="Q464" s="61">
        <v>6.2</v>
      </c>
      <c r="R464" s="61">
        <v>39.799999999999997</v>
      </c>
      <c r="S464" s="61">
        <v>13.4</v>
      </c>
      <c r="T464" s="61">
        <v>3</v>
      </c>
      <c r="U464" s="61" t="s">
        <v>896</v>
      </c>
      <c r="V464" s="57">
        <v>4</v>
      </c>
      <c r="W464" s="57">
        <v>6</v>
      </c>
      <c r="X464" s="57"/>
      <c r="Y464" s="57"/>
      <c r="Z464" s="57"/>
    </row>
    <row r="465" spans="1:26" x14ac:dyDescent="0.35">
      <c r="A465" s="37" t="s">
        <v>633</v>
      </c>
      <c r="B465" s="57" t="s">
        <v>85</v>
      </c>
      <c r="C465" s="57" t="s">
        <v>233</v>
      </c>
      <c r="D465" s="57" t="s">
        <v>594</v>
      </c>
      <c r="E465" s="41">
        <v>6069</v>
      </c>
      <c r="F465" s="41">
        <v>6398</v>
      </c>
      <c r="G465" s="41">
        <v>6234</v>
      </c>
      <c r="H465" s="57">
        <v>2.52</v>
      </c>
      <c r="I465" s="57"/>
      <c r="J465" s="57">
        <v>2.44</v>
      </c>
      <c r="K465" s="69">
        <v>2.48</v>
      </c>
      <c r="L465" s="57">
        <v>0.06</v>
      </c>
      <c r="M465" s="57">
        <v>2.37</v>
      </c>
      <c r="N465" s="69">
        <v>82.5</v>
      </c>
      <c r="O465" s="36">
        <f>N465</f>
        <v>82.5</v>
      </c>
      <c r="P465" s="61">
        <v>-21.3</v>
      </c>
      <c r="Q465" s="61">
        <v>2.9</v>
      </c>
      <c r="R465" s="61">
        <v>39.799999999999997</v>
      </c>
      <c r="S465" s="61">
        <v>13.6</v>
      </c>
      <c r="T465" s="61">
        <v>2.9</v>
      </c>
      <c r="U465" s="61" t="s">
        <v>896</v>
      </c>
      <c r="V465" s="57">
        <v>4</v>
      </c>
      <c r="W465" s="57">
        <v>6</v>
      </c>
      <c r="X465" s="57"/>
      <c r="Y465" s="61">
        <v>-16.028466666666667</v>
      </c>
      <c r="Z465" s="61">
        <v>4.5122733333333329</v>
      </c>
    </row>
    <row r="466" spans="1:26" x14ac:dyDescent="0.35">
      <c r="A466" s="37" t="s">
        <v>633</v>
      </c>
      <c r="B466" s="30" t="s">
        <v>211</v>
      </c>
      <c r="C466" s="27" t="s">
        <v>233</v>
      </c>
      <c r="D466" s="57"/>
      <c r="E466" s="29">
        <v>6069</v>
      </c>
      <c r="F466" s="29">
        <v>6398</v>
      </c>
      <c r="G466" s="29">
        <v>6233.5</v>
      </c>
      <c r="H466" s="57"/>
      <c r="I466" s="57"/>
      <c r="J466" s="57"/>
      <c r="K466" s="57"/>
      <c r="L466" s="57"/>
      <c r="M466" s="57"/>
      <c r="N466" s="69"/>
      <c r="O466" s="61"/>
      <c r="P466" s="46">
        <v>-12.892466666666666</v>
      </c>
      <c r="Q466" s="50">
        <v>7.6796733333333336</v>
      </c>
      <c r="R466" s="46">
        <v>36.895542457375583</v>
      </c>
      <c r="S466" s="50">
        <v>12.384991467224955</v>
      </c>
      <c r="T466" s="50">
        <v>2.9790527151362332</v>
      </c>
      <c r="U466" s="61" t="s">
        <v>896</v>
      </c>
      <c r="V466" s="41">
        <v>4</v>
      </c>
      <c r="W466" s="41">
        <v>6</v>
      </c>
      <c r="X466" s="57"/>
      <c r="Y466" s="57"/>
      <c r="Z466" s="57"/>
    </row>
    <row r="467" spans="1:26" x14ac:dyDescent="0.35">
      <c r="A467" s="37" t="s">
        <v>633</v>
      </c>
      <c r="B467" s="57" t="s">
        <v>91</v>
      </c>
      <c r="C467" s="57" t="s">
        <v>233</v>
      </c>
      <c r="D467" s="57" t="s">
        <v>307</v>
      </c>
      <c r="E467" s="41">
        <v>6069</v>
      </c>
      <c r="F467" s="41">
        <v>6398</v>
      </c>
      <c r="G467" s="41">
        <v>6234</v>
      </c>
      <c r="H467" s="57">
        <v>2.5099999999999998</v>
      </c>
      <c r="I467" s="57">
        <v>2.46</v>
      </c>
      <c r="J467" s="57">
        <v>2.4900000000000002</v>
      </c>
      <c r="K467" s="69">
        <v>2.4900000000000002</v>
      </c>
      <c r="L467" s="57">
        <v>0.03</v>
      </c>
      <c r="M467" s="57"/>
      <c r="N467" s="69">
        <v>83.3</v>
      </c>
      <c r="O467" s="36">
        <f>N467*1.1155</f>
        <v>92.921149999999997</v>
      </c>
      <c r="P467" s="61">
        <v>-12.8</v>
      </c>
      <c r="Q467" s="61">
        <v>5.2</v>
      </c>
      <c r="R467" s="61">
        <v>40.700000000000003</v>
      </c>
      <c r="S467" s="61">
        <v>13.9</v>
      </c>
      <c r="T467" s="61">
        <v>2.9</v>
      </c>
      <c r="U467" s="61" t="s">
        <v>896</v>
      </c>
      <c r="V467" s="57">
        <v>4</v>
      </c>
      <c r="W467" s="57">
        <v>6</v>
      </c>
      <c r="X467" s="57"/>
      <c r="Y467" s="61">
        <v>-15.143850666666665</v>
      </c>
      <c r="Z467" s="61">
        <v>5.6864182222222226</v>
      </c>
    </row>
    <row r="468" spans="1:26" x14ac:dyDescent="0.35">
      <c r="A468" s="37" t="s">
        <v>633</v>
      </c>
      <c r="B468" s="57" t="s">
        <v>237</v>
      </c>
      <c r="C468" s="57" t="s">
        <v>234</v>
      </c>
      <c r="D468" s="57" t="s">
        <v>307</v>
      </c>
      <c r="E468" s="41">
        <v>6398</v>
      </c>
      <c r="F468" s="41">
        <v>6728</v>
      </c>
      <c r="G468" s="41">
        <v>6563</v>
      </c>
      <c r="H468" s="57"/>
      <c r="I468" s="57">
        <v>2.5499999999999998</v>
      </c>
      <c r="J468" s="57">
        <v>2.56</v>
      </c>
      <c r="K468" s="69">
        <v>2.56</v>
      </c>
      <c r="L468" s="57">
        <v>0.01</v>
      </c>
      <c r="M468" s="57">
        <v>2.59</v>
      </c>
      <c r="N468" s="69">
        <v>91.1</v>
      </c>
      <c r="O468" s="36">
        <f>N468*1.1155</f>
        <v>101.62204999999999</v>
      </c>
      <c r="P468" s="61"/>
      <c r="Q468" s="61"/>
      <c r="R468" s="61"/>
      <c r="S468" s="61"/>
      <c r="T468" s="61"/>
      <c r="U468" s="61"/>
      <c r="V468" s="57">
        <v>5</v>
      </c>
      <c r="W468" s="57">
        <v>7</v>
      </c>
      <c r="X468" s="57"/>
      <c r="Y468" s="57"/>
      <c r="Z468" s="57"/>
    </row>
    <row r="469" spans="1:26" x14ac:dyDescent="0.35">
      <c r="A469" s="37" t="s">
        <v>633</v>
      </c>
      <c r="B469" s="57" t="s">
        <v>242</v>
      </c>
      <c r="C469" s="57" t="s">
        <v>234</v>
      </c>
      <c r="D469" s="57" t="s">
        <v>321</v>
      </c>
      <c r="E469" s="41">
        <v>6398</v>
      </c>
      <c r="F469" s="41">
        <v>6728</v>
      </c>
      <c r="G469" s="41">
        <v>6563</v>
      </c>
      <c r="H469" s="57">
        <v>2.3199999999999998</v>
      </c>
      <c r="I469" s="57">
        <v>2.2000000000000002</v>
      </c>
      <c r="J469" s="57"/>
      <c r="K469" s="69">
        <v>2.2599999999999998</v>
      </c>
      <c r="L469" s="57">
        <v>0.08</v>
      </c>
      <c r="M469" s="57"/>
      <c r="N469" s="69">
        <v>60.7</v>
      </c>
      <c r="O469" s="36">
        <f>N469*1.1155</f>
        <v>67.710849999999994</v>
      </c>
      <c r="P469" s="61">
        <v>-15.5</v>
      </c>
      <c r="Q469" s="61">
        <v>5.8</v>
      </c>
      <c r="R469" s="61">
        <v>40.299999999999997</v>
      </c>
      <c r="S469" s="61">
        <v>14</v>
      </c>
      <c r="T469" s="61">
        <v>2.9</v>
      </c>
      <c r="U469" s="61" t="s">
        <v>896</v>
      </c>
      <c r="V469" s="57">
        <v>5</v>
      </c>
      <c r="W469" s="57">
        <v>7</v>
      </c>
      <c r="X469" s="57"/>
      <c r="Y469" s="57"/>
      <c r="Z469" s="57"/>
    </row>
    <row r="470" spans="1:26" x14ac:dyDescent="0.35">
      <c r="A470" s="37" t="s">
        <v>633</v>
      </c>
      <c r="B470" s="57" t="s">
        <v>241</v>
      </c>
      <c r="C470" s="57" t="s">
        <v>234</v>
      </c>
      <c r="D470" s="57" t="s">
        <v>336</v>
      </c>
      <c r="E470" s="41">
        <v>6398</v>
      </c>
      <c r="F470" s="41">
        <v>6728</v>
      </c>
      <c r="G470" s="41">
        <v>6563</v>
      </c>
      <c r="H470" s="57">
        <v>2.54</v>
      </c>
      <c r="I470" s="57"/>
      <c r="J470" s="57">
        <v>2.4500000000000002</v>
      </c>
      <c r="K470" s="69">
        <v>2.5</v>
      </c>
      <c r="L470" s="57">
        <v>0.06</v>
      </c>
      <c r="M470" s="57">
        <v>2.36</v>
      </c>
      <c r="N470" s="69">
        <v>84.2</v>
      </c>
      <c r="O470" s="36">
        <f>N470</f>
        <v>84.2</v>
      </c>
      <c r="P470" s="61">
        <v>-10.7</v>
      </c>
      <c r="Q470" s="61">
        <v>6</v>
      </c>
      <c r="R470" s="61">
        <v>36.700000000000003</v>
      </c>
      <c r="S470" s="61">
        <v>12.7</v>
      </c>
      <c r="T470" s="61">
        <v>2.9</v>
      </c>
      <c r="U470" s="61" t="s">
        <v>896</v>
      </c>
      <c r="V470" s="57">
        <v>5</v>
      </c>
      <c r="W470" s="57">
        <v>7</v>
      </c>
      <c r="X470" s="57"/>
      <c r="Y470" s="57"/>
      <c r="Z470" s="57"/>
    </row>
    <row r="471" spans="1:26" x14ac:dyDescent="0.35">
      <c r="A471" s="37" t="s">
        <v>633</v>
      </c>
      <c r="B471" s="57" t="s">
        <v>239</v>
      </c>
      <c r="C471" s="57" t="s">
        <v>234</v>
      </c>
      <c r="D471" s="57" t="s">
        <v>594</v>
      </c>
      <c r="E471" s="41">
        <v>6398</v>
      </c>
      <c r="F471" s="41">
        <v>6728</v>
      </c>
      <c r="G471" s="41">
        <v>6563</v>
      </c>
      <c r="H471" s="57">
        <v>2.48</v>
      </c>
      <c r="I471" s="57">
        <v>2.4900000000000002</v>
      </c>
      <c r="J471" s="57"/>
      <c r="K471" s="69">
        <v>2.4900000000000002</v>
      </c>
      <c r="L471" s="57">
        <v>0.01</v>
      </c>
      <c r="M471" s="57">
        <v>2.44</v>
      </c>
      <c r="N471" s="69">
        <v>83.1</v>
      </c>
      <c r="O471" s="36">
        <f>N471</f>
        <v>83.1</v>
      </c>
      <c r="P471" s="61">
        <v>-13.5</v>
      </c>
      <c r="Q471" s="61">
        <v>6.7</v>
      </c>
      <c r="R471" s="61">
        <v>37.299999999999997</v>
      </c>
      <c r="S471" s="61">
        <v>12.6</v>
      </c>
      <c r="T471" s="61">
        <v>3</v>
      </c>
      <c r="U471" s="61" t="s">
        <v>896</v>
      </c>
      <c r="V471" s="57">
        <v>5</v>
      </c>
      <c r="W471" s="57">
        <v>7</v>
      </c>
      <c r="X471" s="57"/>
      <c r="Y471" s="61">
        <v>-18.64865</v>
      </c>
      <c r="Z471" s="61">
        <v>6.8080666666666669</v>
      </c>
    </row>
    <row r="472" spans="1:26" x14ac:dyDescent="0.35">
      <c r="A472" s="37" t="s">
        <v>633</v>
      </c>
      <c r="B472" s="57" t="s">
        <v>238</v>
      </c>
      <c r="C472" s="57" t="s">
        <v>234</v>
      </c>
      <c r="D472" s="57" t="s">
        <v>336</v>
      </c>
      <c r="E472" s="41">
        <v>6398</v>
      </c>
      <c r="F472" s="41">
        <v>6728</v>
      </c>
      <c r="G472" s="41">
        <v>6563</v>
      </c>
      <c r="H472" s="57">
        <v>2.5</v>
      </c>
      <c r="I472" s="57">
        <v>2.54</v>
      </c>
      <c r="J472" s="57">
        <v>2.4700000000000002</v>
      </c>
      <c r="K472" s="69">
        <v>2.5</v>
      </c>
      <c r="L472" s="57">
        <v>0.04</v>
      </c>
      <c r="M472" s="57"/>
      <c r="N472" s="69">
        <v>85.1</v>
      </c>
      <c r="O472" s="36">
        <f>N472</f>
        <v>85.1</v>
      </c>
      <c r="P472" s="61"/>
      <c r="Q472" s="61"/>
      <c r="R472" s="61"/>
      <c r="S472" s="61"/>
      <c r="T472" s="61"/>
      <c r="U472" s="61"/>
      <c r="V472" s="57">
        <v>5</v>
      </c>
      <c r="W472" s="57">
        <v>7</v>
      </c>
      <c r="X472" s="57"/>
      <c r="Y472" s="57"/>
      <c r="Z472" s="57"/>
    </row>
    <row r="473" spans="1:26" x14ac:dyDescent="0.35">
      <c r="A473" s="37" t="s">
        <v>633</v>
      </c>
      <c r="B473" s="57" t="s">
        <v>240</v>
      </c>
      <c r="C473" s="57" t="s">
        <v>234</v>
      </c>
      <c r="D473" s="57" t="s">
        <v>336</v>
      </c>
      <c r="E473" s="41">
        <v>6398</v>
      </c>
      <c r="F473" s="41">
        <v>6728</v>
      </c>
      <c r="G473" s="41">
        <v>6563</v>
      </c>
      <c r="H473" s="57"/>
      <c r="I473" s="57">
        <v>2.44</v>
      </c>
      <c r="J473" s="57">
        <v>2.4</v>
      </c>
      <c r="K473" s="69">
        <v>2.42</v>
      </c>
      <c r="L473" s="57">
        <v>0.03</v>
      </c>
      <c r="M473" s="57">
        <v>2.5299999999999998</v>
      </c>
      <c r="N473" s="69">
        <v>76.099999999999994</v>
      </c>
      <c r="O473" s="36">
        <f>N473</f>
        <v>76.099999999999994</v>
      </c>
      <c r="P473" s="61"/>
      <c r="Q473" s="61"/>
      <c r="R473" s="61"/>
      <c r="S473" s="61"/>
      <c r="T473" s="61"/>
      <c r="U473" s="61"/>
      <c r="V473" s="57">
        <v>5</v>
      </c>
      <c r="W473" s="57">
        <v>7</v>
      </c>
      <c r="X473" s="57"/>
      <c r="Y473" s="57"/>
      <c r="Z473" s="57"/>
    </row>
    <row r="474" spans="1:26" x14ac:dyDescent="0.35">
      <c r="A474" s="37" t="s">
        <v>633</v>
      </c>
      <c r="B474" s="57" t="s">
        <v>593</v>
      </c>
      <c r="C474" s="57" t="s">
        <v>234</v>
      </c>
      <c r="D474" s="57" t="s">
        <v>307</v>
      </c>
      <c r="E474" s="41">
        <v>6398</v>
      </c>
      <c r="F474" s="41">
        <v>6728</v>
      </c>
      <c r="G474" s="41">
        <v>6563</v>
      </c>
      <c r="H474" s="57"/>
      <c r="I474" s="57">
        <v>2.3199999999999998</v>
      </c>
      <c r="J474" s="57">
        <v>2.25</v>
      </c>
      <c r="K474" s="69">
        <v>2.29</v>
      </c>
      <c r="L474" s="57">
        <v>0.05</v>
      </c>
      <c r="M474" s="57"/>
      <c r="N474" s="69">
        <v>62.9</v>
      </c>
      <c r="O474" s="36">
        <f>N474*1.1155</f>
        <v>70.16494999999999</v>
      </c>
      <c r="P474" s="61"/>
      <c r="Q474" s="61"/>
      <c r="R474" s="61"/>
      <c r="S474" s="61"/>
      <c r="T474" s="61"/>
      <c r="U474" s="61"/>
      <c r="V474" s="57">
        <v>5</v>
      </c>
      <c r="W474" s="57">
        <v>7</v>
      </c>
      <c r="X474" s="57"/>
      <c r="Y474" s="57"/>
      <c r="Z474" s="57"/>
    </row>
    <row r="475" spans="1:26" x14ac:dyDescent="0.35">
      <c r="A475" s="37" t="s">
        <v>633</v>
      </c>
      <c r="B475" s="57" t="s">
        <v>199</v>
      </c>
      <c r="C475" s="57" t="s">
        <v>234</v>
      </c>
      <c r="D475" s="57" t="s">
        <v>336</v>
      </c>
      <c r="E475" s="41">
        <v>6398</v>
      </c>
      <c r="F475" s="41">
        <v>6728</v>
      </c>
      <c r="G475" s="41">
        <v>6563</v>
      </c>
      <c r="H475" s="57">
        <v>2.64</v>
      </c>
      <c r="I475" s="57">
        <v>2.72</v>
      </c>
      <c r="J475" s="57"/>
      <c r="K475" s="69">
        <v>2.68</v>
      </c>
      <c r="L475" s="57">
        <v>5.6568541999999999E-2</v>
      </c>
      <c r="M475" s="57"/>
      <c r="N475" s="69">
        <v>106.69060260000001</v>
      </c>
      <c r="O475" s="36">
        <f>N475</f>
        <v>106.69060260000001</v>
      </c>
      <c r="P475" s="61"/>
      <c r="Q475" s="61"/>
      <c r="R475" s="61"/>
      <c r="S475" s="61"/>
      <c r="T475" s="61"/>
      <c r="U475" s="61"/>
      <c r="V475" s="57">
        <v>5</v>
      </c>
      <c r="W475" s="57">
        <v>7</v>
      </c>
      <c r="X475" s="57"/>
      <c r="Y475" s="57"/>
      <c r="Z475" s="57"/>
    </row>
    <row r="476" spans="1:26" x14ac:dyDescent="0.35">
      <c r="A476" s="37" t="s">
        <v>633</v>
      </c>
      <c r="B476" s="57" t="s">
        <v>202</v>
      </c>
      <c r="C476" s="57" t="s">
        <v>234</v>
      </c>
      <c r="D476" s="57" t="s">
        <v>594</v>
      </c>
      <c r="E476" s="41">
        <v>6398</v>
      </c>
      <c r="F476" s="41">
        <v>6728</v>
      </c>
      <c r="G476" s="41">
        <v>6563</v>
      </c>
      <c r="H476" s="57">
        <v>2.38</v>
      </c>
      <c r="I476" s="57">
        <v>2.39</v>
      </c>
      <c r="J476" s="57"/>
      <c r="K476" s="69">
        <v>2.3849999999999998</v>
      </c>
      <c r="L476" s="57">
        <v>7.0710679999999998E-3</v>
      </c>
      <c r="M476" s="57">
        <v>2.4300000000000002</v>
      </c>
      <c r="N476" s="69">
        <v>72.524801530000005</v>
      </c>
      <c r="O476" s="36">
        <f>N476</f>
        <v>72.524801530000005</v>
      </c>
      <c r="P476" s="61"/>
      <c r="Q476" s="61"/>
      <c r="R476" s="61"/>
      <c r="S476" s="61"/>
      <c r="T476" s="61"/>
      <c r="U476" s="61"/>
      <c r="V476" s="57">
        <v>5</v>
      </c>
      <c r="W476" s="57">
        <v>7</v>
      </c>
      <c r="X476" s="57"/>
      <c r="Y476" s="57"/>
      <c r="Z476" s="57"/>
    </row>
    <row r="477" spans="1:26" x14ac:dyDescent="0.35">
      <c r="A477" s="37" t="s">
        <v>633</v>
      </c>
      <c r="B477" s="57" t="s">
        <v>200</v>
      </c>
      <c r="C477" s="57" t="s">
        <v>234</v>
      </c>
      <c r="D477" s="57" t="s">
        <v>336</v>
      </c>
      <c r="E477" s="41">
        <v>6398</v>
      </c>
      <c r="F477" s="41">
        <v>6728</v>
      </c>
      <c r="G477" s="41">
        <v>6563</v>
      </c>
      <c r="H477" s="57">
        <v>2.59</v>
      </c>
      <c r="I477" s="57">
        <v>2.6</v>
      </c>
      <c r="J477" s="57">
        <v>2.58</v>
      </c>
      <c r="K477" s="69">
        <v>2.59</v>
      </c>
      <c r="L477" s="57">
        <v>0.01</v>
      </c>
      <c r="M477" s="57"/>
      <c r="N477" s="69">
        <v>95.284491160000002</v>
      </c>
      <c r="O477" s="36">
        <f>N477</f>
        <v>95.284491160000002</v>
      </c>
      <c r="P477" s="61"/>
      <c r="Q477" s="61"/>
      <c r="R477" s="61"/>
      <c r="S477" s="61"/>
      <c r="T477" s="61"/>
      <c r="U477" s="61"/>
      <c r="V477" s="57">
        <v>5</v>
      </c>
      <c r="W477" s="57">
        <v>7</v>
      </c>
      <c r="X477" s="57"/>
      <c r="Y477" s="61">
        <v>-13.417144444444443</v>
      </c>
      <c r="Z477" s="61">
        <v>6.4262185185185201</v>
      </c>
    </row>
    <row r="478" spans="1:26" x14ac:dyDescent="0.35">
      <c r="A478" s="37" t="s">
        <v>633</v>
      </c>
      <c r="B478" s="57" t="s">
        <v>201</v>
      </c>
      <c r="C478" s="57" t="s">
        <v>234</v>
      </c>
      <c r="D478" s="57" t="s">
        <v>336</v>
      </c>
      <c r="E478" s="41">
        <v>6398</v>
      </c>
      <c r="F478" s="41">
        <v>6728</v>
      </c>
      <c r="G478" s="41">
        <v>6563</v>
      </c>
      <c r="H478" s="57"/>
      <c r="I478" s="57">
        <v>2.5299999999999998</v>
      </c>
      <c r="J478" s="57">
        <v>2.5099999999999998</v>
      </c>
      <c r="K478" s="69">
        <v>2.52</v>
      </c>
      <c r="L478" s="57">
        <v>0.01</v>
      </c>
      <c r="M478" s="57">
        <v>2.4700000000000002</v>
      </c>
      <c r="N478" s="69">
        <v>87</v>
      </c>
      <c r="O478" s="36">
        <f>N478</f>
        <v>87</v>
      </c>
      <c r="P478" s="61"/>
      <c r="Q478" s="61"/>
      <c r="R478" s="61"/>
      <c r="S478" s="61"/>
      <c r="T478" s="61"/>
      <c r="U478" s="61"/>
      <c r="V478" s="57">
        <v>5</v>
      </c>
      <c r="W478" s="57">
        <v>7</v>
      </c>
      <c r="X478" s="57"/>
      <c r="Y478" s="57"/>
      <c r="Z478" s="57"/>
    </row>
    <row r="479" spans="1:26" x14ac:dyDescent="0.35">
      <c r="A479" s="37" t="s">
        <v>633</v>
      </c>
      <c r="B479" s="57" t="s">
        <v>43</v>
      </c>
      <c r="C479" s="57" t="s">
        <v>234</v>
      </c>
      <c r="D479" s="57" t="s">
        <v>336</v>
      </c>
      <c r="E479" s="41">
        <v>6398</v>
      </c>
      <c r="F479" s="41">
        <v>6728</v>
      </c>
      <c r="G479" s="41">
        <v>6563</v>
      </c>
      <c r="H479" s="57">
        <v>2.52</v>
      </c>
      <c r="I479" s="57">
        <v>2.5099999999999998</v>
      </c>
      <c r="J479" s="57"/>
      <c r="K479" s="69">
        <v>2.52</v>
      </c>
      <c r="L479" s="57">
        <v>0.01</v>
      </c>
      <c r="M479" s="57"/>
      <c r="N479" s="69">
        <v>86.5</v>
      </c>
      <c r="O479" s="36">
        <f>N479</f>
        <v>86.5</v>
      </c>
      <c r="P479" s="61"/>
      <c r="Q479" s="61"/>
      <c r="R479" s="61"/>
      <c r="S479" s="61"/>
      <c r="T479" s="61"/>
      <c r="U479" s="61"/>
      <c r="V479" s="57">
        <v>5</v>
      </c>
      <c r="W479" s="57">
        <v>7</v>
      </c>
      <c r="X479" s="57"/>
      <c r="Y479" s="57"/>
      <c r="Z479" s="57"/>
    </row>
    <row r="480" spans="1:26" x14ac:dyDescent="0.35">
      <c r="A480" s="37" t="s">
        <v>633</v>
      </c>
      <c r="B480" s="57" t="s">
        <v>44</v>
      </c>
      <c r="C480" s="57" t="s">
        <v>234</v>
      </c>
      <c r="D480" s="57" t="s">
        <v>321</v>
      </c>
      <c r="E480" s="41">
        <v>6398</v>
      </c>
      <c r="F480" s="41">
        <v>6728</v>
      </c>
      <c r="G480" s="41">
        <v>6563</v>
      </c>
      <c r="H480" s="57">
        <v>2.56</v>
      </c>
      <c r="I480" s="57">
        <v>2.4700000000000002</v>
      </c>
      <c r="J480" s="57"/>
      <c r="K480" s="69">
        <v>2.52</v>
      </c>
      <c r="L480" s="57">
        <v>0.06</v>
      </c>
      <c r="M480" s="57"/>
      <c r="N480" s="69">
        <v>86.5</v>
      </c>
      <c r="O480" s="36">
        <f>N480*1.1155</f>
        <v>96.490749999999991</v>
      </c>
      <c r="P480" s="61"/>
      <c r="Q480" s="61"/>
      <c r="R480" s="61"/>
      <c r="S480" s="61"/>
      <c r="T480" s="61"/>
      <c r="U480" s="61"/>
      <c r="V480" s="57">
        <v>5</v>
      </c>
      <c r="W480" s="57">
        <v>7</v>
      </c>
      <c r="X480" s="57"/>
      <c r="Y480" s="57"/>
      <c r="Z480" s="57"/>
    </row>
    <row r="481" spans="1:27" x14ac:dyDescent="0.35">
      <c r="A481" s="37" t="s">
        <v>633</v>
      </c>
      <c r="B481" s="38" t="s">
        <v>596</v>
      </c>
      <c r="C481" s="39" t="s">
        <v>234</v>
      </c>
      <c r="D481" s="38" t="s">
        <v>594</v>
      </c>
      <c r="E481" s="40">
        <v>6398</v>
      </c>
      <c r="F481" s="40">
        <v>6728</v>
      </c>
      <c r="G481" s="42">
        <v>6563</v>
      </c>
      <c r="H481" s="43"/>
      <c r="I481" s="43">
        <v>2.64</v>
      </c>
      <c r="J481" s="43">
        <v>2.72</v>
      </c>
      <c r="K481" s="43">
        <f>AVERAGE(H481:J481)</f>
        <v>2.68</v>
      </c>
      <c r="L481" s="43">
        <f>STDEV(H481:J481)</f>
        <v>5.6568542494923851E-2</v>
      </c>
      <c r="M481" s="38">
        <v>2.54</v>
      </c>
      <c r="N481" s="43">
        <f>10^((3.31*(LOG(K481)))+0.611)</f>
        <v>106.69060263871015</v>
      </c>
      <c r="O481" s="36">
        <f>N481</f>
        <v>106.69060263871015</v>
      </c>
      <c r="P481" s="61"/>
      <c r="Q481" s="61"/>
      <c r="R481" s="61"/>
      <c r="S481" s="61"/>
      <c r="T481" s="61"/>
      <c r="U481" s="61"/>
      <c r="V481" s="57">
        <v>5</v>
      </c>
      <c r="W481" s="57">
        <v>7</v>
      </c>
      <c r="X481" s="57"/>
      <c r="Y481" s="57"/>
      <c r="Z481" s="57"/>
      <c r="AA481" s="26"/>
    </row>
    <row r="482" spans="1:27" x14ac:dyDescent="0.35">
      <c r="A482" s="37" t="s">
        <v>633</v>
      </c>
      <c r="B482" s="57" t="s">
        <v>45</v>
      </c>
      <c r="C482" s="57" t="s">
        <v>234</v>
      </c>
      <c r="D482" s="57" t="s">
        <v>594</v>
      </c>
      <c r="E482" s="41">
        <v>6398</v>
      </c>
      <c r="F482" s="41">
        <v>6728</v>
      </c>
      <c r="G482" s="41">
        <v>6563</v>
      </c>
      <c r="H482" s="57">
        <v>2.72</v>
      </c>
      <c r="I482" s="57">
        <v>2.7</v>
      </c>
      <c r="J482" s="57"/>
      <c r="K482" s="69">
        <v>2.71</v>
      </c>
      <c r="L482" s="57">
        <v>0.01</v>
      </c>
      <c r="M482" s="57"/>
      <c r="N482" s="69">
        <v>110.7</v>
      </c>
      <c r="O482" s="36">
        <f>N482</f>
        <v>110.7</v>
      </c>
      <c r="P482" s="61"/>
      <c r="Q482" s="61"/>
      <c r="R482" s="61"/>
      <c r="S482" s="61"/>
      <c r="T482" s="61"/>
      <c r="U482" s="61"/>
      <c r="V482" s="57">
        <v>5</v>
      </c>
      <c r="W482" s="57">
        <v>7</v>
      </c>
      <c r="X482" s="57"/>
      <c r="Y482" s="57"/>
      <c r="Z482" s="57"/>
    </row>
    <row r="483" spans="1:27" x14ac:dyDescent="0.35">
      <c r="A483" s="37" t="s">
        <v>633</v>
      </c>
      <c r="B483" s="57" t="s">
        <v>47</v>
      </c>
      <c r="C483" s="57" t="s">
        <v>234</v>
      </c>
      <c r="D483" s="57" t="s">
        <v>336</v>
      </c>
      <c r="E483" s="41">
        <v>6398</v>
      </c>
      <c r="F483" s="41">
        <v>6728</v>
      </c>
      <c r="G483" s="41">
        <v>6563</v>
      </c>
      <c r="H483" s="57">
        <v>2.42</v>
      </c>
      <c r="I483" s="57">
        <v>2.5299999999999998</v>
      </c>
      <c r="J483" s="57"/>
      <c r="K483" s="69">
        <v>2.48</v>
      </c>
      <c r="L483" s="57">
        <v>0.08</v>
      </c>
      <c r="M483" s="57"/>
      <c r="N483" s="69">
        <v>82</v>
      </c>
      <c r="O483" s="36">
        <f>N483</f>
        <v>82</v>
      </c>
      <c r="P483" s="61">
        <v>-16</v>
      </c>
      <c r="Q483" s="61">
        <v>6.1</v>
      </c>
      <c r="R483" s="61">
        <v>41.1</v>
      </c>
      <c r="S483" s="61">
        <v>14.4</v>
      </c>
      <c r="T483" s="61">
        <v>2.8</v>
      </c>
      <c r="U483" s="61" t="s">
        <v>896</v>
      </c>
      <c r="V483" s="57">
        <v>5</v>
      </c>
      <c r="W483" s="57">
        <v>7</v>
      </c>
      <c r="X483" s="57"/>
      <c r="Y483" s="57"/>
      <c r="Z483" s="57"/>
    </row>
    <row r="484" spans="1:27" x14ac:dyDescent="0.35">
      <c r="A484" s="37" t="s">
        <v>633</v>
      </c>
      <c r="B484" s="57" t="s">
        <v>46</v>
      </c>
      <c r="C484" s="57" t="s">
        <v>234</v>
      </c>
      <c r="D484" s="57" t="s">
        <v>307</v>
      </c>
      <c r="E484" s="41">
        <v>6398</v>
      </c>
      <c r="F484" s="41">
        <v>6728</v>
      </c>
      <c r="G484" s="41">
        <v>6563</v>
      </c>
      <c r="H484" s="57">
        <v>2.65</v>
      </c>
      <c r="I484" s="57"/>
      <c r="J484" s="57">
        <v>2.59</v>
      </c>
      <c r="K484" s="69">
        <v>2.62</v>
      </c>
      <c r="L484" s="57">
        <v>0.04</v>
      </c>
      <c r="M484" s="57">
        <v>2.4900000000000002</v>
      </c>
      <c r="N484" s="69">
        <v>99</v>
      </c>
      <c r="O484" s="36">
        <f>N484*1.1155</f>
        <v>110.4345</v>
      </c>
      <c r="P484" s="61">
        <v>-10.8</v>
      </c>
      <c r="Q484" s="61">
        <v>5.5</v>
      </c>
      <c r="R484" s="61">
        <v>41.6</v>
      </c>
      <c r="S484" s="61">
        <v>14.6</v>
      </c>
      <c r="T484" s="61">
        <v>2.8</v>
      </c>
      <c r="U484" s="61" t="s">
        <v>896</v>
      </c>
      <c r="V484" s="57">
        <v>5</v>
      </c>
      <c r="W484" s="57">
        <v>7</v>
      </c>
      <c r="X484" s="57"/>
      <c r="Y484" s="57"/>
      <c r="Z484" s="57"/>
    </row>
    <row r="485" spans="1:27" x14ac:dyDescent="0.35">
      <c r="A485" s="37" t="s">
        <v>633</v>
      </c>
      <c r="B485" s="57" t="s">
        <v>33</v>
      </c>
      <c r="C485" s="57" t="s">
        <v>234</v>
      </c>
      <c r="D485" s="57" t="s">
        <v>336</v>
      </c>
      <c r="E485" s="41">
        <v>6398</v>
      </c>
      <c r="F485" s="41">
        <v>6728</v>
      </c>
      <c r="G485" s="41">
        <v>6563</v>
      </c>
      <c r="H485" s="57"/>
      <c r="I485" s="57">
        <v>2.58</v>
      </c>
      <c r="J485" s="57">
        <v>2.58</v>
      </c>
      <c r="K485" s="69">
        <v>2.58</v>
      </c>
      <c r="L485" s="57">
        <v>0</v>
      </c>
      <c r="M485" s="57">
        <v>2.78</v>
      </c>
      <c r="N485" s="69">
        <v>94.1</v>
      </c>
      <c r="O485" s="36">
        <f>N485</f>
        <v>94.1</v>
      </c>
      <c r="P485" s="61"/>
      <c r="Q485" s="61"/>
      <c r="R485" s="61"/>
      <c r="S485" s="61"/>
      <c r="T485" s="61"/>
      <c r="U485" s="61"/>
      <c r="V485" s="57">
        <v>5</v>
      </c>
      <c r="W485" s="57">
        <v>7</v>
      </c>
      <c r="X485" s="57"/>
      <c r="Y485" s="57"/>
      <c r="Z485" s="57"/>
    </row>
    <row r="486" spans="1:27" x14ac:dyDescent="0.35">
      <c r="A486" s="37" t="s">
        <v>633</v>
      </c>
      <c r="B486" s="57" t="s">
        <v>222</v>
      </c>
      <c r="C486" s="57" t="s">
        <v>234</v>
      </c>
      <c r="D486" s="57" t="s">
        <v>336</v>
      </c>
      <c r="E486" s="41">
        <v>6398</v>
      </c>
      <c r="F486" s="41">
        <v>6728</v>
      </c>
      <c r="G486" s="41">
        <v>6563</v>
      </c>
      <c r="H486" s="57"/>
      <c r="I486" s="57">
        <v>2.39</v>
      </c>
      <c r="J486" s="57">
        <v>2.4</v>
      </c>
      <c r="K486" s="69">
        <v>2.4</v>
      </c>
      <c r="L486" s="57">
        <v>0.01</v>
      </c>
      <c r="M486" s="57">
        <v>2.4700000000000002</v>
      </c>
      <c r="N486" s="69">
        <v>73.5</v>
      </c>
      <c r="O486" s="36">
        <f>N486</f>
        <v>73.5</v>
      </c>
      <c r="P486" s="61">
        <v>-19.2</v>
      </c>
      <c r="Q486" s="61">
        <v>5.4</v>
      </c>
      <c r="R486" s="61">
        <v>36</v>
      </c>
      <c r="S486" s="61">
        <v>12.3</v>
      </c>
      <c r="T486" s="61">
        <v>2.9</v>
      </c>
      <c r="U486" s="61" t="s">
        <v>896</v>
      </c>
      <c r="V486" s="57">
        <v>5</v>
      </c>
      <c r="W486" s="57">
        <v>7</v>
      </c>
      <c r="X486" s="57"/>
      <c r="Y486" s="57"/>
      <c r="Z486" s="57"/>
    </row>
    <row r="487" spans="1:27" x14ac:dyDescent="0.35">
      <c r="A487" s="37" t="s">
        <v>633</v>
      </c>
      <c r="B487" s="57" t="s">
        <v>35</v>
      </c>
      <c r="C487" s="57" t="s">
        <v>234</v>
      </c>
      <c r="D487" s="57" t="s">
        <v>336</v>
      </c>
      <c r="E487" s="41">
        <v>6398</v>
      </c>
      <c r="F487" s="41">
        <v>6728</v>
      </c>
      <c r="G487" s="41">
        <v>6563</v>
      </c>
      <c r="H487" s="57">
        <v>2.64</v>
      </c>
      <c r="I487" s="57">
        <v>2.71</v>
      </c>
      <c r="J487" s="57"/>
      <c r="K487" s="69">
        <v>2.68</v>
      </c>
      <c r="L487" s="57">
        <v>0.05</v>
      </c>
      <c r="M487" s="57">
        <v>2.5499999999999998</v>
      </c>
      <c r="N487" s="69">
        <v>106</v>
      </c>
      <c r="O487" s="36">
        <f>N487</f>
        <v>106</v>
      </c>
      <c r="P487" s="61">
        <v>-12.8</v>
      </c>
      <c r="Q487" s="61">
        <v>6.6</v>
      </c>
      <c r="R487" s="61">
        <v>37.9</v>
      </c>
      <c r="S487" s="61">
        <v>13.1</v>
      </c>
      <c r="T487" s="61">
        <v>2.9</v>
      </c>
      <c r="U487" s="61" t="s">
        <v>896</v>
      </c>
      <c r="V487" s="57">
        <v>5</v>
      </c>
      <c r="W487" s="57">
        <v>7</v>
      </c>
      <c r="X487" s="57"/>
      <c r="Y487" s="57"/>
      <c r="Z487" s="57"/>
    </row>
    <row r="488" spans="1:27" x14ac:dyDescent="0.35">
      <c r="A488" s="37" t="s">
        <v>633</v>
      </c>
      <c r="B488" s="57" t="s">
        <v>41</v>
      </c>
      <c r="C488" s="57" t="s">
        <v>234</v>
      </c>
      <c r="D488" s="57" t="s">
        <v>594</v>
      </c>
      <c r="E488" s="41">
        <v>6398</v>
      </c>
      <c r="F488" s="41">
        <v>6728</v>
      </c>
      <c r="G488" s="41">
        <v>6563</v>
      </c>
      <c r="H488" s="57">
        <v>2.37</v>
      </c>
      <c r="I488" s="57">
        <v>2.4300000000000002</v>
      </c>
      <c r="J488" s="57"/>
      <c r="K488" s="69">
        <v>2.4</v>
      </c>
      <c r="L488" s="57">
        <v>0.04</v>
      </c>
      <c r="M488" s="57"/>
      <c r="N488" s="69">
        <v>74</v>
      </c>
      <c r="O488" s="36">
        <f>N488</f>
        <v>74</v>
      </c>
      <c r="P488" s="61">
        <v>-19.3</v>
      </c>
      <c r="Q488" s="61">
        <v>6.1</v>
      </c>
      <c r="R488" s="61">
        <v>39.700000000000003</v>
      </c>
      <c r="S488" s="61">
        <v>13.7</v>
      </c>
      <c r="T488" s="61">
        <v>2.9</v>
      </c>
      <c r="U488" s="61" t="s">
        <v>896</v>
      </c>
      <c r="V488" s="57">
        <v>5</v>
      </c>
      <c r="W488" s="57">
        <v>7</v>
      </c>
      <c r="X488" s="57"/>
      <c r="Y488" s="57"/>
      <c r="Z488" s="57"/>
    </row>
    <row r="489" spans="1:27" x14ac:dyDescent="0.35">
      <c r="A489" s="37" t="s">
        <v>633</v>
      </c>
      <c r="B489" s="27" t="s">
        <v>299</v>
      </c>
      <c r="C489" s="27" t="s">
        <v>234</v>
      </c>
      <c r="D489" s="38"/>
      <c r="E489" s="29">
        <v>6398</v>
      </c>
      <c r="F489" s="29">
        <v>6728</v>
      </c>
      <c r="G489" s="29">
        <v>6563</v>
      </c>
      <c r="H489" s="43"/>
      <c r="I489" s="43"/>
      <c r="J489" s="43"/>
      <c r="K489" s="43"/>
      <c r="L489" s="43"/>
      <c r="M489" s="38"/>
      <c r="N489" s="43"/>
      <c r="O489" s="36"/>
      <c r="P489" s="46">
        <v>-19.382466666666666</v>
      </c>
      <c r="Q489" s="50">
        <v>5.8482266666666662</v>
      </c>
      <c r="R489" s="46">
        <v>38.89554570160243</v>
      </c>
      <c r="S489" s="50">
        <v>13.309766643172283</v>
      </c>
      <c r="T489" s="46">
        <v>2.9223311530826335</v>
      </c>
      <c r="U489" s="61" t="s">
        <v>896</v>
      </c>
      <c r="V489" s="41">
        <v>5</v>
      </c>
      <c r="W489" s="41">
        <v>7</v>
      </c>
      <c r="X489" s="57"/>
      <c r="Y489" s="57"/>
      <c r="Z489" s="57"/>
    </row>
    <row r="490" spans="1:27" x14ac:dyDescent="0.35">
      <c r="A490" s="37" t="s">
        <v>633</v>
      </c>
      <c r="B490" s="57" t="s">
        <v>34</v>
      </c>
      <c r="C490" s="57" t="s">
        <v>234</v>
      </c>
      <c r="D490" s="57" t="s">
        <v>321</v>
      </c>
      <c r="E490" s="41">
        <v>6398</v>
      </c>
      <c r="F490" s="41">
        <v>6728</v>
      </c>
      <c r="G490" s="41">
        <v>6563</v>
      </c>
      <c r="H490" s="57"/>
      <c r="I490" s="57">
        <v>2.54</v>
      </c>
      <c r="J490" s="57">
        <v>2.46</v>
      </c>
      <c r="K490" s="69">
        <v>2.5</v>
      </c>
      <c r="L490" s="57">
        <v>0.06</v>
      </c>
      <c r="M490" s="57">
        <v>2.2999999999999998</v>
      </c>
      <c r="N490" s="69">
        <v>84.8</v>
      </c>
      <c r="O490" s="36">
        <f>N490*1.1155</f>
        <v>94.594399999999993</v>
      </c>
      <c r="P490" s="61">
        <v>-16.100000000000001</v>
      </c>
      <c r="Q490" s="61">
        <v>6.6</v>
      </c>
      <c r="R490" s="61">
        <v>41.5</v>
      </c>
      <c r="S490" s="61">
        <v>14.7</v>
      </c>
      <c r="T490" s="61">
        <v>2.8</v>
      </c>
      <c r="U490" s="61" t="s">
        <v>896</v>
      </c>
      <c r="V490" s="57">
        <v>5</v>
      </c>
      <c r="W490" s="57">
        <v>7</v>
      </c>
      <c r="X490" s="57"/>
      <c r="Y490" s="57"/>
      <c r="Z490" s="57"/>
    </row>
    <row r="491" spans="1:27" x14ac:dyDescent="0.35">
      <c r="A491" s="37" t="s">
        <v>633</v>
      </c>
      <c r="B491" s="57" t="s">
        <v>40</v>
      </c>
      <c r="C491" s="57" t="s">
        <v>234</v>
      </c>
      <c r="D491" s="57" t="s">
        <v>321</v>
      </c>
      <c r="E491" s="41">
        <v>6398</v>
      </c>
      <c r="F491" s="41">
        <v>6728</v>
      </c>
      <c r="G491" s="41">
        <v>6563</v>
      </c>
      <c r="H491" s="57">
        <v>2.5499999999999998</v>
      </c>
      <c r="I491" s="57"/>
      <c r="J491" s="57"/>
      <c r="K491" s="69">
        <v>2.5499999999999998</v>
      </c>
      <c r="L491" s="57"/>
      <c r="M491" s="57"/>
      <c r="N491" s="69">
        <v>90.5</v>
      </c>
      <c r="O491" s="36">
        <f>N491*1.1155</f>
        <v>100.95274999999999</v>
      </c>
      <c r="P491" s="61">
        <v>-18</v>
      </c>
      <c r="Q491" s="61">
        <v>6.4</v>
      </c>
      <c r="R491" s="61">
        <v>28.9</v>
      </c>
      <c r="S491" s="61">
        <v>9.6</v>
      </c>
      <c r="T491" s="61">
        <v>3</v>
      </c>
      <c r="U491" s="61" t="s">
        <v>896</v>
      </c>
      <c r="V491" s="57">
        <v>5</v>
      </c>
      <c r="W491" s="57">
        <v>7</v>
      </c>
      <c r="X491" s="57"/>
      <c r="Y491" s="57">
        <v>-15.945900000000002</v>
      </c>
      <c r="Z491" s="57">
        <v>5.4633166666666675</v>
      </c>
    </row>
    <row r="492" spans="1:27" x14ac:dyDescent="0.35">
      <c r="A492" s="37" t="s">
        <v>633</v>
      </c>
      <c r="B492" s="57" t="s">
        <v>208</v>
      </c>
      <c r="C492" s="57" t="s">
        <v>234</v>
      </c>
      <c r="D492" s="57" t="s">
        <v>321</v>
      </c>
      <c r="E492" s="41">
        <v>6398</v>
      </c>
      <c r="F492" s="41">
        <v>6728</v>
      </c>
      <c r="G492" s="41">
        <v>6563</v>
      </c>
      <c r="H492" s="57"/>
      <c r="I492" s="57">
        <v>2.33</v>
      </c>
      <c r="J492" s="57">
        <v>2.33</v>
      </c>
      <c r="K492" s="69">
        <v>2.33</v>
      </c>
      <c r="L492" s="57">
        <v>0</v>
      </c>
      <c r="M492" s="57">
        <v>2.4500000000000002</v>
      </c>
      <c r="N492" s="69">
        <v>67.099999999999994</v>
      </c>
      <c r="O492" s="36">
        <f>N492*1.1155</f>
        <v>74.850049999999996</v>
      </c>
      <c r="P492" s="61">
        <v>-14.9</v>
      </c>
      <c r="Q492" s="61">
        <v>5</v>
      </c>
      <c r="R492" s="61">
        <v>37.799999999999997</v>
      </c>
      <c r="S492" s="61">
        <v>13.2</v>
      </c>
      <c r="T492" s="61">
        <v>2.9</v>
      </c>
      <c r="U492" s="61" t="s">
        <v>896</v>
      </c>
      <c r="V492" s="57">
        <v>5</v>
      </c>
      <c r="W492" s="57">
        <v>7</v>
      </c>
      <c r="X492" s="57"/>
      <c r="Y492" s="57"/>
      <c r="Z492" s="57"/>
    </row>
    <row r="493" spans="1:27" x14ac:dyDescent="0.35">
      <c r="A493" s="37" t="s">
        <v>633</v>
      </c>
      <c r="B493" s="57" t="s">
        <v>42</v>
      </c>
      <c r="C493" s="57" t="s">
        <v>234</v>
      </c>
      <c r="D493" s="57" t="s">
        <v>321</v>
      </c>
      <c r="E493" s="41">
        <v>6398</v>
      </c>
      <c r="F493" s="41">
        <v>6728</v>
      </c>
      <c r="G493" s="41">
        <v>6563</v>
      </c>
      <c r="H493" s="57">
        <v>2.56</v>
      </c>
      <c r="I493" s="57">
        <v>2.56</v>
      </c>
      <c r="J493" s="57"/>
      <c r="K493" s="69">
        <v>2.56</v>
      </c>
      <c r="L493" s="57">
        <v>0</v>
      </c>
      <c r="M493" s="57"/>
      <c r="N493" s="69">
        <v>91.7</v>
      </c>
      <c r="O493" s="36">
        <f>N493*1.1155</f>
        <v>102.29134999999999</v>
      </c>
      <c r="P493" s="61"/>
      <c r="Q493" s="61"/>
      <c r="R493" s="61"/>
      <c r="S493" s="61"/>
      <c r="T493" s="61"/>
      <c r="U493" s="61"/>
      <c r="V493" s="57">
        <v>5</v>
      </c>
      <c r="W493" s="57">
        <v>7</v>
      </c>
      <c r="X493" s="27"/>
      <c r="Y493" s="61">
        <v>-15.206</v>
      </c>
      <c r="Z493" s="61">
        <v>6.6604444444444448</v>
      </c>
    </row>
    <row r="494" spans="1:27" x14ac:dyDescent="0.35">
      <c r="A494" s="37" t="s">
        <v>633</v>
      </c>
      <c r="B494" s="57" t="s">
        <v>27</v>
      </c>
      <c r="C494" s="57" t="s">
        <v>234</v>
      </c>
      <c r="D494" s="57" t="s">
        <v>594</v>
      </c>
      <c r="E494" s="41">
        <v>6398</v>
      </c>
      <c r="F494" s="41">
        <v>6728</v>
      </c>
      <c r="G494" s="41">
        <v>6563</v>
      </c>
      <c r="H494" s="57">
        <v>2.85</v>
      </c>
      <c r="I494" s="57">
        <v>2.85</v>
      </c>
      <c r="J494" s="57"/>
      <c r="K494" s="69">
        <v>2.85</v>
      </c>
      <c r="L494" s="57">
        <v>0</v>
      </c>
      <c r="M494" s="57">
        <v>2.75</v>
      </c>
      <c r="N494" s="69">
        <v>130.80000000000001</v>
      </c>
      <c r="O494" s="36">
        <f>N494</f>
        <v>130.80000000000001</v>
      </c>
      <c r="P494" s="61">
        <v>-16.5</v>
      </c>
      <c r="Q494" s="61">
        <v>7.5</v>
      </c>
      <c r="R494" s="61">
        <v>42.6</v>
      </c>
      <c r="S494" s="61">
        <v>15.1</v>
      </c>
      <c r="T494" s="61">
        <v>2.8</v>
      </c>
      <c r="U494" s="61" t="s">
        <v>896</v>
      </c>
      <c r="V494" s="57">
        <v>5</v>
      </c>
      <c r="W494" s="57">
        <v>7</v>
      </c>
      <c r="X494" s="57"/>
      <c r="Y494" s="57"/>
      <c r="Z494" s="57"/>
    </row>
    <row r="495" spans="1:27" x14ac:dyDescent="0.35">
      <c r="A495" s="37" t="s">
        <v>633</v>
      </c>
      <c r="B495" s="57" t="s">
        <v>36</v>
      </c>
      <c r="C495" s="57" t="s">
        <v>234</v>
      </c>
      <c r="D495" s="57" t="s">
        <v>336</v>
      </c>
      <c r="E495" s="41">
        <v>6398</v>
      </c>
      <c r="F495" s="41">
        <v>6728</v>
      </c>
      <c r="G495" s="41">
        <v>6563</v>
      </c>
      <c r="H495" s="57">
        <v>2.54</v>
      </c>
      <c r="I495" s="57">
        <v>2.78</v>
      </c>
      <c r="J495" s="57"/>
      <c r="K495" s="69">
        <v>2.66</v>
      </c>
      <c r="L495" s="57">
        <v>0.17</v>
      </c>
      <c r="M495" s="57"/>
      <c r="N495" s="69">
        <v>104.1</v>
      </c>
      <c r="O495" s="36">
        <f>N495</f>
        <v>104.1</v>
      </c>
      <c r="P495" s="61">
        <v>-15.4</v>
      </c>
      <c r="Q495" s="61">
        <v>6.5</v>
      </c>
      <c r="R495" s="61">
        <v>42.5</v>
      </c>
      <c r="S495" s="61">
        <v>14.9</v>
      </c>
      <c r="T495" s="61">
        <v>2.8</v>
      </c>
      <c r="U495" s="61" t="s">
        <v>896</v>
      </c>
      <c r="V495" s="57">
        <v>5</v>
      </c>
      <c r="W495" s="57">
        <v>7</v>
      </c>
      <c r="X495" s="57"/>
      <c r="Y495" s="57"/>
      <c r="Z495" s="57"/>
    </row>
    <row r="496" spans="1:27" x14ac:dyDescent="0.35">
      <c r="A496" s="37" t="s">
        <v>633</v>
      </c>
      <c r="B496" s="57" t="s">
        <v>28</v>
      </c>
      <c r="C496" s="57" t="s">
        <v>234</v>
      </c>
      <c r="D496" s="57" t="s">
        <v>594</v>
      </c>
      <c r="E496" s="41">
        <v>6398</v>
      </c>
      <c r="F496" s="41">
        <v>6728</v>
      </c>
      <c r="G496" s="41">
        <v>6563</v>
      </c>
      <c r="H496" s="57">
        <v>2.62</v>
      </c>
      <c r="I496" s="57">
        <v>2.59</v>
      </c>
      <c r="J496" s="57"/>
      <c r="K496" s="69">
        <v>2.61</v>
      </c>
      <c r="L496" s="57">
        <v>0.02</v>
      </c>
      <c r="M496" s="57"/>
      <c r="N496" s="69">
        <v>97.1</v>
      </c>
      <c r="O496" s="36">
        <f>N496</f>
        <v>97.1</v>
      </c>
      <c r="P496" s="61">
        <v>-14.9</v>
      </c>
      <c r="Q496" s="61">
        <v>5.4</v>
      </c>
      <c r="R496" s="61">
        <v>42.2</v>
      </c>
      <c r="S496" s="61">
        <v>14.4</v>
      </c>
      <c r="T496" s="61">
        <v>2.9</v>
      </c>
      <c r="U496" s="61" t="s">
        <v>896</v>
      </c>
      <c r="V496" s="57">
        <v>5</v>
      </c>
      <c r="W496" s="57">
        <v>7</v>
      </c>
      <c r="X496" s="57"/>
      <c r="Y496" s="57"/>
      <c r="Z496" s="57"/>
    </row>
    <row r="497" spans="1:26" x14ac:dyDescent="0.35">
      <c r="A497" s="37" t="s">
        <v>633</v>
      </c>
      <c r="B497" s="27" t="s">
        <v>396</v>
      </c>
      <c r="C497" s="27" t="s">
        <v>397</v>
      </c>
      <c r="D497" s="38"/>
      <c r="E497" s="40">
        <v>6728</v>
      </c>
      <c r="F497" s="40">
        <v>7057</v>
      </c>
      <c r="G497" s="42">
        <v>6892.5</v>
      </c>
      <c r="H497" s="43"/>
      <c r="I497" s="43"/>
      <c r="J497" s="43"/>
      <c r="K497" s="43"/>
      <c r="L497" s="43"/>
      <c r="M497" s="38"/>
      <c r="N497" s="43"/>
      <c r="O497" s="36"/>
      <c r="P497" s="44">
        <v>-18.888300000000001</v>
      </c>
      <c r="Q497" s="45">
        <v>5.7882999999999996</v>
      </c>
      <c r="R497" s="44">
        <v>31.527088983198642</v>
      </c>
      <c r="S497" s="45">
        <v>10.826218837202767</v>
      </c>
      <c r="T497" s="44">
        <v>2.9121052749146608</v>
      </c>
      <c r="U497" s="61" t="s">
        <v>896</v>
      </c>
      <c r="V497" s="41">
        <v>5</v>
      </c>
      <c r="W497" s="41">
        <v>8</v>
      </c>
      <c r="X497" s="57"/>
      <c r="Y497" s="61">
        <v>-17.170350793650794</v>
      </c>
      <c r="Z497" s="61">
        <v>5.4999222222222226</v>
      </c>
    </row>
    <row r="498" spans="1:26" x14ac:dyDescent="0.35">
      <c r="A498" s="37" t="s">
        <v>633</v>
      </c>
      <c r="B498" s="57" t="s">
        <v>398</v>
      </c>
      <c r="C498" s="57" t="s">
        <v>397</v>
      </c>
      <c r="D498" s="57" t="s">
        <v>594</v>
      </c>
      <c r="E498" s="41">
        <v>6728</v>
      </c>
      <c r="F498" s="41">
        <v>7057</v>
      </c>
      <c r="G498" s="41">
        <v>6893</v>
      </c>
      <c r="H498" s="57"/>
      <c r="I498" s="57">
        <v>2.4900000000000002</v>
      </c>
      <c r="J498" s="57">
        <v>2.4700000000000002</v>
      </c>
      <c r="K498" s="69">
        <v>2.48</v>
      </c>
      <c r="L498" s="57">
        <v>0.01</v>
      </c>
      <c r="M498" s="57">
        <v>2.54</v>
      </c>
      <c r="N498" s="69">
        <v>82.5</v>
      </c>
      <c r="O498" s="36">
        <f>N498</f>
        <v>82.5</v>
      </c>
      <c r="P498" s="61">
        <v>-15.4</v>
      </c>
      <c r="Q498" s="61">
        <v>5.2</v>
      </c>
      <c r="R498" s="61">
        <v>27.2</v>
      </c>
      <c r="S498" s="61">
        <v>9.1</v>
      </c>
      <c r="T498" s="61">
        <v>3</v>
      </c>
      <c r="U498" s="61" t="s">
        <v>896</v>
      </c>
      <c r="V498" s="57">
        <v>5</v>
      </c>
      <c r="W498" s="57">
        <v>8</v>
      </c>
      <c r="X498" s="57"/>
      <c r="Y498" s="57"/>
      <c r="Z498" s="57"/>
    </row>
    <row r="499" spans="1:26" x14ac:dyDescent="0.35">
      <c r="A499" s="37" t="s">
        <v>633</v>
      </c>
      <c r="B499" s="27" t="s">
        <v>399</v>
      </c>
      <c r="C499" s="27" t="s">
        <v>397</v>
      </c>
      <c r="D499" s="38"/>
      <c r="E499" s="29">
        <v>6728</v>
      </c>
      <c r="F499" s="40">
        <v>7057</v>
      </c>
      <c r="G499" s="29">
        <v>6892.5</v>
      </c>
      <c r="H499" s="43"/>
      <c r="I499" s="43"/>
      <c r="J499" s="43"/>
      <c r="K499" s="43"/>
      <c r="L499" s="43"/>
      <c r="M499" s="38"/>
      <c r="N499" s="43"/>
      <c r="O499" s="36"/>
      <c r="P499" s="44">
        <v>-16.870555555555551</v>
      </c>
      <c r="Q499" s="45">
        <v>5.6814444444444439</v>
      </c>
      <c r="R499" s="44">
        <v>41.9395136933136</v>
      </c>
      <c r="S499" s="45">
        <v>14.503172316425074</v>
      </c>
      <c r="T499" s="44">
        <v>2.891747596890677</v>
      </c>
      <c r="U499" s="61" t="s">
        <v>896</v>
      </c>
      <c r="V499" s="41">
        <v>5</v>
      </c>
      <c r="W499" s="41">
        <v>8</v>
      </c>
      <c r="X499" s="57"/>
      <c r="Y499" s="57"/>
      <c r="Z499" s="57"/>
    </row>
    <row r="500" spans="1:26" x14ac:dyDescent="0.35">
      <c r="A500" s="37" t="s">
        <v>633</v>
      </c>
      <c r="B500" s="57" t="s">
        <v>591</v>
      </c>
      <c r="C500" s="57" t="s">
        <v>397</v>
      </c>
      <c r="D500" s="57" t="s">
        <v>307</v>
      </c>
      <c r="E500" s="41">
        <v>6728</v>
      </c>
      <c r="F500" s="41">
        <v>7057</v>
      </c>
      <c r="G500" s="41">
        <v>6893</v>
      </c>
      <c r="H500" s="57">
        <v>2.46</v>
      </c>
      <c r="I500" s="57"/>
      <c r="J500" s="57">
        <v>2.4</v>
      </c>
      <c r="K500" s="69">
        <v>2.4300000000000002</v>
      </c>
      <c r="L500" s="57">
        <v>0.04</v>
      </c>
      <c r="M500" s="57">
        <v>2.59</v>
      </c>
      <c r="N500" s="69">
        <v>77.2</v>
      </c>
      <c r="O500" s="36">
        <f>N500*1.1155</f>
        <v>86.116599999999991</v>
      </c>
      <c r="P500" s="61"/>
      <c r="Q500" s="61"/>
      <c r="R500" s="61"/>
      <c r="S500" s="61"/>
      <c r="T500" s="61"/>
      <c r="U500" s="61"/>
      <c r="V500" s="57">
        <v>5</v>
      </c>
      <c r="W500" s="57">
        <v>8</v>
      </c>
      <c r="X500" s="57"/>
      <c r="Y500" s="57"/>
      <c r="Z500" s="57"/>
    </row>
    <row r="501" spans="1:26" x14ac:dyDescent="0.35">
      <c r="A501" s="37" t="s">
        <v>633</v>
      </c>
      <c r="B501" s="57" t="s">
        <v>400</v>
      </c>
      <c r="C501" s="57" t="s">
        <v>397</v>
      </c>
      <c r="D501" s="57" t="s">
        <v>336</v>
      </c>
      <c r="E501" s="41">
        <v>6728</v>
      </c>
      <c r="F501" s="41">
        <v>7057</v>
      </c>
      <c r="G501" s="41">
        <v>6893</v>
      </c>
      <c r="H501" s="57">
        <v>2.4700000000000002</v>
      </c>
      <c r="I501" s="57">
        <v>2.46</v>
      </c>
      <c r="J501" s="57"/>
      <c r="K501" s="69">
        <v>2.4700000000000002</v>
      </c>
      <c r="L501" s="57">
        <v>0.01</v>
      </c>
      <c r="M501" s="57">
        <v>2.5</v>
      </c>
      <c r="N501" s="69">
        <v>80.900000000000006</v>
      </c>
      <c r="O501" s="36">
        <f>N501</f>
        <v>80.900000000000006</v>
      </c>
      <c r="P501" s="61">
        <v>-15.2</v>
      </c>
      <c r="Q501" s="61">
        <v>4.7</v>
      </c>
      <c r="R501" s="61">
        <v>41.3</v>
      </c>
      <c r="S501" s="61">
        <v>14.4</v>
      </c>
      <c r="T501" s="61">
        <v>2.9</v>
      </c>
      <c r="U501" s="61" t="s">
        <v>896</v>
      </c>
      <c r="V501" s="57">
        <v>5</v>
      </c>
      <c r="W501" s="57">
        <v>8</v>
      </c>
      <c r="X501" s="57"/>
      <c r="Y501" s="57"/>
      <c r="Z501" s="57"/>
    </row>
    <row r="502" spans="1:26" x14ac:dyDescent="0.35">
      <c r="A502" s="37" t="s">
        <v>633</v>
      </c>
      <c r="B502" s="38" t="s">
        <v>521</v>
      </c>
      <c r="C502" s="27" t="s">
        <v>397</v>
      </c>
      <c r="D502" s="38"/>
      <c r="E502" s="29">
        <v>6728</v>
      </c>
      <c r="F502" s="40">
        <v>7057</v>
      </c>
      <c r="G502" s="29">
        <v>6892.5</v>
      </c>
      <c r="H502" s="43"/>
      <c r="I502" s="43"/>
      <c r="J502" s="43"/>
      <c r="K502" s="43"/>
      <c r="L502" s="43"/>
      <c r="M502" s="38"/>
      <c r="N502" s="43"/>
      <c r="O502" s="36"/>
      <c r="P502" s="61">
        <v>-18.928999999999998</v>
      </c>
      <c r="Q502" s="67">
        <v>4.9718333333333344</v>
      </c>
      <c r="R502" s="61">
        <v>41.207873779139248</v>
      </c>
      <c r="S502" s="67">
        <v>14.487724512661043</v>
      </c>
      <c r="T502" s="61">
        <v>2.8443302979102798</v>
      </c>
      <c r="U502" s="61" t="s">
        <v>896</v>
      </c>
      <c r="V502" s="41">
        <v>5</v>
      </c>
      <c r="W502" s="41">
        <v>8</v>
      </c>
      <c r="X502" s="57"/>
      <c r="Y502" s="57"/>
      <c r="Z502" s="57"/>
    </row>
    <row r="503" spans="1:26" x14ac:dyDescent="0.35">
      <c r="A503" s="37" t="s">
        <v>633</v>
      </c>
      <c r="B503" s="57" t="s">
        <v>401</v>
      </c>
      <c r="C503" s="57" t="s">
        <v>397</v>
      </c>
      <c r="D503" s="57" t="s">
        <v>594</v>
      </c>
      <c r="E503" s="41">
        <v>6728</v>
      </c>
      <c r="F503" s="41">
        <v>7057</v>
      </c>
      <c r="G503" s="41">
        <v>6893</v>
      </c>
      <c r="H503" s="57">
        <v>2.7</v>
      </c>
      <c r="I503" s="57"/>
      <c r="J503" s="57">
        <v>2.72</v>
      </c>
      <c r="K503" s="69">
        <v>2.71</v>
      </c>
      <c r="L503" s="57">
        <v>0.01</v>
      </c>
      <c r="M503" s="57">
        <v>2.65</v>
      </c>
      <c r="N503" s="69">
        <v>110.7</v>
      </c>
      <c r="O503" s="36">
        <f>N503</f>
        <v>110.7</v>
      </c>
      <c r="P503" s="61">
        <v>-18.2</v>
      </c>
      <c r="Q503" s="61">
        <v>5.4</v>
      </c>
      <c r="R503" s="61">
        <v>43.6</v>
      </c>
      <c r="S503" s="61">
        <v>15</v>
      </c>
      <c r="T503" s="61">
        <v>2.9</v>
      </c>
      <c r="U503" s="61" t="s">
        <v>896</v>
      </c>
      <c r="V503" s="57">
        <v>5</v>
      </c>
      <c r="W503" s="57">
        <v>8</v>
      </c>
      <c r="X503" s="57"/>
      <c r="Y503" s="57"/>
      <c r="Z503" s="57"/>
    </row>
    <row r="504" spans="1:26" x14ac:dyDescent="0.35">
      <c r="A504" s="37" t="s">
        <v>633</v>
      </c>
      <c r="B504" s="57" t="s">
        <v>402</v>
      </c>
      <c r="C504" s="57" t="s">
        <v>397</v>
      </c>
      <c r="D504" s="57" t="s">
        <v>594</v>
      </c>
      <c r="E504" s="41">
        <v>6728</v>
      </c>
      <c r="F504" s="41">
        <v>7057</v>
      </c>
      <c r="G504" s="41">
        <v>6893</v>
      </c>
      <c r="H504" s="57">
        <v>2.4300000000000002</v>
      </c>
      <c r="I504" s="57">
        <v>2.44</v>
      </c>
      <c r="J504" s="57"/>
      <c r="K504" s="69">
        <v>2.44</v>
      </c>
      <c r="L504" s="57">
        <v>0.01</v>
      </c>
      <c r="M504" s="57">
        <v>2.4</v>
      </c>
      <c r="N504" s="69">
        <v>77.7</v>
      </c>
      <c r="O504" s="36">
        <f>N504</f>
        <v>77.7</v>
      </c>
      <c r="P504" s="61">
        <v>-16.7</v>
      </c>
      <c r="Q504" s="61">
        <v>6.7</v>
      </c>
      <c r="R504" s="61">
        <v>40.1</v>
      </c>
      <c r="S504" s="61">
        <v>13.7</v>
      </c>
      <c r="T504" s="61">
        <v>2.9</v>
      </c>
      <c r="U504" s="61" t="s">
        <v>896</v>
      </c>
      <c r="V504" s="57">
        <v>5</v>
      </c>
      <c r="W504" s="57">
        <v>8</v>
      </c>
      <c r="X504" s="57"/>
      <c r="Y504" s="57"/>
      <c r="Z504" s="57"/>
    </row>
    <row r="505" spans="1:26" x14ac:dyDescent="0.35">
      <c r="A505" s="37" t="s">
        <v>633</v>
      </c>
      <c r="B505" s="30" t="s">
        <v>215</v>
      </c>
      <c r="C505" s="27" t="s">
        <v>235</v>
      </c>
      <c r="D505" s="38"/>
      <c r="E505" s="40">
        <v>6728</v>
      </c>
      <c r="F505" s="40">
        <v>10680</v>
      </c>
      <c r="G505" s="42">
        <v>8704</v>
      </c>
      <c r="H505" s="43"/>
      <c r="I505" s="43"/>
      <c r="J505" s="43"/>
      <c r="K505" s="43"/>
      <c r="L505" s="43"/>
      <c r="M505" s="38"/>
      <c r="N505" s="43"/>
      <c r="O505" s="36"/>
      <c r="P505" s="46">
        <v>-13.269466666666666</v>
      </c>
      <c r="Q505" s="50">
        <v>6.2623733333333336</v>
      </c>
      <c r="R505" s="46">
        <v>41.342835451630982</v>
      </c>
      <c r="S505" s="50">
        <v>14.694690852108891</v>
      </c>
      <c r="T505" s="50">
        <v>2.8134539111925387</v>
      </c>
      <c r="U505" s="61" t="s">
        <v>896</v>
      </c>
      <c r="V505" s="41">
        <v>5</v>
      </c>
      <c r="W505" s="41">
        <v>8</v>
      </c>
      <c r="X505" s="57"/>
      <c r="Y505" s="46">
        <v>-13.269466666666666</v>
      </c>
      <c r="Z505" s="50">
        <v>6.2623733333333336</v>
      </c>
    </row>
    <row r="506" spans="1:26" x14ac:dyDescent="0.35">
      <c r="A506" s="37" t="s">
        <v>633</v>
      </c>
      <c r="B506" s="27" t="s">
        <v>403</v>
      </c>
      <c r="C506" s="27" t="s">
        <v>251</v>
      </c>
      <c r="D506" s="38"/>
      <c r="E506" s="40">
        <v>7057</v>
      </c>
      <c r="F506" s="29">
        <v>7386</v>
      </c>
      <c r="G506" s="29">
        <v>7221.5</v>
      </c>
      <c r="H506" s="43"/>
      <c r="I506" s="43"/>
      <c r="J506" s="43"/>
      <c r="K506" s="43"/>
      <c r="L506" s="43"/>
      <c r="M506" s="38"/>
      <c r="N506" s="43"/>
      <c r="O506" s="36"/>
      <c r="P506" s="44">
        <v>-12.853555555555552</v>
      </c>
      <c r="Q506" s="45">
        <v>6.2114444444444441</v>
      </c>
      <c r="R506" s="44">
        <v>28.373573615785791</v>
      </c>
      <c r="S506" s="45">
        <v>9.7994795725496484</v>
      </c>
      <c r="T506" s="44">
        <v>2.8954163744844155</v>
      </c>
      <c r="U506" s="61" t="s">
        <v>896</v>
      </c>
      <c r="V506" s="57">
        <v>5</v>
      </c>
      <c r="W506" s="41">
        <v>8</v>
      </c>
      <c r="X506" s="57"/>
      <c r="Y506" s="61">
        <v>-14.73405061728395</v>
      </c>
      <c r="Z506" s="61">
        <v>5.9095012345679017</v>
      </c>
    </row>
    <row r="507" spans="1:26" x14ac:dyDescent="0.35">
      <c r="A507" s="37" t="s">
        <v>633</v>
      </c>
      <c r="B507" s="57" t="s">
        <v>404</v>
      </c>
      <c r="C507" s="57" t="s">
        <v>251</v>
      </c>
      <c r="D507" s="57" t="s">
        <v>336</v>
      </c>
      <c r="E507" s="41">
        <v>7057</v>
      </c>
      <c r="F507" s="41">
        <v>7386</v>
      </c>
      <c r="G507" s="41">
        <v>7222</v>
      </c>
      <c r="H507" s="57">
        <v>2.54</v>
      </c>
      <c r="I507" s="57">
        <v>2.59</v>
      </c>
      <c r="J507" s="57"/>
      <c r="K507" s="69">
        <v>2.57</v>
      </c>
      <c r="L507" s="57">
        <v>0.04</v>
      </c>
      <c r="M507" s="57">
        <v>2.41</v>
      </c>
      <c r="N507" s="69">
        <v>92.3</v>
      </c>
      <c r="O507" s="36">
        <f>N507</f>
        <v>92.3</v>
      </c>
      <c r="P507" s="61">
        <v>-10.199999999999999</v>
      </c>
      <c r="Q507" s="61">
        <v>6</v>
      </c>
      <c r="R507" s="61">
        <v>41.6</v>
      </c>
      <c r="S507" s="61">
        <v>14.8</v>
      </c>
      <c r="T507" s="61">
        <v>2.8</v>
      </c>
      <c r="U507" s="61" t="s">
        <v>896</v>
      </c>
      <c r="V507" s="57">
        <v>5</v>
      </c>
      <c r="W507" s="57">
        <v>8</v>
      </c>
      <c r="X507" s="27"/>
      <c r="Y507" s="57"/>
      <c r="Z507" s="57"/>
    </row>
    <row r="508" spans="1:26" x14ac:dyDescent="0.35">
      <c r="A508" s="37" t="s">
        <v>633</v>
      </c>
      <c r="B508" s="57" t="s">
        <v>405</v>
      </c>
      <c r="C508" s="57" t="s">
        <v>251</v>
      </c>
      <c r="D508" s="57" t="s">
        <v>594</v>
      </c>
      <c r="E508" s="41">
        <v>7057</v>
      </c>
      <c r="F508" s="41">
        <v>7386</v>
      </c>
      <c r="G508" s="41">
        <v>7222</v>
      </c>
      <c r="H508" s="57">
        <v>2.44</v>
      </c>
      <c r="I508" s="57"/>
      <c r="J508" s="57">
        <v>2.41</v>
      </c>
      <c r="K508" s="69">
        <v>2.4300000000000002</v>
      </c>
      <c r="L508" s="57">
        <v>0.02</v>
      </c>
      <c r="M508" s="57">
        <v>2.52</v>
      </c>
      <c r="N508" s="69">
        <v>76.599999999999994</v>
      </c>
      <c r="O508" s="36">
        <f>N508</f>
        <v>76.599999999999994</v>
      </c>
      <c r="P508" s="61">
        <v>-18</v>
      </c>
      <c r="Q508" s="61">
        <v>6.5</v>
      </c>
      <c r="R508" s="61">
        <v>39.4</v>
      </c>
      <c r="S508" s="61">
        <v>13.5</v>
      </c>
      <c r="T508" s="61">
        <v>2.9</v>
      </c>
      <c r="U508" s="61" t="s">
        <v>896</v>
      </c>
      <c r="V508" s="57">
        <v>5</v>
      </c>
      <c r="W508" s="57">
        <v>8</v>
      </c>
      <c r="X508" s="30"/>
      <c r="Y508" s="57"/>
      <c r="Z508" s="57"/>
    </row>
    <row r="509" spans="1:26" x14ac:dyDescent="0.35">
      <c r="A509" s="37" t="s">
        <v>633</v>
      </c>
      <c r="B509" s="57" t="s">
        <v>406</v>
      </c>
      <c r="C509" s="57" t="s">
        <v>251</v>
      </c>
      <c r="D509" s="57" t="s">
        <v>321</v>
      </c>
      <c r="E509" s="41">
        <v>7057</v>
      </c>
      <c r="F509" s="41">
        <v>7386</v>
      </c>
      <c r="G509" s="41">
        <v>7222</v>
      </c>
      <c r="H509" s="57">
        <v>2.2999999999999998</v>
      </c>
      <c r="I509" s="57"/>
      <c r="J509" s="57">
        <v>2.2200000000000002</v>
      </c>
      <c r="K509" s="69">
        <v>2.2599999999999998</v>
      </c>
      <c r="L509" s="57">
        <v>0.06</v>
      </c>
      <c r="M509" s="57">
        <v>2.09</v>
      </c>
      <c r="N509" s="69">
        <v>60.7</v>
      </c>
      <c r="O509" s="36">
        <f>N509*1.1155</f>
        <v>67.710849999999994</v>
      </c>
      <c r="P509" s="61">
        <v>-10.9</v>
      </c>
      <c r="Q509" s="61">
        <v>5.6</v>
      </c>
      <c r="R509" s="61">
        <v>44.2</v>
      </c>
      <c r="S509" s="61">
        <v>15.2</v>
      </c>
      <c r="T509" s="61">
        <v>2.9</v>
      </c>
      <c r="U509" s="61" t="s">
        <v>896</v>
      </c>
      <c r="V509" s="57">
        <v>5</v>
      </c>
      <c r="W509" s="57">
        <v>8</v>
      </c>
      <c r="X509" s="56"/>
      <c r="Y509" s="57"/>
      <c r="Z509" s="57"/>
    </row>
    <row r="510" spans="1:26" x14ac:dyDescent="0.35">
      <c r="A510" s="37" t="s">
        <v>633</v>
      </c>
      <c r="B510" s="27" t="s">
        <v>407</v>
      </c>
      <c r="C510" s="27" t="s">
        <v>251</v>
      </c>
      <c r="D510" s="38"/>
      <c r="E510" s="40">
        <v>7057</v>
      </c>
      <c r="F510" s="40">
        <v>7386</v>
      </c>
      <c r="G510" s="42">
        <v>7221.5</v>
      </c>
      <c r="H510" s="43"/>
      <c r="I510" s="43"/>
      <c r="J510" s="43"/>
      <c r="K510" s="43"/>
      <c r="L510" s="43"/>
      <c r="M510" s="38"/>
      <c r="N510" s="43"/>
      <c r="O510" s="36"/>
      <c r="P510" s="44">
        <v>-18.898300000000003</v>
      </c>
      <c r="Q510" s="45">
        <v>5.6382999999999992</v>
      </c>
      <c r="R510" s="44">
        <v>41.292520041134281</v>
      </c>
      <c r="S510" s="45">
        <v>14.233650349520545</v>
      </c>
      <c r="T510" s="44">
        <v>2.9010492057313466</v>
      </c>
      <c r="U510" s="61" t="s">
        <v>896</v>
      </c>
      <c r="V510" s="41">
        <v>5</v>
      </c>
      <c r="W510" s="41">
        <v>8</v>
      </c>
      <c r="X510" s="57"/>
      <c r="Y510" s="57"/>
      <c r="Z510" s="57"/>
    </row>
    <row r="511" spans="1:26" x14ac:dyDescent="0.35">
      <c r="A511" s="37" t="s">
        <v>633</v>
      </c>
      <c r="B511" s="57" t="s">
        <v>408</v>
      </c>
      <c r="C511" s="57" t="s">
        <v>251</v>
      </c>
      <c r="D511" s="57" t="s">
        <v>321</v>
      </c>
      <c r="E511" s="41">
        <v>7057</v>
      </c>
      <c r="F511" s="41">
        <v>7386</v>
      </c>
      <c r="G511" s="41">
        <v>7222</v>
      </c>
      <c r="H511" s="57">
        <v>2.5</v>
      </c>
      <c r="I511" s="57">
        <v>2.5499999999999998</v>
      </c>
      <c r="J511" s="57"/>
      <c r="K511" s="69">
        <v>2.5299999999999998</v>
      </c>
      <c r="L511" s="57">
        <v>0.04</v>
      </c>
      <c r="M511" s="57">
        <v>2.42</v>
      </c>
      <c r="N511" s="69">
        <v>87.6</v>
      </c>
      <c r="O511" s="36">
        <f>N511*1.1155</f>
        <v>97.717799999999983</v>
      </c>
      <c r="P511" s="61"/>
      <c r="Q511" s="61"/>
      <c r="R511" s="61"/>
      <c r="S511" s="61"/>
      <c r="T511" s="61"/>
      <c r="U511" s="61"/>
      <c r="V511" s="57">
        <v>5</v>
      </c>
      <c r="W511" s="57">
        <v>8</v>
      </c>
      <c r="X511" s="31"/>
      <c r="Y511" s="57"/>
      <c r="Z511" s="57"/>
    </row>
    <row r="512" spans="1:26" x14ac:dyDescent="0.35">
      <c r="A512" s="37" t="s">
        <v>633</v>
      </c>
      <c r="B512" s="27" t="s">
        <v>409</v>
      </c>
      <c r="C512" s="27" t="s">
        <v>251</v>
      </c>
      <c r="D512" s="38"/>
      <c r="E512" s="40">
        <v>7057</v>
      </c>
      <c r="F512" s="40">
        <v>7386</v>
      </c>
      <c r="G512" s="42">
        <v>7221.5</v>
      </c>
      <c r="H512" s="43"/>
      <c r="I512" s="43"/>
      <c r="J512" s="43"/>
      <c r="K512" s="43"/>
      <c r="L512" s="43"/>
      <c r="M512" s="38"/>
      <c r="N512" s="43"/>
      <c r="O512" s="36"/>
      <c r="P512" s="44">
        <v>-16.804300000000001</v>
      </c>
      <c r="Q512" s="45">
        <v>4.7802999999999995</v>
      </c>
      <c r="R512" s="44">
        <v>39.716347121889584</v>
      </c>
      <c r="S512" s="45">
        <v>13.690189544111769</v>
      </c>
      <c r="T512" s="44">
        <v>2.901080879407679</v>
      </c>
      <c r="U512" s="61" t="s">
        <v>896</v>
      </c>
      <c r="V512" s="41">
        <v>5</v>
      </c>
      <c r="W512" s="41">
        <v>8</v>
      </c>
      <c r="X512" s="57"/>
      <c r="Y512" s="57"/>
      <c r="Z512" s="57"/>
    </row>
    <row r="513" spans="1:28" x14ac:dyDescent="0.35">
      <c r="A513" s="37" t="s">
        <v>633</v>
      </c>
      <c r="B513" s="38" t="s">
        <v>524</v>
      </c>
      <c r="C513" s="27" t="s">
        <v>251</v>
      </c>
      <c r="D513" s="38"/>
      <c r="E513" s="40">
        <v>7057</v>
      </c>
      <c r="F513" s="29">
        <v>7386</v>
      </c>
      <c r="G513" s="29">
        <v>7221.5</v>
      </c>
      <c r="H513" s="43"/>
      <c r="I513" s="43"/>
      <c r="J513" s="43"/>
      <c r="K513" s="43"/>
      <c r="L513" s="43"/>
      <c r="M513" s="38"/>
      <c r="N513" s="43"/>
      <c r="O513" s="36"/>
      <c r="P513" s="61">
        <v>-11.667</v>
      </c>
      <c r="Q513" s="67">
        <v>6.8158333333333347</v>
      </c>
      <c r="R513" s="61">
        <v>42.355463937485943</v>
      </c>
      <c r="S513" s="67">
        <v>15.23382229138025</v>
      </c>
      <c r="T513" s="61">
        <v>2.7803569667116261</v>
      </c>
      <c r="U513" s="61" t="s">
        <v>896</v>
      </c>
      <c r="V513" s="29">
        <v>5</v>
      </c>
      <c r="W513" s="29">
        <v>8</v>
      </c>
      <c r="X513" s="57"/>
      <c r="Y513" s="57"/>
      <c r="Z513" s="57"/>
    </row>
    <row r="514" spans="1:28" x14ac:dyDescent="0.35">
      <c r="A514" s="37" t="s">
        <v>633</v>
      </c>
      <c r="B514" s="38" t="s">
        <v>525</v>
      </c>
      <c r="C514" s="27" t="s">
        <v>251</v>
      </c>
      <c r="D514" s="38"/>
      <c r="E514" s="40">
        <v>7057</v>
      </c>
      <c r="F514" s="29">
        <v>7386</v>
      </c>
      <c r="G514" s="29">
        <v>7221.5</v>
      </c>
      <c r="H514" s="43"/>
      <c r="I514" s="43"/>
      <c r="J514" s="43"/>
      <c r="K514" s="43"/>
      <c r="L514" s="43"/>
      <c r="M514" s="38"/>
      <c r="N514" s="43"/>
      <c r="O514" s="36"/>
      <c r="P514" s="61">
        <v>-19.605999999999998</v>
      </c>
      <c r="Q514" s="67">
        <v>5.5828333333333351</v>
      </c>
      <c r="R514" s="61">
        <v>43.893621114567907</v>
      </c>
      <c r="S514" s="67">
        <v>14.872208105420206</v>
      </c>
      <c r="T514" s="61">
        <v>2.951385618290991</v>
      </c>
      <c r="U514" s="61" t="s">
        <v>896</v>
      </c>
      <c r="V514" s="29">
        <v>5</v>
      </c>
      <c r="W514" s="29">
        <v>8</v>
      </c>
      <c r="X514" s="57"/>
      <c r="Y514" s="57"/>
      <c r="Z514" s="57"/>
    </row>
    <row r="515" spans="1:28" x14ac:dyDescent="0.35">
      <c r="A515" s="37" t="s">
        <v>633</v>
      </c>
      <c r="B515" s="38" t="s">
        <v>526</v>
      </c>
      <c r="C515" s="27" t="s">
        <v>251</v>
      </c>
      <c r="D515" s="38"/>
      <c r="E515" s="40">
        <v>7057</v>
      </c>
      <c r="F515" s="29">
        <v>7386</v>
      </c>
      <c r="G515" s="29">
        <v>7221.5</v>
      </c>
      <c r="H515" s="43"/>
      <c r="I515" s="43"/>
      <c r="J515" s="43"/>
      <c r="K515" s="43"/>
      <c r="L515" s="43"/>
      <c r="M515" s="38"/>
      <c r="N515" s="43"/>
      <c r="O515" s="36"/>
      <c r="P515" s="61">
        <v>-13.745999999999999</v>
      </c>
      <c r="Q515" s="67">
        <v>6.0088333333333344</v>
      </c>
      <c r="R515" s="61">
        <v>45.020108697322776</v>
      </c>
      <c r="S515" s="67">
        <v>15.529476300183083</v>
      </c>
      <c r="T515" s="61">
        <v>2.8990101035662108</v>
      </c>
      <c r="U515" s="61" t="s">
        <v>896</v>
      </c>
      <c r="V515" s="29">
        <v>5</v>
      </c>
      <c r="W515" s="29">
        <v>8</v>
      </c>
      <c r="X515" s="57"/>
      <c r="Y515" s="57"/>
      <c r="Z515" s="57"/>
    </row>
    <row r="516" spans="1:28" x14ac:dyDescent="0.35">
      <c r="A516" s="37" t="s">
        <v>633</v>
      </c>
      <c r="B516" s="38" t="s">
        <v>508</v>
      </c>
      <c r="C516" s="27" t="s">
        <v>252</v>
      </c>
      <c r="D516" s="38"/>
      <c r="E516" s="29">
        <v>7386</v>
      </c>
      <c r="F516" s="29">
        <v>7716</v>
      </c>
      <c r="G516" s="29">
        <v>7551</v>
      </c>
      <c r="H516" s="43"/>
      <c r="I516" s="43"/>
      <c r="J516" s="43"/>
      <c r="K516" s="43"/>
      <c r="L516" s="43"/>
      <c r="M516" s="38"/>
      <c r="N516" s="43"/>
      <c r="O516" s="36"/>
      <c r="P516" s="61">
        <v>-11.965999999999999</v>
      </c>
      <c r="Q516" s="67">
        <v>7.9458333333333346</v>
      </c>
      <c r="R516" s="61">
        <v>42.47071719906895</v>
      </c>
      <c r="S516" s="67">
        <v>15.267683917509734</v>
      </c>
      <c r="T516" s="61">
        <v>2.7817393540850972</v>
      </c>
      <c r="U516" s="61" t="s">
        <v>896</v>
      </c>
      <c r="V516" s="41">
        <v>5</v>
      </c>
      <c r="W516" s="41">
        <v>8</v>
      </c>
      <c r="X516" s="57"/>
      <c r="Y516" s="61">
        <v>-13.8779875</v>
      </c>
      <c r="Z516" s="61">
        <v>6.8748833333333348</v>
      </c>
    </row>
    <row r="517" spans="1:28" x14ac:dyDescent="0.35">
      <c r="A517" s="37" t="s">
        <v>633</v>
      </c>
      <c r="B517" s="38" t="s">
        <v>515</v>
      </c>
      <c r="C517" s="27" t="s">
        <v>252</v>
      </c>
      <c r="D517" s="38"/>
      <c r="E517" s="29">
        <v>7386</v>
      </c>
      <c r="F517" s="29">
        <v>7716</v>
      </c>
      <c r="G517" s="29">
        <v>7551</v>
      </c>
      <c r="H517" s="43"/>
      <c r="I517" s="43"/>
      <c r="J517" s="43"/>
      <c r="K517" s="43"/>
      <c r="L517" s="43"/>
      <c r="M517" s="38"/>
      <c r="N517" s="43"/>
      <c r="O517" s="36"/>
      <c r="P517" s="61">
        <v>-13.558999999999999</v>
      </c>
      <c r="Q517" s="67">
        <v>6.6998333333333351</v>
      </c>
      <c r="R517" s="61">
        <v>41.47404112008261</v>
      </c>
      <c r="S517" s="67">
        <v>13.989634188993954</v>
      </c>
      <c r="T517" s="61">
        <v>2.9646265627668398</v>
      </c>
      <c r="U517" s="61" t="s">
        <v>896</v>
      </c>
      <c r="V517" s="29">
        <v>5</v>
      </c>
      <c r="W517" s="29">
        <v>8</v>
      </c>
      <c r="X517" s="57"/>
      <c r="Y517" s="57"/>
      <c r="Z517" s="57"/>
    </row>
    <row r="518" spans="1:28" x14ac:dyDescent="0.35">
      <c r="A518" s="37" t="s">
        <v>633</v>
      </c>
      <c r="B518" s="27" t="s">
        <v>410</v>
      </c>
      <c r="C518" s="27" t="s">
        <v>252</v>
      </c>
      <c r="D518" s="38"/>
      <c r="E518" s="40">
        <v>7386</v>
      </c>
      <c r="F518" s="40">
        <v>7716</v>
      </c>
      <c r="G518" s="42">
        <v>7551</v>
      </c>
      <c r="H518" s="43"/>
      <c r="I518" s="43"/>
      <c r="J518" s="43"/>
      <c r="K518" s="43"/>
      <c r="L518" s="43"/>
      <c r="M518" s="38"/>
      <c r="N518" s="43"/>
      <c r="O518" s="36"/>
      <c r="P518" s="44">
        <v>-16.295300000000001</v>
      </c>
      <c r="Q518" s="45">
        <v>7.0642999999999994</v>
      </c>
      <c r="R518" s="44">
        <v>32.394838520724761</v>
      </c>
      <c r="S518" s="45">
        <v>11.083357791248163</v>
      </c>
      <c r="T518" s="44">
        <v>2.9228361233907783</v>
      </c>
      <c r="U518" s="61" t="s">
        <v>896</v>
      </c>
      <c r="V518" s="41">
        <v>5</v>
      </c>
      <c r="W518" s="41">
        <v>8</v>
      </c>
      <c r="X518" s="57"/>
      <c r="Y518" s="57"/>
      <c r="Z518" s="57"/>
      <c r="AB518" s="37"/>
    </row>
    <row r="519" spans="1:28" x14ac:dyDescent="0.35">
      <c r="A519" s="37" t="s">
        <v>633</v>
      </c>
      <c r="B519" s="27" t="s">
        <v>516</v>
      </c>
      <c r="C519" s="27" t="s">
        <v>252</v>
      </c>
      <c r="D519" s="38"/>
      <c r="E519" s="29">
        <v>7386</v>
      </c>
      <c r="F519" s="29">
        <v>7716</v>
      </c>
      <c r="G519" s="29">
        <v>7551</v>
      </c>
      <c r="H519" s="43"/>
      <c r="I519" s="43"/>
      <c r="J519" s="43"/>
      <c r="K519" s="43"/>
      <c r="L519" s="43"/>
      <c r="M519" s="38"/>
      <c r="N519" s="43"/>
      <c r="O519" s="36"/>
      <c r="P519" s="61">
        <v>-15.862</v>
      </c>
      <c r="Q519" s="67">
        <v>6.7558333333333342</v>
      </c>
      <c r="R519" s="61">
        <v>42.477938419644353</v>
      </c>
      <c r="S519" s="67">
        <v>15.104673268891439</v>
      </c>
      <c r="T519" s="61">
        <v>2.8122381506344154</v>
      </c>
      <c r="U519" s="61" t="s">
        <v>896</v>
      </c>
      <c r="V519" s="29">
        <v>5</v>
      </c>
      <c r="W519" s="29">
        <v>8</v>
      </c>
      <c r="X519" s="57"/>
      <c r="Y519" s="57"/>
      <c r="Z519" s="57"/>
    </row>
    <row r="520" spans="1:28" x14ac:dyDescent="0.35">
      <c r="A520" s="37" t="s">
        <v>633</v>
      </c>
      <c r="B520" s="27" t="s">
        <v>411</v>
      </c>
      <c r="C520" s="27" t="s">
        <v>252</v>
      </c>
      <c r="D520" s="38"/>
      <c r="E520" s="40">
        <v>7386</v>
      </c>
      <c r="F520" s="40">
        <v>7716</v>
      </c>
      <c r="G520" s="42">
        <v>7551</v>
      </c>
      <c r="H520" s="43"/>
      <c r="I520" s="43"/>
      <c r="J520" s="43"/>
      <c r="K520" s="43"/>
      <c r="L520" s="43"/>
      <c r="M520" s="38"/>
      <c r="N520" s="43"/>
      <c r="O520" s="36"/>
      <c r="P520" s="44">
        <v>-15.002300000000002</v>
      </c>
      <c r="Q520" s="45">
        <v>6.1092999999999993</v>
      </c>
      <c r="R520" s="44">
        <v>42.978675047279822</v>
      </c>
      <c r="S520" s="45">
        <v>14.112596566574783</v>
      </c>
      <c r="T520" s="44">
        <v>3.0454122913903303</v>
      </c>
      <c r="U520" s="61" t="s">
        <v>896</v>
      </c>
      <c r="V520" s="41">
        <v>5</v>
      </c>
      <c r="W520" s="41">
        <v>8</v>
      </c>
      <c r="X520" s="57"/>
      <c r="Y520" s="57"/>
      <c r="Z520" s="57"/>
    </row>
    <row r="521" spans="1:28" x14ac:dyDescent="0.35">
      <c r="A521" s="37" t="s">
        <v>633</v>
      </c>
      <c r="B521" s="57" t="s">
        <v>412</v>
      </c>
      <c r="C521" s="57" t="s">
        <v>252</v>
      </c>
      <c r="D521" s="57" t="s">
        <v>336</v>
      </c>
      <c r="E521" s="41">
        <v>7386</v>
      </c>
      <c r="F521" s="41">
        <v>7716</v>
      </c>
      <c r="G521" s="41">
        <v>7551</v>
      </c>
      <c r="H521" s="57">
        <v>2.77</v>
      </c>
      <c r="I521" s="57">
        <v>2.77</v>
      </c>
      <c r="J521" s="57"/>
      <c r="K521" s="69">
        <v>2.77</v>
      </c>
      <c r="L521" s="57">
        <v>0</v>
      </c>
      <c r="M521" s="57">
        <v>2.75</v>
      </c>
      <c r="N521" s="69">
        <v>119</v>
      </c>
      <c r="O521" s="36">
        <f>N521</f>
        <v>119</v>
      </c>
      <c r="P521" s="61">
        <v>-11.5</v>
      </c>
      <c r="Q521" s="61">
        <v>8.4</v>
      </c>
      <c r="R521" s="61">
        <v>39.9</v>
      </c>
      <c r="S521" s="61">
        <v>14</v>
      </c>
      <c r="T521" s="61">
        <v>2.9</v>
      </c>
      <c r="U521" s="61" t="s">
        <v>896</v>
      </c>
      <c r="V521" s="57">
        <v>5</v>
      </c>
      <c r="W521" s="57">
        <v>8</v>
      </c>
      <c r="X521" s="57"/>
      <c r="Y521" s="57"/>
      <c r="Z521" s="57"/>
    </row>
    <row r="522" spans="1:28" x14ac:dyDescent="0.35">
      <c r="A522" s="37" t="s">
        <v>633</v>
      </c>
      <c r="B522" s="57" t="s">
        <v>413</v>
      </c>
      <c r="C522" s="57" t="s">
        <v>252</v>
      </c>
      <c r="D522" s="57" t="s">
        <v>594</v>
      </c>
      <c r="E522" s="41">
        <v>7386</v>
      </c>
      <c r="F522" s="41">
        <v>7716</v>
      </c>
      <c r="G522" s="41">
        <v>7551</v>
      </c>
      <c r="H522" s="57">
        <v>2.71</v>
      </c>
      <c r="I522" s="57">
        <v>2.7</v>
      </c>
      <c r="J522" s="57"/>
      <c r="K522" s="69">
        <v>2.71</v>
      </c>
      <c r="L522" s="57">
        <v>0.01</v>
      </c>
      <c r="M522" s="57">
        <v>2.66</v>
      </c>
      <c r="N522" s="69">
        <v>110</v>
      </c>
      <c r="O522" s="36">
        <f>N522</f>
        <v>110</v>
      </c>
      <c r="P522" s="61">
        <v>-12.5</v>
      </c>
      <c r="Q522" s="61">
        <v>5</v>
      </c>
      <c r="R522" s="61">
        <v>42.4</v>
      </c>
      <c r="S522" s="61">
        <v>14.8</v>
      </c>
      <c r="T522" s="61">
        <v>2.9</v>
      </c>
      <c r="U522" s="61" t="s">
        <v>896</v>
      </c>
      <c r="V522" s="57">
        <v>5</v>
      </c>
      <c r="W522" s="57">
        <v>8</v>
      </c>
      <c r="X522" s="57"/>
      <c r="Y522" s="61">
        <v>-14.414300793650794</v>
      </c>
      <c r="Z522" s="61">
        <v>7.2725357142857119</v>
      </c>
    </row>
    <row r="523" spans="1:28" x14ac:dyDescent="0.35">
      <c r="A523" s="37" t="s">
        <v>633</v>
      </c>
      <c r="B523" s="57" t="s">
        <v>536</v>
      </c>
      <c r="C523" s="57" t="s">
        <v>252</v>
      </c>
      <c r="D523" s="57" t="s">
        <v>594</v>
      </c>
      <c r="E523" s="41">
        <v>7386</v>
      </c>
      <c r="F523" s="41">
        <v>7716</v>
      </c>
      <c r="G523" s="41">
        <v>7551</v>
      </c>
      <c r="H523" s="57">
        <v>2.63</v>
      </c>
      <c r="I523" s="57"/>
      <c r="J523" s="57">
        <v>2.62</v>
      </c>
      <c r="K523" s="69">
        <v>2.63</v>
      </c>
      <c r="L523" s="57">
        <v>0.01</v>
      </c>
      <c r="M523" s="57">
        <v>2.67</v>
      </c>
      <c r="N523" s="69">
        <v>99.6</v>
      </c>
      <c r="O523" s="36">
        <f>N523</f>
        <v>99.6</v>
      </c>
      <c r="P523" s="61"/>
      <c r="Q523" s="61"/>
      <c r="R523" s="61"/>
      <c r="S523" s="61"/>
      <c r="T523" s="61"/>
      <c r="U523" s="61"/>
      <c r="V523" s="57">
        <v>5</v>
      </c>
      <c r="W523" s="57">
        <v>8</v>
      </c>
      <c r="X523" s="57"/>
      <c r="Y523" s="57"/>
      <c r="Z523" s="57"/>
    </row>
    <row r="524" spans="1:28" x14ac:dyDescent="0.35">
      <c r="A524" s="37" t="s">
        <v>633</v>
      </c>
      <c r="B524" s="57" t="s">
        <v>537</v>
      </c>
      <c r="C524" s="57" t="s">
        <v>252</v>
      </c>
      <c r="D524" s="57" t="s">
        <v>336</v>
      </c>
      <c r="E524" s="41">
        <v>7386</v>
      </c>
      <c r="F524" s="41">
        <v>7716</v>
      </c>
      <c r="G524" s="41">
        <v>7551</v>
      </c>
      <c r="H524" s="57">
        <v>2.4700000000000002</v>
      </c>
      <c r="I524" s="57">
        <v>2.41</v>
      </c>
      <c r="J524" s="57"/>
      <c r="K524" s="69">
        <v>2.44</v>
      </c>
      <c r="L524" s="57">
        <v>0.04</v>
      </c>
      <c r="M524" s="57">
        <v>2.33</v>
      </c>
      <c r="N524" s="69">
        <v>78.2</v>
      </c>
      <c r="O524" s="36">
        <f>N524</f>
        <v>78.2</v>
      </c>
      <c r="P524" s="61"/>
      <c r="Q524" s="61"/>
      <c r="R524" s="61"/>
      <c r="S524" s="61"/>
      <c r="T524" s="61"/>
      <c r="U524" s="61"/>
      <c r="V524" s="57">
        <v>5</v>
      </c>
      <c r="W524" s="57">
        <v>8</v>
      </c>
      <c r="X524" s="57"/>
      <c r="Y524" s="57"/>
      <c r="Z524" s="57"/>
    </row>
    <row r="525" spans="1:28" x14ac:dyDescent="0.35">
      <c r="A525" s="37" t="s">
        <v>633</v>
      </c>
      <c r="B525" s="57" t="s">
        <v>538</v>
      </c>
      <c r="C525" s="57" t="s">
        <v>252</v>
      </c>
      <c r="D525" s="57" t="s">
        <v>336</v>
      </c>
      <c r="E525" s="41">
        <v>7386</v>
      </c>
      <c r="F525" s="41">
        <v>7716</v>
      </c>
      <c r="G525" s="41">
        <v>7551</v>
      </c>
      <c r="H525" s="57">
        <v>2.34</v>
      </c>
      <c r="I525" s="57">
        <v>2.38</v>
      </c>
      <c r="J525" s="57"/>
      <c r="K525" s="69">
        <v>2.36</v>
      </c>
      <c r="L525" s="57">
        <v>0.03</v>
      </c>
      <c r="M525" s="57">
        <v>2.46</v>
      </c>
      <c r="N525" s="69">
        <v>70</v>
      </c>
      <c r="O525" s="36">
        <f>N525</f>
        <v>70</v>
      </c>
      <c r="P525" s="61"/>
      <c r="Q525" s="61"/>
      <c r="R525" s="61"/>
      <c r="S525" s="61"/>
      <c r="T525" s="61"/>
      <c r="U525" s="61"/>
      <c r="V525" s="57">
        <v>5</v>
      </c>
      <c r="W525" s="57">
        <v>8</v>
      </c>
      <c r="X525" s="57"/>
      <c r="Y525" s="57"/>
      <c r="Z525" s="57"/>
    </row>
    <row r="526" spans="1:28" x14ac:dyDescent="0.35">
      <c r="A526" s="37" t="s">
        <v>633</v>
      </c>
      <c r="B526" s="57" t="s">
        <v>539</v>
      </c>
      <c r="C526" s="57" t="s">
        <v>252</v>
      </c>
      <c r="D526" s="57" t="s">
        <v>336</v>
      </c>
      <c r="E526" s="41">
        <v>7386</v>
      </c>
      <c r="F526" s="41">
        <v>7716</v>
      </c>
      <c r="G526" s="41">
        <v>7551</v>
      </c>
      <c r="H526" s="57"/>
      <c r="I526" s="57">
        <v>2.48</v>
      </c>
      <c r="J526" s="57">
        <v>2.4900000000000002</v>
      </c>
      <c r="K526" s="69">
        <v>2.4900000000000002</v>
      </c>
      <c r="L526" s="57">
        <v>0.01</v>
      </c>
      <c r="M526" s="57">
        <v>2.3199999999999998</v>
      </c>
      <c r="N526" s="69">
        <v>83.1</v>
      </c>
      <c r="O526" s="36">
        <f>N526</f>
        <v>83.1</v>
      </c>
      <c r="P526" s="61"/>
      <c r="Q526" s="61"/>
      <c r="R526" s="61"/>
      <c r="S526" s="61"/>
      <c r="T526" s="61"/>
      <c r="U526" s="61"/>
      <c r="V526" s="57">
        <v>5</v>
      </c>
      <c r="W526" s="57">
        <v>8</v>
      </c>
      <c r="X526" s="57"/>
      <c r="Y526" s="57"/>
      <c r="Z526" s="57"/>
    </row>
    <row r="527" spans="1:28" x14ac:dyDescent="0.35">
      <c r="A527" s="37" t="s">
        <v>633</v>
      </c>
      <c r="B527" s="57" t="s">
        <v>540</v>
      </c>
      <c r="C527" s="57" t="s">
        <v>252</v>
      </c>
      <c r="D527" s="57" t="s">
        <v>336</v>
      </c>
      <c r="E527" s="41">
        <v>7386</v>
      </c>
      <c r="F527" s="41">
        <v>7716</v>
      </c>
      <c r="G527" s="41">
        <v>7551</v>
      </c>
      <c r="H527" s="57"/>
      <c r="I527" s="57">
        <v>2.42</v>
      </c>
      <c r="J527" s="57">
        <v>2.33</v>
      </c>
      <c r="K527" s="69">
        <v>2.38</v>
      </c>
      <c r="L527" s="57">
        <v>0.06</v>
      </c>
      <c r="M527" s="57">
        <v>2.2400000000000002</v>
      </c>
      <c r="N527" s="69">
        <v>71.5</v>
      </c>
      <c r="O527" s="36">
        <f>N527</f>
        <v>71.5</v>
      </c>
      <c r="P527" s="61"/>
      <c r="Q527" s="61"/>
      <c r="R527" s="61"/>
      <c r="S527" s="61"/>
      <c r="T527" s="61"/>
      <c r="U527" s="61"/>
      <c r="V527" s="57">
        <v>5</v>
      </c>
      <c r="W527" s="57">
        <v>8</v>
      </c>
      <c r="X527" s="57"/>
      <c r="Y527" s="57"/>
      <c r="Z527" s="57"/>
    </row>
    <row r="528" spans="1:28" x14ac:dyDescent="0.35">
      <c r="A528" s="37" t="s">
        <v>633</v>
      </c>
      <c r="B528" s="57" t="s">
        <v>541</v>
      </c>
      <c r="C528" s="57" t="s">
        <v>252</v>
      </c>
      <c r="D528" s="57" t="s">
        <v>594</v>
      </c>
      <c r="E528" s="41">
        <v>7386</v>
      </c>
      <c r="F528" s="41">
        <v>7716</v>
      </c>
      <c r="G528" s="41">
        <v>7551</v>
      </c>
      <c r="H528" s="57">
        <v>2.44</v>
      </c>
      <c r="I528" s="57">
        <v>2.4900000000000002</v>
      </c>
      <c r="J528" s="57">
        <v>2.4</v>
      </c>
      <c r="K528" s="69">
        <v>2.44</v>
      </c>
      <c r="L528" s="57">
        <v>0.05</v>
      </c>
      <c r="M528" s="57"/>
      <c r="N528" s="69">
        <v>78.599999999999994</v>
      </c>
      <c r="O528" s="36">
        <f>N528</f>
        <v>78.599999999999994</v>
      </c>
      <c r="P528" s="61"/>
      <c r="Q528" s="61"/>
      <c r="R528" s="61"/>
      <c r="S528" s="61"/>
      <c r="T528" s="61"/>
      <c r="U528" s="61"/>
      <c r="V528" s="57">
        <v>5</v>
      </c>
      <c r="W528" s="57">
        <v>8</v>
      </c>
      <c r="X528" s="57"/>
      <c r="Y528" s="57"/>
      <c r="Z528" s="57"/>
    </row>
    <row r="529" spans="1:26" x14ac:dyDescent="0.35">
      <c r="A529" s="37" t="s">
        <v>633</v>
      </c>
      <c r="B529" s="57" t="s">
        <v>544</v>
      </c>
      <c r="C529" s="57" t="s">
        <v>252</v>
      </c>
      <c r="D529" s="57" t="s">
        <v>594</v>
      </c>
      <c r="E529" s="41">
        <v>7386</v>
      </c>
      <c r="F529" s="41">
        <v>7716</v>
      </c>
      <c r="G529" s="41">
        <v>7551</v>
      </c>
      <c r="H529" s="57">
        <v>2.4500000000000002</v>
      </c>
      <c r="I529" s="57">
        <v>2.4500000000000002</v>
      </c>
      <c r="J529" s="57"/>
      <c r="K529" s="69">
        <v>2.4500000000000002</v>
      </c>
      <c r="L529" s="57">
        <v>0</v>
      </c>
      <c r="M529" s="57">
        <v>2.35</v>
      </c>
      <c r="N529" s="69">
        <v>79.3</v>
      </c>
      <c r="O529" s="36">
        <f>N529</f>
        <v>79.3</v>
      </c>
      <c r="P529" s="61"/>
      <c r="Q529" s="61"/>
      <c r="R529" s="61"/>
      <c r="S529" s="61"/>
      <c r="T529" s="61"/>
      <c r="U529" s="61"/>
      <c r="V529" s="57">
        <v>5</v>
      </c>
      <c r="W529" s="57">
        <v>8</v>
      </c>
      <c r="X529" s="57"/>
      <c r="Y529" s="57"/>
      <c r="Z529" s="57"/>
    </row>
    <row r="530" spans="1:26" x14ac:dyDescent="0.35">
      <c r="A530" s="37" t="s">
        <v>633</v>
      </c>
      <c r="B530" s="57" t="s">
        <v>542</v>
      </c>
      <c r="C530" s="57" t="s">
        <v>252</v>
      </c>
      <c r="D530" s="57" t="s">
        <v>594</v>
      </c>
      <c r="E530" s="41">
        <v>7386</v>
      </c>
      <c r="F530" s="41">
        <v>7716</v>
      </c>
      <c r="G530" s="41">
        <v>7551</v>
      </c>
      <c r="H530" s="57">
        <v>2.4300000000000002</v>
      </c>
      <c r="I530" s="57">
        <v>2.37</v>
      </c>
      <c r="J530" s="57">
        <v>2.31</v>
      </c>
      <c r="K530" s="69">
        <v>2.37</v>
      </c>
      <c r="L530" s="57">
        <v>0.06</v>
      </c>
      <c r="M530" s="57"/>
      <c r="N530" s="69">
        <v>71</v>
      </c>
      <c r="O530" s="36">
        <f>N530</f>
        <v>71</v>
      </c>
      <c r="P530" s="61"/>
      <c r="Q530" s="61"/>
      <c r="R530" s="61"/>
      <c r="S530" s="61"/>
      <c r="T530" s="61"/>
      <c r="U530" s="61"/>
      <c r="V530" s="57">
        <v>5</v>
      </c>
      <c r="W530" s="57">
        <v>8</v>
      </c>
      <c r="X530" s="57"/>
      <c r="Y530" s="57"/>
      <c r="Z530" s="57"/>
    </row>
    <row r="531" spans="1:26" x14ac:dyDescent="0.35">
      <c r="A531" s="37" t="s">
        <v>633</v>
      </c>
      <c r="B531" s="57" t="s">
        <v>543</v>
      </c>
      <c r="C531" s="57" t="s">
        <v>252</v>
      </c>
      <c r="D531" s="57" t="s">
        <v>336</v>
      </c>
      <c r="E531" s="41">
        <v>7386</v>
      </c>
      <c r="F531" s="41">
        <v>7716</v>
      </c>
      <c r="G531" s="41">
        <v>7551</v>
      </c>
      <c r="H531" s="57">
        <v>2.2000000000000002</v>
      </c>
      <c r="I531" s="57"/>
      <c r="J531" s="57">
        <v>2.2200000000000002</v>
      </c>
      <c r="K531" s="69">
        <v>2.21</v>
      </c>
      <c r="L531" s="57">
        <v>0.01</v>
      </c>
      <c r="M531" s="57">
        <v>2.29</v>
      </c>
      <c r="N531" s="69">
        <v>56.4</v>
      </c>
      <c r="O531" s="36">
        <f>N531</f>
        <v>56.4</v>
      </c>
      <c r="P531" s="61"/>
      <c r="Q531" s="61"/>
      <c r="R531" s="61"/>
      <c r="S531" s="61"/>
      <c r="T531" s="61"/>
      <c r="U531" s="61"/>
      <c r="V531" s="57">
        <v>5</v>
      </c>
      <c r="W531" s="57">
        <v>8</v>
      </c>
      <c r="X531" s="57"/>
      <c r="Y531" s="57"/>
      <c r="Z531" s="57"/>
    </row>
    <row r="532" spans="1:26" x14ac:dyDescent="0.35">
      <c r="A532" s="37" t="s">
        <v>633</v>
      </c>
      <c r="B532" s="57" t="s">
        <v>414</v>
      </c>
      <c r="C532" s="57" t="s">
        <v>252</v>
      </c>
      <c r="D532" s="57" t="s">
        <v>321</v>
      </c>
      <c r="E532" s="41">
        <v>7386</v>
      </c>
      <c r="F532" s="41">
        <v>7716</v>
      </c>
      <c r="G532" s="41">
        <v>7551</v>
      </c>
      <c r="H532" s="57">
        <v>2.27</v>
      </c>
      <c r="I532" s="57"/>
      <c r="J532" s="57">
        <v>2.27</v>
      </c>
      <c r="K532" s="69">
        <v>2.27</v>
      </c>
      <c r="L532" s="57">
        <v>0</v>
      </c>
      <c r="M532" s="57">
        <v>2.2000000000000002</v>
      </c>
      <c r="N532" s="69">
        <v>61.6</v>
      </c>
      <c r="O532" s="36">
        <f>N532*1.1155</f>
        <v>68.714799999999997</v>
      </c>
      <c r="P532" s="61"/>
      <c r="Q532" s="61"/>
      <c r="R532" s="61"/>
      <c r="S532" s="61"/>
      <c r="T532" s="61"/>
      <c r="U532" s="61"/>
      <c r="V532" s="57">
        <v>5</v>
      </c>
      <c r="W532" s="57">
        <v>8</v>
      </c>
      <c r="X532" s="57"/>
      <c r="Y532" s="57"/>
      <c r="Z532" s="57"/>
    </row>
    <row r="533" spans="1:26" x14ac:dyDescent="0.35">
      <c r="A533" s="37" t="s">
        <v>633</v>
      </c>
      <c r="B533" s="38" t="s">
        <v>529</v>
      </c>
      <c r="C533" s="39" t="s">
        <v>252</v>
      </c>
      <c r="D533" s="38"/>
      <c r="E533" s="40">
        <v>7386</v>
      </c>
      <c r="F533" s="40">
        <v>7716</v>
      </c>
      <c r="G533" s="42">
        <v>7551</v>
      </c>
      <c r="H533" s="43"/>
      <c r="I533" s="43"/>
      <c r="J533" s="43"/>
      <c r="K533" s="43"/>
      <c r="L533" s="43"/>
      <c r="M533" s="38"/>
      <c r="N533" s="43"/>
      <c r="O533" s="36"/>
      <c r="P533" s="61">
        <v>-14.343999999999999</v>
      </c>
      <c r="Q533" s="67">
        <v>6.9978333333333342</v>
      </c>
      <c r="R533" s="61">
        <v>42.541772726093207</v>
      </c>
      <c r="S533" s="67">
        <v>14.502715386048683</v>
      </c>
      <c r="T533" s="61">
        <v>2.9333660348197639</v>
      </c>
      <c r="U533" s="61" t="s">
        <v>896</v>
      </c>
      <c r="V533" s="41">
        <v>5</v>
      </c>
      <c r="W533" s="41">
        <v>8</v>
      </c>
      <c r="X533" s="57"/>
      <c r="Y533" s="57"/>
      <c r="Z533" s="57"/>
    </row>
    <row r="534" spans="1:26" x14ac:dyDescent="0.35">
      <c r="A534" s="37" t="s">
        <v>633</v>
      </c>
      <c r="B534" s="30" t="s">
        <v>510</v>
      </c>
      <c r="C534" s="27" t="s">
        <v>253</v>
      </c>
      <c r="D534" s="38"/>
      <c r="E534" s="29">
        <v>7716</v>
      </c>
      <c r="F534" s="29">
        <v>8045</v>
      </c>
      <c r="G534" s="29">
        <v>7880.5</v>
      </c>
      <c r="H534" s="43"/>
      <c r="I534" s="43"/>
      <c r="J534" s="43"/>
      <c r="K534" s="43"/>
      <c r="L534" s="43"/>
      <c r="M534" s="38"/>
      <c r="N534" s="43"/>
      <c r="O534" s="36"/>
      <c r="P534" s="61">
        <v>-12.075999999999999</v>
      </c>
      <c r="Q534" s="67">
        <v>9.0058333333333351</v>
      </c>
      <c r="R534" s="61">
        <v>36.317104810319684</v>
      </c>
      <c r="S534" s="67">
        <v>13.159469244741913</v>
      </c>
      <c r="T534" s="61">
        <v>2.7597697243626138</v>
      </c>
      <c r="U534" s="61" t="s">
        <v>896</v>
      </c>
      <c r="V534" s="29">
        <v>5</v>
      </c>
      <c r="W534" s="29">
        <v>9</v>
      </c>
      <c r="X534" s="57"/>
      <c r="Y534" s="61">
        <v>-13.061625000000001</v>
      </c>
      <c r="Z534" s="61">
        <v>7.1901277777777759</v>
      </c>
    </row>
    <row r="535" spans="1:26" x14ac:dyDescent="0.35">
      <c r="A535" s="37" t="s">
        <v>633</v>
      </c>
      <c r="B535" s="57" t="s">
        <v>415</v>
      </c>
      <c r="C535" s="57" t="s">
        <v>253</v>
      </c>
      <c r="D535" s="57" t="s">
        <v>594</v>
      </c>
      <c r="E535" s="41">
        <v>7716</v>
      </c>
      <c r="F535" s="41">
        <v>8045</v>
      </c>
      <c r="G535" s="41">
        <v>7881</v>
      </c>
      <c r="H535" s="57">
        <v>2.58</v>
      </c>
      <c r="I535" s="57"/>
      <c r="J535" s="57">
        <v>2.59</v>
      </c>
      <c r="K535" s="69">
        <v>2.59</v>
      </c>
      <c r="L535" s="57">
        <v>0.01</v>
      </c>
      <c r="M535" s="57">
        <v>2.46</v>
      </c>
      <c r="N535" s="69">
        <v>94.7</v>
      </c>
      <c r="O535" s="36">
        <f>N535</f>
        <v>94.7</v>
      </c>
      <c r="P535" s="61">
        <v>-11.4</v>
      </c>
      <c r="Q535" s="61">
        <v>5.8</v>
      </c>
      <c r="R535" s="61">
        <v>44.1</v>
      </c>
      <c r="S535" s="61">
        <v>15.7</v>
      </c>
      <c r="T535" s="61">
        <v>2.8</v>
      </c>
      <c r="U535" s="61" t="s">
        <v>896</v>
      </c>
      <c r="V535" s="57">
        <v>5</v>
      </c>
      <c r="W535" s="57">
        <v>9</v>
      </c>
      <c r="X535" s="57"/>
      <c r="Y535" s="57"/>
      <c r="Z535" s="57"/>
    </row>
    <row r="536" spans="1:26" x14ac:dyDescent="0.35">
      <c r="A536" s="37" t="s">
        <v>633</v>
      </c>
      <c r="B536" s="57" t="s">
        <v>416</v>
      </c>
      <c r="C536" s="57" t="s">
        <v>253</v>
      </c>
      <c r="D536" s="57" t="s">
        <v>336</v>
      </c>
      <c r="E536" s="41">
        <v>7716</v>
      </c>
      <c r="F536" s="41">
        <v>8045</v>
      </c>
      <c r="G536" s="41">
        <v>7881</v>
      </c>
      <c r="H536" s="57">
        <v>1.97</v>
      </c>
      <c r="I536" s="57">
        <v>2.0099999999999998</v>
      </c>
      <c r="J536" s="57">
        <v>2.06</v>
      </c>
      <c r="K536" s="69">
        <v>2.0099999999999998</v>
      </c>
      <c r="L536" s="57">
        <v>0.05</v>
      </c>
      <c r="M536" s="57"/>
      <c r="N536" s="69">
        <v>41.4</v>
      </c>
      <c r="O536" s="36">
        <f>N536</f>
        <v>41.4</v>
      </c>
      <c r="P536" s="61">
        <v>-13.9</v>
      </c>
      <c r="Q536" s="61">
        <v>7.2</v>
      </c>
      <c r="R536" s="61">
        <v>37</v>
      </c>
      <c r="S536" s="61">
        <v>13.1</v>
      </c>
      <c r="T536" s="61">
        <v>2.8</v>
      </c>
      <c r="U536" s="61" t="s">
        <v>896</v>
      </c>
      <c r="V536" s="57">
        <v>5</v>
      </c>
      <c r="W536" s="57">
        <v>9</v>
      </c>
      <c r="X536" s="57"/>
      <c r="Y536" s="57"/>
      <c r="Z536" s="57"/>
    </row>
    <row r="537" spans="1:26" x14ac:dyDescent="0.35">
      <c r="A537" s="37" t="s">
        <v>633</v>
      </c>
      <c r="B537" s="57" t="s">
        <v>417</v>
      </c>
      <c r="C537" s="57" t="s">
        <v>253</v>
      </c>
      <c r="D537" s="57" t="s">
        <v>594</v>
      </c>
      <c r="E537" s="41">
        <v>7716</v>
      </c>
      <c r="F537" s="41">
        <v>8045</v>
      </c>
      <c r="G537" s="41">
        <v>7881</v>
      </c>
      <c r="H537" s="57">
        <v>2.59</v>
      </c>
      <c r="I537" s="57"/>
      <c r="J537" s="57">
        <v>2.58</v>
      </c>
      <c r="K537" s="69">
        <v>2.59</v>
      </c>
      <c r="L537" s="57">
        <v>0.01</v>
      </c>
      <c r="M537" s="57">
        <v>2.65</v>
      </c>
      <c r="N537" s="69">
        <v>94.7</v>
      </c>
      <c r="O537" s="36">
        <f>N537</f>
        <v>94.7</v>
      </c>
      <c r="P537" s="61">
        <v>-12.1</v>
      </c>
      <c r="Q537" s="61">
        <v>7</v>
      </c>
      <c r="R537" s="61">
        <v>40.700000000000003</v>
      </c>
      <c r="S537" s="61">
        <v>14.2</v>
      </c>
      <c r="T537" s="61">
        <v>2.9</v>
      </c>
      <c r="U537" s="61" t="s">
        <v>896</v>
      </c>
      <c r="V537" s="57">
        <v>5</v>
      </c>
      <c r="W537" s="57">
        <v>9</v>
      </c>
      <c r="X537" s="57"/>
      <c r="Y537" s="57"/>
      <c r="Z537" s="57"/>
    </row>
    <row r="538" spans="1:26" x14ac:dyDescent="0.35">
      <c r="A538" s="37" t="s">
        <v>633</v>
      </c>
      <c r="B538" s="57" t="s">
        <v>418</v>
      </c>
      <c r="C538" s="57" t="s">
        <v>253</v>
      </c>
      <c r="D538" s="57" t="s">
        <v>594</v>
      </c>
      <c r="E538" s="41">
        <v>7716</v>
      </c>
      <c r="F538" s="41">
        <v>8045</v>
      </c>
      <c r="G538" s="41">
        <v>7881</v>
      </c>
      <c r="H538" s="57">
        <v>2.41</v>
      </c>
      <c r="I538" s="57"/>
      <c r="J538" s="57">
        <v>2.39</v>
      </c>
      <c r="K538" s="69">
        <v>2.4</v>
      </c>
      <c r="L538" s="57">
        <v>0.01</v>
      </c>
      <c r="M538" s="57">
        <v>2.48</v>
      </c>
      <c r="N538" s="69">
        <v>74</v>
      </c>
      <c r="O538" s="36">
        <f>N538</f>
        <v>74</v>
      </c>
      <c r="P538" s="61"/>
      <c r="Q538" s="61"/>
      <c r="R538" s="61"/>
      <c r="S538" s="61"/>
      <c r="T538" s="61"/>
      <c r="U538" s="61"/>
      <c r="V538" s="57">
        <v>5</v>
      </c>
      <c r="W538" s="57">
        <v>9</v>
      </c>
      <c r="X538" s="57"/>
      <c r="Y538" s="57"/>
      <c r="Z538" s="57"/>
    </row>
    <row r="539" spans="1:26" x14ac:dyDescent="0.35">
      <c r="A539" s="37" t="s">
        <v>633</v>
      </c>
      <c r="B539" s="57" t="s">
        <v>419</v>
      </c>
      <c r="C539" s="57" t="s">
        <v>253</v>
      </c>
      <c r="D539" s="57" t="s">
        <v>321</v>
      </c>
      <c r="E539" s="41">
        <v>7716</v>
      </c>
      <c r="F539" s="41">
        <v>8045</v>
      </c>
      <c r="G539" s="41">
        <v>7881</v>
      </c>
      <c r="H539" s="57">
        <v>2.2799999999999998</v>
      </c>
      <c r="I539" s="57">
        <v>2.27</v>
      </c>
      <c r="J539" s="57">
        <v>2.23</v>
      </c>
      <c r="K539" s="69">
        <v>2.2599999999999998</v>
      </c>
      <c r="L539" s="57">
        <v>0.03</v>
      </c>
      <c r="M539" s="57"/>
      <c r="N539" s="69">
        <v>60.7</v>
      </c>
      <c r="O539" s="36">
        <f>N539*1.1155</f>
        <v>67.710849999999994</v>
      </c>
      <c r="P539" s="61">
        <v>-18.600000000000001</v>
      </c>
      <c r="Q539" s="61">
        <v>9.1</v>
      </c>
      <c r="R539" s="61">
        <v>42.6</v>
      </c>
      <c r="S539" s="61">
        <v>14.9</v>
      </c>
      <c r="T539" s="61">
        <v>2.9</v>
      </c>
      <c r="U539" s="61" t="s">
        <v>896</v>
      </c>
      <c r="V539" s="57">
        <v>5</v>
      </c>
      <c r="W539" s="57">
        <v>9</v>
      </c>
      <c r="X539" s="57"/>
      <c r="Y539" s="57"/>
      <c r="Z539" s="57"/>
    </row>
    <row r="540" spans="1:26" x14ac:dyDescent="0.35">
      <c r="A540" s="37" t="s">
        <v>633</v>
      </c>
      <c r="B540" s="57" t="s">
        <v>420</v>
      </c>
      <c r="C540" s="57" t="s">
        <v>253</v>
      </c>
      <c r="D540" s="57" t="s">
        <v>594</v>
      </c>
      <c r="E540" s="41">
        <v>7716</v>
      </c>
      <c r="F540" s="41">
        <v>8045</v>
      </c>
      <c r="G540" s="41">
        <v>7881</v>
      </c>
      <c r="H540" s="57">
        <v>2.2200000000000002</v>
      </c>
      <c r="I540" s="57">
        <v>2.2200000000000002</v>
      </c>
      <c r="J540" s="57">
        <v>2.2200000000000002</v>
      </c>
      <c r="K540" s="69">
        <v>2.2200000000000002</v>
      </c>
      <c r="L540" s="57">
        <v>0</v>
      </c>
      <c r="M540" s="57"/>
      <c r="N540" s="69">
        <v>57.2</v>
      </c>
      <c r="O540" s="36">
        <f>N540</f>
        <v>57.2</v>
      </c>
      <c r="P540" s="61">
        <v>-13.9</v>
      </c>
      <c r="Q540" s="61">
        <v>5.7</v>
      </c>
      <c r="R540" s="61">
        <v>32.1</v>
      </c>
      <c r="S540" s="61">
        <v>11.1</v>
      </c>
      <c r="T540" s="61">
        <v>2.9</v>
      </c>
      <c r="U540" s="61" t="s">
        <v>896</v>
      </c>
      <c r="V540" s="57">
        <v>5</v>
      </c>
      <c r="W540" s="57">
        <v>9</v>
      </c>
      <c r="X540" s="57"/>
      <c r="Y540" s="57"/>
      <c r="Z540" s="57"/>
    </row>
    <row r="541" spans="1:26" x14ac:dyDescent="0.35">
      <c r="A541" s="37" t="s">
        <v>633</v>
      </c>
      <c r="B541" s="27" t="s">
        <v>421</v>
      </c>
      <c r="C541" s="27" t="s">
        <v>253</v>
      </c>
      <c r="D541" s="38"/>
      <c r="E541" s="29">
        <v>7716</v>
      </c>
      <c r="F541" s="29">
        <v>8045</v>
      </c>
      <c r="G541" s="29">
        <v>7880.5</v>
      </c>
      <c r="H541" s="43"/>
      <c r="I541" s="43"/>
      <c r="J541" s="43"/>
      <c r="K541" s="43"/>
      <c r="L541" s="43"/>
      <c r="M541" s="38"/>
      <c r="N541" s="43"/>
      <c r="O541" s="36"/>
      <c r="P541" s="46">
        <v>-14.876200000000001</v>
      </c>
      <c r="Q541" s="50">
        <v>8.8935999999999993</v>
      </c>
      <c r="R541" s="46">
        <v>37.693086673339842</v>
      </c>
      <c r="S541" s="50">
        <v>13.000274452849331</v>
      </c>
      <c r="T541" s="46">
        <v>2.8994069940637655</v>
      </c>
      <c r="U541" s="61" t="s">
        <v>896</v>
      </c>
      <c r="V541" s="41">
        <v>5</v>
      </c>
      <c r="W541" s="41">
        <v>9</v>
      </c>
      <c r="X541" s="57"/>
      <c r="Y541" s="57"/>
      <c r="Z541" s="57"/>
    </row>
    <row r="542" spans="1:26" x14ac:dyDescent="0.35">
      <c r="A542" s="37" t="s">
        <v>633</v>
      </c>
      <c r="B542" s="27" t="s">
        <v>422</v>
      </c>
      <c r="C542" s="27" t="s">
        <v>253</v>
      </c>
      <c r="D542" s="38"/>
      <c r="E542" s="29">
        <v>7716</v>
      </c>
      <c r="F542" s="29">
        <v>8045</v>
      </c>
      <c r="G542" s="29">
        <v>7880.5</v>
      </c>
      <c r="H542" s="43"/>
      <c r="I542" s="43"/>
      <c r="J542" s="43"/>
      <c r="K542" s="43"/>
      <c r="L542" s="43"/>
      <c r="M542" s="38"/>
      <c r="N542" s="43"/>
      <c r="O542" s="36"/>
      <c r="P542" s="46">
        <v>-12.053200000000002</v>
      </c>
      <c r="Q542" s="50">
        <v>5.7016</v>
      </c>
      <c r="R542" s="46">
        <v>23.379558397824386</v>
      </c>
      <c r="S542" s="50">
        <v>7.9608877883296225</v>
      </c>
      <c r="T542" s="46">
        <v>2.9368029068438806</v>
      </c>
      <c r="U542" s="61" t="s">
        <v>896</v>
      </c>
      <c r="V542" s="41">
        <v>5</v>
      </c>
      <c r="W542" s="41">
        <v>9</v>
      </c>
      <c r="X542" s="57"/>
      <c r="Y542" s="57"/>
      <c r="Z542" s="57"/>
    </row>
    <row r="543" spans="1:26" x14ac:dyDescent="0.35">
      <c r="A543" s="37" t="s">
        <v>633</v>
      </c>
      <c r="B543" s="57" t="s">
        <v>423</v>
      </c>
      <c r="C543" s="57" t="s">
        <v>253</v>
      </c>
      <c r="D543" s="57" t="s">
        <v>321</v>
      </c>
      <c r="E543" s="41">
        <v>7716</v>
      </c>
      <c r="F543" s="41">
        <v>8045</v>
      </c>
      <c r="G543" s="41">
        <v>7881</v>
      </c>
      <c r="H543" s="57">
        <v>2.41</v>
      </c>
      <c r="I543" s="57">
        <v>2.34</v>
      </c>
      <c r="J543" s="57"/>
      <c r="K543" s="69">
        <v>2.38</v>
      </c>
      <c r="L543" s="57">
        <v>0.05</v>
      </c>
      <c r="M543" s="57">
        <v>2.2200000000000002</v>
      </c>
      <c r="N543" s="69">
        <v>71.5</v>
      </c>
      <c r="O543" s="36">
        <f>N543*1.1155</f>
        <v>79.75824999999999</v>
      </c>
      <c r="P543" s="61">
        <v>-13.7</v>
      </c>
      <c r="Q543" s="61">
        <v>6</v>
      </c>
      <c r="R543" s="61">
        <v>43.5</v>
      </c>
      <c r="S543" s="61">
        <v>15.1</v>
      </c>
      <c r="T543" s="61">
        <v>2.9</v>
      </c>
      <c r="U543" s="61" t="s">
        <v>896</v>
      </c>
      <c r="V543" s="57">
        <v>5</v>
      </c>
      <c r="W543" s="57">
        <v>9</v>
      </c>
      <c r="X543" s="57"/>
      <c r="Y543" s="57"/>
      <c r="Z543" s="57"/>
    </row>
    <row r="544" spans="1:26" x14ac:dyDescent="0.35">
      <c r="A544" s="37" t="s">
        <v>633</v>
      </c>
      <c r="B544" s="27" t="s">
        <v>424</v>
      </c>
      <c r="C544" s="27" t="s">
        <v>253</v>
      </c>
      <c r="D544" s="38"/>
      <c r="E544" s="29">
        <v>7716</v>
      </c>
      <c r="F544" s="29">
        <v>8045</v>
      </c>
      <c r="G544" s="29">
        <v>7880.5</v>
      </c>
      <c r="H544" s="43"/>
      <c r="I544" s="43"/>
      <c r="J544" s="43"/>
      <c r="K544" s="43"/>
      <c r="L544" s="43"/>
      <c r="M544" s="38"/>
      <c r="N544" s="43"/>
      <c r="O544" s="36"/>
      <c r="P544" s="46">
        <v>-13.046999999999999</v>
      </c>
      <c r="Q544" s="50">
        <v>6.7114444444444441</v>
      </c>
      <c r="R544" s="50">
        <v>41.975779816429544</v>
      </c>
      <c r="S544" s="50">
        <v>14.194317981753429</v>
      </c>
      <c r="T544" s="46">
        <v>2.9572241421101562</v>
      </c>
      <c r="U544" s="61" t="s">
        <v>896</v>
      </c>
      <c r="V544" s="41">
        <v>5</v>
      </c>
      <c r="W544" s="41">
        <v>9</v>
      </c>
      <c r="X544" s="57"/>
      <c r="Y544" s="57"/>
      <c r="Z544" s="57"/>
    </row>
    <row r="545" spans="1:26" x14ac:dyDescent="0.35">
      <c r="A545" s="37" t="s">
        <v>633</v>
      </c>
      <c r="B545" s="57" t="s">
        <v>425</v>
      </c>
      <c r="C545" s="57" t="s">
        <v>253</v>
      </c>
      <c r="D545" s="57" t="s">
        <v>321</v>
      </c>
      <c r="E545" s="41">
        <v>7716</v>
      </c>
      <c r="F545" s="41">
        <v>8045</v>
      </c>
      <c r="G545" s="41">
        <v>7881</v>
      </c>
      <c r="H545" s="57"/>
      <c r="I545" s="57">
        <v>2.5099999999999998</v>
      </c>
      <c r="J545" s="57">
        <v>2.54</v>
      </c>
      <c r="K545" s="69">
        <v>2.5299999999999998</v>
      </c>
      <c r="L545" s="57">
        <v>0.02</v>
      </c>
      <c r="M545" s="57">
        <v>2.7</v>
      </c>
      <c r="N545" s="69">
        <v>87.6</v>
      </c>
      <c r="O545" s="36">
        <f>N545*1.1155</f>
        <v>97.717799999999983</v>
      </c>
      <c r="P545" s="61">
        <v>-11.1</v>
      </c>
      <c r="Q545" s="61">
        <v>9</v>
      </c>
      <c r="R545" s="61">
        <v>41.8</v>
      </c>
      <c r="S545" s="61">
        <v>14.6</v>
      </c>
      <c r="T545" s="61">
        <v>2.9</v>
      </c>
      <c r="U545" s="61" t="s">
        <v>896</v>
      </c>
      <c r="V545" s="57">
        <v>5</v>
      </c>
      <c r="W545" s="57">
        <v>9</v>
      </c>
      <c r="X545" s="57"/>
      <c r="Y545" s="57"/>
      <c r="Z545" s="57"/>
    </row>
    <row r="546" spans="1:26" x14ac:dyDescent="0.35">
      <c r="A546" s="37" t="s">
        <v>633</v>
      </c>
      <c r="B546" s="57" t="s">
        <v>545</v>
      </c>
      <c r="C546" s="57" t="s">
        <v>253</v>
      </c>
      <c r="D546" s="57" t="s">
        <v>336</v>
      </c>
      <c r="E546" s="41">
        <v>7716</v>
      </c>
      <c r="F546" s="41">
        <v>8045</v>
      </c>
      <c r="G546" s="41">
        <v>7881</v>
      </c>
      <c r="H546" s="57">
        <v>2.38</v>
      </c>
      <c r="I546" s="57"/>
      <c r="J546" s="57">
        <v>2.4300000000000002</v>
      </c>
      <c r="K546" s="69">
        <v>2.41</v>
      </c>
      <c r="L546" s="57">
        <v>0.04</v>
      </c>
      <c r="M546" s="57">
        <v>2.64</v>
      </c>
      <c r="N546" s="69">
        <v>74.599999999999994</v>
      </c>
      <c r="O546" s="36">
        <f>N546</f>
        <v>74.599999999999994</v>
      </c>
      <c r="P546" s="61"/>
      <c r="Q546" s="61"/>
      <c r="R546" s="61"/>
      <c r="S546" s="61"/>
      <c r="T546" s="61"/>
      <c r="U546" s="61"/>
      <c r="V546" s="57">
        <v>5</v>
      </c>
      <c r="W546" s="57">
        <v>9</v>
      </c>
      <c r="X546" s="57"/>
      <c r="Y546" s="57"/>
      <c r="Z546" s="57"/>
    </row>
    <row r="547" spans="1:26" x14ac:dyDescent="0.35">
      <c r="A547" s="37" t="s">
        <v>633</v>
      </c>
      <c r="B547" s="57" t="s">
        <v>546</v>
      </c>
      <c r="C547" s="57" t="s">
        <v>253</v>
      </c>
      <c r="D547" s="57" t="s">
        <v>336</v>
      </c>
      <c r="E547" s="41">
        <v>7716</v>
      </c>
      <c r="F547" s="41">
        <v>8045</v>
      </c>
      <c r="G547" s="41">
        <v>7881</v>
      </c>
      <c r="H547" s="57">
        <v>2.4700000000000002</v>
      </c>
      <c r="I547" s="57"/>
      <c r="J547" s="57">
        <v>2.4700000000000002</v>
      </c>
      <c r="K547" s="69">
        <v>2.4700000000000002</v>
      </c>
      <c r="L547" s="57">
        <v>0</v>
      </c>
      <c r="M547" s="57">
        <v>2.62</v>
      </c>
      <c r="N547" s="69">
        <v>81.400000000000006</v>
      </c>
      <c r="O547" s="36">
        <f>N547</f>
        <v>81.400000000000006</v>
      </c>
      <c r="P547" s="61"/>
      <c r="Q547" s="61"/>
      <c r="R547" s="61"/>
      <c r="S547" s="61"/>
      <c r="T547" s="61"/>
      <c r="U547" s="61"/>
      <c r="V547" s="57">
        <v>5</v>
      </c>
      <c r="W547" s="57">
        <v>9</v>
      </c>
      <c r="X547" s="57"/>
      <c r="Y547" s="57"/>
      <c r="Z547" s="57"/>
    </row>
    <row r="548" spans="1:26" x14ac:dyDescent="0.35">
      <c r="A548" s="37" t="s">
        <v>633</v>
      </c>
      <c r="B548" s="57" t="s">
        <v>547</v>
      </c>
      <c r="C548" s="57" t="s">
        <v>253</v>
      </c>
      <c r="D548" s="57" t="s">
        <v>321</v>
      </c>
      <c r="E548" s="41">
        <v>7716</v>
      </c>
      <c r="F548" s="41">
        <v>8045</v>
      </c>
      <c r="G548" s="41">
        <v>7881</v>
      </c>
      <c r="H548" s="57">
        <v>2.65</v>
      </c>
      <c r="I548" s="57"/>
      <c r="J548" s="57">
        <v>2.64</v>
      </c>
      <c r="K548" s="69">
        <v>2.65</v>
      </c>
      <c r="L548" s="57">
        <v>0.01</v>
      </c>
      <c r="M548" s="57">
        <v>2.57</v>
      </c>
      <c r="N548" s="69">
        <v>102.1</v>
      </c>
      <c r="O548" s="36">
        <f>N548*1.1155</f>
        <v>113.89254999999999</v>
      </c>
      <c r="P548" s="61"/>
      <c r="Q548" s="61"/>
      <c r="R548" s="61"/>
      <c r="S548" s="61"/>
      <c r="T548" s="61"/>
      <c r="U548" s="61"/>
      <c r="V548" s="57">
        <v>5</v>
      </c>
      <c r="W548" s="57">
        <v>9</v>
      </c>
      <c r="X548" s="57"/>
      <c r="Y548" s="57"/>
      <c r="Z548" s="57"/>
    </row>
    <row r="549" spans="1:26" x14ac:dyDescent="0.35">
      <c r="A549" s="37" t="s">
        <v>633</v>
      </c>
      <c r="B549" s="57" t="s">
        <v>549</v>
      </c>
      <c r="C549" s="57" t="s">
        <v>253</v>
      </c>
      <c r="D549" s="57" t="s">
        <v>336</v>
      </c>
      <c r="E549" s="41">
        <v>7716</v>
      </c>
      <c r="F549" s="41">
        <v>8045</v>
      </c>
      <c r="G549" s="41">
        <v>7881</v>
      </c>
      <c r="H549" s="57">
        <v>2.39</v>
      </c>
      <c r="I549" s="57">
        <v>2.41</v>
      </c>
      <c r="J549" s="57"/>
      <c r="K549" s="69">
        <v>2.4</v>
      </c>
      <c r="L549" s="57">
        <v>0.01</v>
      </c>
      <c r="M549" s="57">
        <v>2.4700000000000002</v>
      </c>
      <c r="N549" s="69">
        <v>74</v>
      </c>
      <c r="O549" s="36">
        <f>N549</f>
        <v>74</v>
      </c>
      <c r="P549" s="61"/>
      <c r="Q549" s="61"/>
      <c r="R549" s="61"/>
      <c r="S549" s="61"/>
      <c r="T549" s="61"/>
      <c r="U549" s="61"/>
      <c r="V549" s="57">
        <v>5</v>
      </c>
      <c r="W549" s="57">
        <v>9</v>
      </c>
      <c r="X549" s="57"/>
      <c r="Y549" s="57"/>
      <c r="Z549" s="57"/>
    </row>
    <row r="550" spans="1:26" x14ac:dyDescent="0.35">
      <c r="A550" s="37" t="s">
        <v>633</v>
      </c>
      <c r="B550" s="57" t="s">
        <v>550</v>
      </c>
      <c r="C550" s="57" t="s">
        <v>253</v>
      </c>
      <c r="D550" s="57" t="s">
        <v>336</v>
      </c>
      <c r="E550" s="41">
        <v>7716</v>
      </c>
      <c r="F550" s="41">
        <v>8045</v>
      </c>
      <c r="G550" s="41">
        <v>7881</v>
      </c>
      <c r="H550" s="57"/>
      <c r="I550" s="57">
        <v>2.4900000000000002</v>
      </c>
      <c r="J550" s="57">
        <v>2.4500000000000002</v>
      </c>
      <c r="K550" s="69">
        <v>2.4700000000000002</v>
      </c>
      <c r="L550" s="57">
        <v>0.03</v>
      </c>
      <c r="M550" s="57">
        <v>2.36</v>
      </c>
      <c r="N550" s="69">
        <v>81.400000000000006</v>
      </c>
      <c r="O550" s="36">
        <f>N550</f>
        <v>81.400000000000006</v>
      </c>
      <c r="P550" s="61"/>
      <c r="Q550" s="61"/>
      <c r="R550" s="61"/>
      <c r="S550" s="61"/>
      <c r="T550" s="61"/>
      <c r="U550" s="61"/>
      <c r="V550" s="57">
        <v>5</v>
      </c>
      <c r="W550" s="57">
        <v>9</v>
      </c>
      <c r="X550" s="57"/>
      <c r="Y550" s="57"/>
      <c r="Z550" s="57"/>
    </row>
    <row r="551" spans="1:26" x14ac:dyDescent="0.35">
      <c r="A551" s="37" t="s">
        <v>633</v>
      </c>
      <c r="B551" s="57" t="s">
        <v>551</v>
      </c>
      <c r="C551" s="57" t="s">
        <v>253</v>
      </c>
      <c r="D551" s="57" t="s">
        <v>336</v>
      </c>
      <c r="E551" s="41">
        <v>7716</v>
      </c>
      <c r="F551" s="41">
        <v>8045</v>
      </c>
      <c r="G551" s="41">
        <v>7881</v>
      </c>
      <c r="H551" s="57"/>
      <c r="I551" s="57">
        <v>2.76</v>
      </c>
      <c r="J551" s="57">
        <v>2.76</v>
      </c>
      <c r="K551" s="69">
        <v>2.76</v>
      </c>
      <c r="L551" s="57">
        <v>0</v>
      </c>
      <c r="M551" s="57">
        <v>2.66</v>
      </c>
      <c r="N551" s="69">
        <v>117.6</v>
      </c>
      <c r="O551" s="36">
        <f>N551</f>
        <v>117.6</v>
      </c>
      <c r="P551" s="61"/>
      <c r="Q551" s="61"/>
      <c r="R551" s="61"/>
      <c r="S551" s="61"/>
      <c r="T551" s="61"/>
      <c r="U551" s="61"/>
      <c r="V551" s="57">
        <v>5</v>
      </c>
      <c r="W551" s="57">
        <v>9</v>
      </c>
      <c r="X551" s="57"/>
      <c r="Y551" s="57"/>
      <c r="Z551" s="57"/>
    </row>
    <row r="552" spans="1:26" x14ac:dyDescent="0.35">
      <c r="A552" s="37" t="s">
        <v>633</v>
      </c>
      <c r="B552" s="57" t="s">
        <v>552</v>
      </c>
      <c r="C552" s="57" t="s">
        <v>253</v>
      </c>
      <c r="D552" s="57" t="s">
        <v>336</v>
      </c>
      <c r="E552" s="41">
        <v>7716</v>
      </c>
      <c r="F552" s="41">
        <v>8045</v>
      </c>
      <c r="G552" s="41">
        <v>7881</v>
      </c>
      <c r="H552" s="57">
        <v>2.5099999999999998</v>
      </c>
      <c r="I552" s="57"/>
      <c r="J552" s="57">
        <v>2.5</v>
      </c>
      <c r="K552" s="69">
        <v>2.5099999999999998</v>
      </c>
      <c r="L552" s="57">
        <v>0.01</v>
      </c>
      <c r="M552" s="57">
        <v>2.37</v>
      </c>
      <c r="N552" s="69">
        <v>85.3</v>
      </c>
      <c r="O552" s="36">
        <f>N552</f>
        <v>85.3</v>
      </c>
      <c r="P552" s="61"/>
      <c r="Q552" s="61"/>
      <c r="R552" s="61"/>
      <c r="S552" s="61"/>
      <c r="T552" s="61"/>
      <c r="U552" s="61"/>
      <c r="V552" s="57">
        <v>5</v>
      </c>
      <c r="W552" s="57">
        <v>9</v>
      </c>
      <c r="X552" s="57"/>
      <c r="Y552" s="57"/>
      <c r="Z552" s="57"/>
    </row>
    <row r="553" spans="1:26" x14ac:dyDescent="0.35">
      <c r="A553" s="37" t="s">
        <v>633</v>
      </c>
      <c r="B553" s="57" t="s">
        <v>553</v>
      </c>
      <c r="C553" s="57" t="s">
        <v>253</v>
      </c>
      <c r="D553" s="57" t="s">
        <v>307</v>
      </c>
      <c r="E553" s="41">
        <v>7716</v>
      </c>
      <c r="F553" s="41">
        <v>8045</v>
      </c>
      <c r="G553" s="41">
        <v>7881</v>
      </c>
      <c r="H553" s="57"/>
      <c r="I553" s="57">
        <v>2.65</v>
      </c>
      <c r="J553" s="57">
        <v>2.63</v>
      </c>
      <c r="K553" s="69">
        <v>2.64</v>
      </c>
      <c r="L553" s="57">
        <v>0.01</v>
      </c>
      <c r="M553" s="57">
        <v>2.46</v>
      </c>
      <c r="N553" s="69">
        <v>101.5</v>
      </c>
      <c r="O553" s="36">
        <f>N553*1.1155</f>
        <v>113.22324999999999</v>
      </c>
      <c r="P553" s="61"/>
      <c r="Q553" s="61"/>
      <c r="R553" s="61"/>
      <c r="S553" s="61"/>
      <c r="T553" s="61"/>
      <c r="U553" s="61"/>
      <c r="V553" s="57">
        <v>5</v>
      </c>
      <c r="W553" s="57">
        <v>9</v>
      </c>
      <c r="X553" s="57"/>
      <c r="Y553" s="57"/>
      <c r="Z553" s="57"/>
    </row>
    <row r="554" spans="1:26" x14ac:dyDescent="0.35">
      <c r="A554" s="37" t="s">
        <v>633</v>
      </c>
      <c r="B554" s="57" t="s">
        <v>554</v>
      </c>
      <c r="C554" s="57" t="s">
        <v>253</v>
      </c>
      <c r="D554" s="57" t="s">
        <v>321</v>
      </c>
      <c r="E554" s="41">
        <v>7716</v>
      </c>
      <c r="F554" s="41">
        <v>8045</v>
      </c>
      <c r="G554" s="41">
        <v>7881</v>
      </c>
      <c r="H554" s="57">
        <v>2.42</v>
      </c>
      <c r="I554" s="57"/>
      <c r="J554" s="57">
        <v>2.46</v>
      </c>
      <c r="K554" s="69">
        <v>2.44</v>
      </c>
      <c r="L554" s="57">
        <v>0.03</v>
      </c>
      <c r="M554" s="57">
        <v>2.34</v>
      </c>
      <c r="N554" s="69">
        <v>78.2</v>
      </c>
      <c r="O554" s="36">
        <f>N554*1.1155</f>
        <v>87.232100000000003</v>
      </c>
      <c r="P554" s="61"/>
      <c r="Q554" s="61"/>
      <c r="R554" s="61"/>
      <c r="S554" s="61"/>
      <c r="T554" s="61"/>
      <c r="U554" s="61"/>
      <c r="V554" s="57">
        <v>5</v>
      </c>
      <c r="W554" s="57">
        <v>9</v>
      </c>
      <c r="X554" s="57"/>
      <c r="Y554" s="57"/>
      <c r="Z554" s="57"/>
    </row>
    <row r="555" spans="1:26" x14ac:dyDescent="0.35">
      <c r="A555" s="37" t="s">
        <v>633</v>
      </c>
      <c r="B555" s="57" t="s">
        <v>426</v>
      </c>
      <c r="C555" s="57" t="s">
        <v>253</v>
      </c>
      <c r="D555" s="57" t="s">
        <v>594</v>
      </c>
      <c r="E555" s="41">
        <v>7716</v>
      </c>
      <c r="F555" s="41">
        <v>8045</v>
      </c>
      <c r="G555" s="41">
        <v>7881</v>
      </c>
      <c r="H555" s="57">
        <v>2.48</v>
      </c>
      <c r="I555" s="57">
        <v>2.42</v>
      </c>
      <c r="J555" s="57">
        <v>2.48</v>
      </c>
      <c r="K555" s="69">
        <v>2.46</v>
      </c>
      <c r="L555" s="57">
        <v>0.03</v>
      </c>
      <c r="M555" s="57"/>
      <c r="N555" s="69">
        <v>80.400000000000006</v>
      </c>
      <c r="O555" s="36">
        <f>N555</f>
        <v>80.400000000000006</v>
      </c>
      <c r="P555" s="61">
        <v>-10</v>
      </c>
      <c r="Q555" s="61">
        <v>6.2</v>
      </c>
      <c r="R555" s="61">
        <v>44.6</v>
      </c>
      <c r="S555" s="61">
        <v>15.7</v>
      </c>
      <c r="T555" s="61">
        <v>2.8</v>
      </c>
      <c r="U555" s="61" t="s">
        <v>896</v>
      </c>
      <c r="V555" s="57">
        <v>5</v>
      </c>
      <c r="W555" s="57">
        <v>9</v>
      </c>
      <c r="X555" s="57"/>
      <c r="Y555" s="57"/>
      <c r="Z555" s="57"/>
    </row>
    <row r="556" spans="1:26" x14ac:dyDescent="0.35">
      <c r="A556" s="37" t="s">
        <v>633</v>
      </c>
      <c r="B556" s="57" t="s">
        <v>427</v>
      </c>
      <c r="C556" s="57" t="s">
        <v>253</v>
      </c>
      <c r="D556" s="57" t="s">
        <v>336</v>
      </c>
      <c r="E556" s="41">
        <v>7716</v>
      </c>
      <c r="F556" s="41">
        <v>8045</v>
      </c>
      <c r="G556" s="41">
        <v>7881</v>
      </c>
      <c r="H556" s="57"/>
      <c r="I556" s="57">
        <v>2.67</v>
      </c>
      <c r="J556" s="57">
        <v>2.66</v>
      </c>
      <c r="K556" s="69">
        <v>2.67</v>
      </c>
      <c r="L556" s="57">
        <v>0.01</v>
      </c>
      <c r="M556" s="57">
        <v>2.74</v>
      </c>
      <c r="N556" s="69">
        <v>104.7</v>
      </c>
      <c r="O556" s="36">
        <f>N556</f>
        <v>104.7</v>
      </c>
      <c r="P556" s="61"/>
      <c r="Q556" s="61"/>
      <c r="R556" s="61"/>
      <c r="S556" s="61"/>
      <c r="T556" s="61"/>
      <c r="U556" s="61"/>
      <c r="V556" s="57">
        <v>5</v>
      </c>
      <c r="W556" s="57">
        <v>9</v>
      </c>
      <c r="X556" s="57"/>
      <c r="Y556" s="57"/>
      <c r="Z556" s="57"/>
    </row>
    <row r="557" spans="1:26" x14ac:dyDescent="0.35">
      <c r="A557" s="37" t="s">
        <v>633</v>
      </c>
      <c r="B557" s="57" t="s">
        <v>428</v>
      </c>
      <c r="C557" s="57" t="s">
        <v>254</v>
      </c>
      <c r="D557" s="57" t="s">
        <v>321</v>
      </c>
      <c r="E557" s="41">
        <v>8045</v>
      </c>
      <c r="F557" s="41">
        <v>8375</v>
      </c>
      <c r="G557" s="41">
        <v>8210</v>
      </c>
      <c r="H557" s="57">
        <v>2.7</v>
      </c>
      <c r="I557" s="57">
        <v>2.78</v>
      </c>
      <c r="J557" s="57">
        <v>2.73</v>
      </c>
      <c r="K557" s="69">
        <v>2.74</v>
      </c>
      <c r="L557" s="57">
        <v>0.04</v>
      </c>
      <c r="M557" s="57"/>
      <c r="N557" s="69">
        <v>114.3</v>
      </c>
      <c r="O557" s="36">
        <f>N557*1.1155</f>
        <v>127.50164999999998</v>
      </c>
      <c r="P557" s="61">
        <v>-10.6</v>
      </c>
      <c r="Q557" s="61">
        <v>10</v>
      </c>
      <c r="R557" s="61">
        <v>43.6</v>
      </c>
      <c r="S557" s="61">
        <v>15.4</v>
      </c>
      <c r="T557" s="61">
        <v>2.8</v>
      </c>
      <c r="U557" s="61" t="s">
        <v>896</v>
      </c>
      <c r="V557" s="57">
        <v>6</v>
      </c>
      <c r="W557" s="57">
        <v>10</v>
      </c>
      <c r="X557" s="57"/>
      <c r="Y557" s="57"/>
      <c r="Z557" s="57"/>
    </row>
    <row r="558" spans="1:26" x14ac:dyDescent="0.35">
      <c r="A558" s="37" t="s">
        <v>633</v>
      </c>
      <c r="B558" s="57" t="s">
        <v>429</v>
      </c>
      <c r="C558" s="57" t="s">
        <v>254</v>
      </c>
      <c r="D558" s="57" t="s">
        <v>307</v>
      </c>
      <c r="E558" s="41">
        <v>8045</v>
      </c>
      <c r="F558" s="41">
        <v>8375</v>
      </c>
      <c r="G558" s="41">
        <v>8210</v>
      </c>
      <c r="H558" s="57">
        <v>2.3199999999999998</v>
      </c>
      <c r="I558" s="57">
        <v>2.37</v>
      </c>
      <c r="J558" s="57"/>
      <c r="K558" s="69">
        <v>2.35</v>
      </c>
      <c r="L558" s="57">
        <v>0.04</v>
      </c>
      <c r="M558" s="57">
        <v>2.44</v>
      </c>
      <c r="N558" s="69">
        <v>68.599999999999994</v>
      </c>
      <c r="O558" s="36">
        <f>N558*1.1155</f>
        <v>76.523299999999992</v>
      </c>
      <c r="P558" s="61">
        <v>-10.8</v>
      </c>
      <c r="Q558" s="61">
        <v>6.9</v>
      </c>
      <c r="R558" s="61">
        <v>41.6</v>
      </c>
      <c r="S558" s="61">
        <v>14.8</v>
      </c>
      <c r="T558" s="61">
        <v>2.8</v>
      </c>
      <c r="U558" s="61" t="s">
        <v>896</v>
      </c>
      <c r="V558" s="57">
        <v>6</v>
      </c>
      <c r="W558" s="57">
        <v>10</v>
      </c>
      <c r="X558" s="57"/>
      <c r="Y558" s="57"/>
      <c r="Z558" s="57"/>
    </row>
    <row r="559" spans="1:26" x14ac:dyDescent="0.35">
      <c r="A559" s="37" t="s">
        <v>633</v>
      </c>
      <c r="B559" s="57" t="s">
        <v>430</v>
      </c>
      <c r="C559" s="57" t="s">
        <v>254</v>
      </c>
      <c r="D559" s="57" t="s">
        <v>321</v>
      </c>
      <c r="E559" s="41">
        <v>8045</v>
      </c>
      <c r="F559" s="41">
        <v>8375</v>
      </c>
      <c r="G559" s="41">
        <v>8210</v>
      </c>
      <c r="H559" s="57">
        <v>2.66</v>
      </c>
      <c r="I559" s="57">
        <v>2.69</v>
      </c>
      <c r="J559" s="57"/>
      <c r="K559" s="69">
        <v>2.68</v>
      </c>
      <c r="L559" s="57">
        <v>0.02</v>
      </c>
      <c r="M559" s="57">
        <v>2.44</v>
      </c>
      <c r="N559" s="69">
        <v>106</v>
      </c>
      <c r="O559" s="36">
        <f>N559*1.1155</f>
        <v>118.24299999999999</v>
      </c>
      <c r="P559" s="61">
        <v>-12.4</v>
      </c>
      <c r="Q559" s="61">
        <v>6.1</v>
      </c>
      <c r="R559" s="61">
        <v>44.9</v>
      </c>
      <c r="S559" s="61">
        <v>15.9</v>
      </c>
      <c r="T559" s="61">
        <v>2.8</v>
      </c>
      <c r="U559" s="61" t="s">
        <v>896</v>
      </c>
      <c r="V559" s="57">
        <v>6</v>
      </c>
      <c r="W559" s="57">
        <v>10</v>
      </c>
      <c r="X559" s="57"/>
      <c r="Y559" s="57"/>
      <c r="Z559" s="57"/>
    </row>
    <row r="560" spans="1:26" x14ac:dyDescent="0.35">
      <c r="A560" s="37" t="s">
        <v>633</v>
      </c>
      <c r="B560" s="57" t="s">
        <v>431</v>
      </c>
      <c r="C560" s="57" t="s">
        <v>254</v>
      </c>
      <c r="D560" s="57" t="s">
        <v>336</v>
      </c>
      <c r="E560" s="41">
        <v>8045</v>
      </c>
      <c r="F560" s="41">
        <v>8375</v>
      </c>
      <c r="G560" s="41">
        <v>8210</v>
      </c>
      <c r="H560" s="57">
        <v>2.63</v>
      </c>
      <c r="I560" s="57">
        <v>2.7</v>
      </c>
      <c r="J560" s="57">
        <v>2.66</v>
      </c>
      <c r="K560" s="69">
        <v>2.66</v>
      </c>
      <c r="L560" s="57">
        <v>0.04</v>
      </c>
      <c r="M560" s="57"/>
      <c r="N560" s="69">
        <v>104.5</v>
      </c>
      <c r="O560" s="36">
        <f>N560</f>
        <v>104.5</v>
      </c>
      <c r="P560" s="61">
        <v>-15.3</v>
      </c>
      <c r="Q560" s="61">
        <v>8</v>
      </c>
      <c r="R560" s="61">
        <v>42</v>
      </c>
      <c r="S560" s="61">
        <v>15</v>
      </c>
      <c r="T560" s="61">
        <v>2.8</v>
      </c>
      <c r="U560" s="61" t="s">
        <v>896</v>
      </c>
      <c r="V560" s="57">
        <v>6</v>
      </c>
      <c r="W560" s="57">
        <v>10</v>
      </c>
      <c r="X560" s="57"/>
      <c r="Y560" s="57"/>
      <c r="Z560" s="57"/>
    </row>
    <row r="561" spans="1:28" x14ac:dyDescent="0.35">
      <c r="A561" s="37" t="s">
        <v>633</v>
      </c>
      <c r="B561" s="57" t="s">
        <v>432</v>
      </c>
      <c r="C561" s="57" t="s">
        <v>254</v>
      </c>
      <c r="D561" s="57" t="s">
        <v>594</v>
      </c>
      <c r="E561" s="41">
        <v>8045</v>
      </c>
      <c r="F561" s="41">
        <v>8375</v>
      </c>
      <c r="G561" s="41">
        <v>8210</v>
      </c>
      <c r="H561" s="57"/>
      <c r="I561" s="57">
        <v>2.48</v>
      </c>
      <c r="J561" s="57">
        <v>2.52</v>
      </c>
      <c r="K561" s="69">
        <v>2.5</v>
      </c>
      <c r="L561" s="57">
        <v>0.03</v>
      </c>
      <c r="M561" s="57">
        <v>2.59</v>
      </c>
      <c r="N561" s="69">
        <v>84.8</v>
      </c>
      <c r="O561" s="36">
        <f>N561</f>
        <v>84.8</v>
      </c>
      <c r="P561" s="61">
        <v>-10.9</v>
      </c>
      <c r="Q561" s="61">
        <v>7.9</v>
      </c>
      <c r="R561" s="61">
        <v>43.6</v>
      </c>
      <c r="S561" s="61">
        <v>15.5</v>
      </c>
      <c r="T561" s="61">
        <v>2.8</v>
      </c>
      <c r="U561" s="61" t="s">
        <v>896</v>
      </c>
      <c r="V561" s="57">
        <v>6</v>
      </c>
      <c r="W561" s="57">
        <v>10</v>
      </c>
      <c r="X561" s="57"/>
      <c r="Y561" s="57"/>
      <c r="Z561" s="57"/>
    </row>
    <row r="562" spans="1:28" x14ac:dyDescent="0.35">
      <c r="A562" s="37" t="s">
        <v>633</v>
      </c>
      <c r="B562" s="57" t="s">
        <v>433</v>
      </c>
      <c r="C562" s="57" t="s">
        <v>254</v>
      </c>
      <c r="D562" s="57" t="s">
        <v>594</v>
      </c>
      <c r="E562" s="41">
        <v>8045</v>
      </c>
      <c r="F562" s="41">
        <v>8375</v>
      </c>
      <c r="G562" s="41">
        <v>8210</v>
      </c>
      <c r="H562" s="57">
        <v>2.3199999999999998</v>
      </c>
      <c r="I562" s="57">
        <v>2.2000000000000002</v>
      </c>
      <c r="J562" s="57">
        <v>2.31</v>
      </c>
      <c r="K562" s="69">
        <v>2.2799999999999998</v>
      </c>
      <c r="L562" s="57">
        <v>7.0000000000000007E-2</v>
      </c>
      <c r="M562" s="57"/>
      <c r="N562" s="69">
        <v>62.2</v>
      </c>
      <c r="O562" s="36">
        <f>N562</f>
        <v>62.2</v>
      </c>
      <c r="P562" s="61">
        <v>-17.399999999999999</v>
      </c>
      <c r="Q562" s="61">
        <v>8</v>
      </c>
      <c r="R562" s="61">
        <v>42.4</v>
      </c>
      <c r="S562" s="61">
        <v>14.5</v>
      </c>
      <c r="T562" s="61">
        <v>2.9</v>
      </c>
      <c r="U562" s="61" t="s">
        <v>896</v>
      </c>
      <c r="V562" s="57">
        <v>6</v>
      </c>
      <c r="W562" s="57">
        <v>10</v>
      </c>
      <c r="X562" s="57"/>
      <c r="Y562" s="57"/>
      <c r="Z562" s="57"/>
    </row>
    <row r="563" spans="1:28" x14ac:dyDescent="0.35">
      <c r="A563" s="37" t="s">
        <v>633</v>
      </c>
      <c r="B563" s="57" t="s">
        <v>434</v>
      </c>
      <c r="C563" s="57" t="s">
        <v>254</v>
      </c>
      <c r="D563" s="57" t="s">
        <v>336</v>
      </c>
      <c r="E563" s="41">
        <v>8045</v>
      </c>
      <c r="F563" s="41">
        <v>8375</v>
      </c>
      <c r="G563" s="41">
        <v>8210</v>
      </c>
      <c r="H563" s="57">
        <v>2.4700000000000002</v>
      </c>
      <c r="I563" s="57">
        <v>2.5</v>
      </c>
      <c r="J563" s="57">
        <v>2.54</v>
      </c>
      <c r="K563" s="69">
        <v>2.5</v>
      </c>
      <c r="L563" s="57">
        <v>0.04</v>
      </c>
      <c r="M563" s="57"/>
      <c r="N563" s="69">
        <v>85.1</v>
      </c>
      <c r="O563" s="36">
        <f>N563</f>
        <v>85.1</v>
      </c>
      <c r="P563" s="61"/>
      <c r="Q563" s="61"/>
      <c r="R563" s="61"/>
      <c r="S563" s="61"/>
      <c r="T563" s="61"/>
      <c r="U563" s="61"/>
      <c r="V563" s="57">
        <v>6</v>
      </c>
      <c r="W563" s="57">
        <v>10</v>
      </c>
      <c r="X563" s="60"/>
      <c r="Y563" s="57"/>
      <c r="Z563" s="57"/>
    </row>
    <row r="564" spans="1:28" x14ac:dyDescent="0.35">
      <c r="A564" s="37" t="s">
        <v>633</v>
      </c>
      <c r="B564" s="57" t="s">
        <v>435</v>
      </c>
      <c r="C564" s="57" t="s">
        <v>254</v>
      </c>
      <c r="D564" s="57" t="s">
        <v>594</v>
      </c>
      <c r="E564" s="41">
        <v>8045</v>
      </c>
      <c r="F564" s="41">
        <v>8375</v>
      </c>
      <c r="G564" s="41">
        <v>8210</v>
      </c>
      <c r="H564" s="57"/>
      <c r="I564" s="57">
        <v>2.33</v>
      </c>
      <c r="J564" s="57">
        <v>2.29</v>
      </c>
      <c r="K564" s="69">
        <v>2.31</v>
      </c>
      <c r="L564" s="57">
        <v>0.03</v>
      </c>
      <c r="M564" s="57">
        <v>2.4500000000000002</v>
      </c>
      <c r="N564" s="69">
        <v>65.2</v>
      </c>
      <c r="O564" s="36">
        <f>N564</f>
        <v>65.2</v>
      </c>
      <c r="P564" s="61">
        <v>-16.899999999999999</v>
      </c>
      <c r="Q564" s="61">
        <v>6</v>
      </c>
      <c r="R564" s="61">
        <v>30.2</v>
      </c>
      <c r="S564" s="61">
        <v>10.199999999999999</v>
      </c>
      <c r="T564" s="61">
        <v>3</v>
      </c>
      <c r="U564" s="61" t="s">
        <v>896</v>
      </c>
      <c r="V564" s="57">
        <v>6</v>
      </c>
      <c r="W564" s="57">
        <v>10</v>
      </c>
      <c r="X564" s="57"/>
      <c r="Y564" s="57"/>
      <c r="Z564" s="57"/>
    </row>
    <row r="565" spans="1:28" x14ac:dyDescent="0.35">
      <c r="A565" s="37" t="s">
        <v>633</v>
      </c>
      <c r="B565" s="27" t="s">
        <v>436</v>
      </c>
      <c r="C565" s="27" t="s">
        <v>254</v>
      </c>
      <c r="D565" s="38"/>
      <c r="E565" s="29">
        <v>8045</v>
      </c>
      <c r="F565" s="29">
        <v>8375</v>
      </c>
      <c r="G565" s="29">
        <v>8210</v>
      </c>
      <c r="H565" s="43"/>
      <c r="I565" s="43"/>
      <c r="J565" s="43"/>
      <c r="K565" s="43"/>
      <c r="L565" s="43"/>
      <c r="M565" s="38"/>
      <c r="N565" s="43"/>
      <c r="O565" s="36"/>
      <c r="P565" s="44">
        <v>-14.180300000000001</v>
      </c>
      <c r="Q565" s="45">
        <v>6.9962999999999989</v>
      </c>
      <c r="R565" s="44">
        <v>40.045537639338569</v>
      </c>
      <c r="S565" s="45">
        <v>13.923491870144069</v>
      </c>
      <c r="T565" s="44">
        <v>2.8761131196699017</v>
      </c>
      <c r="U565" s="61" t="s">
        <v>896</v>
      </c>
      <c r="V565" s="41">
        <v>6</v>
      </c>
      <c r="W565" s="41">
        <v>10</v>
      </c>
      <c r="X565" s="57"/>
      <c r="Y565" s="57"/>
      <c r="Z565" s="57"/>
    </row>
    <row r="566" spans="1:28" x14ac:dyDescent="0.35">
      <c r="A566" s="37" t="s">
        <v>633</v>
      </c>
      <c r="B566" s="57" t="s">
        <v>437</v>
      </c>
      <c r="C566" s="57" t="s">
        <v>254</v>
      </c>
      <c r="D566" s="57" t="s">
        <v>336</v>
      </c>
      <c r="E566" s="41">
        <v>8045</v>
      </c>
      <c r="F566" s="41">
        <v>8375</v>
      </c>
      <c r="G566" s="41">
        <v>8210</v>
      </c>
      <c r="H566" s="57"/>
      <c r="I566" s="57">
        <v>2.44</v>
      </c>
      <c r="J566" s="57">
        <v>2.4500000000000002</v>
      </c>
      <c r="K566" s="69">
        <v>2.4500000000000002</v>
      </c>
      <c r="L566" s="57">
        <v>0.01</v>
      </c>
      <c r="M566" s="57">
        <v>2.2799999999999998</v>
      </c>
      <c r="N566" s="69">
        <v>78.7</v>
      </c>
      <c r="O566" s="36">
        <f>N566</f>
        <v>78.7</v>
      </c>
      <c r="P566" s="61">
        <v>-16</v>
      </c>
      <c r="Q566" s="61">
        <v>5.0999999999999996</v>
      </c>
      <c r="R566" s="61">
        <v>37.299999999999997</v>
      </c>
      <c r="S566" s="61">
        <v>13</v>
      </c>
      <c r="T566" s="61">
        <v>2.9</v>
      </c>
      <c r="U566" s="61" t="s">
        <v>896</v>
      </c>
      <c r="V566" s="57">
        <v>6</v>
      </c>
      <c r="W566" s="57">
        <v>10</v>
      </c>
      <c r="X566" s="61"/>
      <c r="Y566" s="57"/>
      <c r="Z566" s="57"/>
      <c r="AA566" s="51"/>
    </row>
    <row r="567" spans="1:28" x14ac:dyDescent="0.35">
      <c r="A567" s="37" t="s">
        <v>633</v>
      </c>
      <c r="B567" s="27" t="s">
        <v>438</v>
      </c>
      <c r="C567" s="27" t="s">
        <v>254</v>
      </c>
      <c r="D567" s="38"/>
      <c r="E567" s="29">
        <v>8045</v>
      </c>
      <c r="F567" s="29">
        <v>8375</v>
      </c>
      <c r="G567" s="29">
        <v>8210</v>
      </c>
      <c r="H567" s="43"/>
      <c r="I567" s="43"/>
      <c r="J567" s="43"/>
      <c r="K567" s="43"/>
      <c r="L567" s="43"/>
      <c r="M567" s="38"/>
      <c r="N567" s="43"/>
      <c r="O567" s="36"/>
      <c r="P567" s="46">
        <v>-12.638999999999999</v>
      </c>
      <c r="Q567" s="50">
        <v>6.4674444444444443</v>
      </c>
      <c r="R567" s="50">
        <v>41.581450937565315</v>
      </c>
      <c r="S567" s="50">
        <v>14.580360595167564</v>
      </c>
      <c r="T567" s="46">
        <v>2.8518808342330604</v>
      </c>
      <c r="U567" s="61" t="s">
        <v>896</v>
      </c>
      <c r="V567" s="41">
        <v>6</v>
      </c>
      <c r="W567" s="41">
        <v>10</v>
      </c>
      <c r="X567" s="57"/>
      <c r="Y567" s="57"/>
      <c r="Z567" s="57"/>
      <c r="AA567" s="51"/>
    </row>
    <row r="568" spans="1:28" x14ac:dyDescent="0.35">
      <c r="A568" s="37" t="s">
        <v>633</v>
      </c>
      <c r="B568" s="57" t="s">
        <v>439</v>
      </c>
      <c r="C568" s="57" t="s">
        <v>254</v>
      </c>
      <c r="D568" s="57" t="s">
        <v>336</v>
      </c>
      <c r="E568" s="41">
        <v>8045</v>
      </c>
      <c r="F568" s="41">
        <v>8375</v>
      </c>
      <c r="G568" s="41">
        <v>8210</v>
      </c>
      <c r="H568" s="57">
        <v>2.4900000000000002</v>
      </c>
      <c r="I568" s="57"/>
      <c r="J568" s="57">
        <v>2.48</v>
      </c>
      <c r="K568" s="69">
        <v>2.4900000000000002</v>
      </c>
      <c r="L568" s="57">
        <v>0.01</v>
      </c>
      <c r="M568" s="57">
        <v>2.56</v>
      </c>
      <c r="N568" s="69">
        <v>83.1</v>
      </c>
      <c r="O568" s="36">
        <f>N568</f>
        <v>83.1</v>
      </c>
      <c r="P568" s="61">
        <v>-16.2</v>
      </c>
      <c r="Q568" s="61">
        <v>7.3</v>
      </c>
      <c r="R568" s="61">
        <v>35.700000000000003</v>
      </c>
      <c r="S568" s="61">
        <v>12.3</v>
      </c>
      <c r="T568" s="61">
        <v>2.9</v>
      </c>
      <c r="U568" s="61" t="s">
        <v>896</v>
      </c>
      <c r="V568" s="57">
        <v>6</v>
      </c>
      <c r="W568" s="57">
        <v>10</v>
      </c>
      <c r="X568" s="57"/>
      <c r="Y568" s="57"/>
      <c r="Z568" s="57"/>
    </row>
    <row r="569" spans="1:28" x14ac:dyDescent="0.35">
      <c r="A569" s="37" t="s">
        <v>633</v>
      </c>
      <c r="B569" s="57" t="s">
        <v>440</v>
      </c>
      <c r="C569" s="57" t="s">
        <v>254</v>
      </c>
      <c r="D569" s="57" t="s">
        <v>594</v>
      </c>
      <c r="E569" s="41">
        <v>8045</v>
      </c>
      <c r="F569" s="41">
        <v>8375</v>
      </c>
      <c r="G569" s="41">
        <v>8210</v>
      </c>
      <c r="H569" s="57"/>
      <c r="I569" s="57">
        <v>2.61</v>
      </c>
      <c r="J569" s="57">
        <v>2.58</v>
      </c>
      <c r="K569" s="69">
        <v>2.6</v>
      </c>
      <c r="L569" s="57">
        <v>0.02</v>
      </c>
      <c r="M569" s="57">
        <v>2.4900000000000002</v>
      </c>
      <c r="N569" s="69">
        <v>95.9</v>
      </c>
      <c r="O569" s="36">
        <f>N569</f>
        <v>95.9</v>
      </c>
      <c r="P569" s="61">
        <v>-15.5</v>
      </c>
      <c r="Q569" s="61">
        <v>7.3</v>
      </c>
      <c r="R569" s="61">
        <v>43.3</v>
      </c>
      <c r="S569" s="61">
        <v>14.8</v>
      </c>
      <c r="T569" s="61">
        <v>2.9</v>
      </c>
      <c r="U569" s="61" t="s">
        <v>896</v>
      </c>
      <c r="V569" s="57">
        <v>6</v>
      </c>
      <c r="W569" s="57">
        <v>10</v>
      </c>
      <c r="X569" s="57"/>
      <c r="Y569" s="57"/>
      <c r="Z569" s="57"/>
    </row>
    <row r="570" spans="1:28" x14ac:dyDescent="0.35">
      <c r="A570" s="37" t="s">
        <v>633</v>
      </c>
      <c r="B570" s="27" t="s">
        <v>441</v>
      </c>
      <c r="C570" s="27" t="s">
        <v>254</v>
      </c>
      <c r="D570" s="38"/>
      <c r="E570" s="29">
        <v>8045</v>
      </c>
      <c r="F570" s="29">
        <v>8375</v>
      </c>
      <c r="G570" s="29">
        <v>8210</v>
      </c>
      <c r="H570" s="43"/>
      <c r="I570" s="43"/>
      <c r="J570" s="43"/>
      <c r="K570" s="43"/>
      <c r="L570" s="43"/>
      <c r="M570" s="38"/>
      <c r="N570" s="43"/>
      <c r="O570" s="36"/>
      <c r="P570" s="46">
        <v>-16.2392</v>
      </c>
      <c r="Q570" s="50">
        <v>9.3076000000000008</v>
      </c>
      <c r="R570" s="46">
        <v>35.220212595668499</v>
      </c>
      <c r="S570" s="50">
        <v>11.536139659320249</v>
      </c>
      <c r="T570" s="46">
        <v>3.0530327852968973</v>
      </c>
      <c r="U570" s="61" t="s">
        <v>896</v>
      </c>
      <c r="V570" s="41">
        <v>6</v>
      </c>
      <c r="W570" s="41">
        <v>10</v>
      </c>
      <c r="X570" s="57"/>
      <c r="Y570" s="57"/>
      <c r="Z570" s="57"/>
    </row>
    <row r="571" spans="1:28" x14ac:dyDescent="0.35">
      <c r="A571" s="37" t="s">
        <v>633</v>
      </c>
      <c r="B571" s="57" t="s">
        <v>442</v>
      </c>
      <c r="C571" s="57" t="s">
        <v>254</v>
      </c>
      <c r="D571" s="57" t="s">
        <v>321</v>
      </c>
      <c r="E571" s="41">
        <v>8045</v>
      </c>
      <c r="F571" s="41">
        <v>8375</v>
      </c>
      <c r="G571" s="41">
        <v>8210</v>
      </c>
      <c r="H571" s="57">
        <v>2.38</v>
      </c>
      <c r="I571" s="57">
        <v>2.4500000000000002</v>
      </c>
      <c r="J571" s="57">
        <v>2.31</v>
      </c>
      <c r="K571" s="69">
        <v>2.38</v>
      </c>
      <c r="L571" s="57">
        <v>7.0000000000000007E-2</v>
      </c>
      <c r="M571" s="57"/>
      <c r="N571" s="69">
        <v>72</v>
      </c>
      <c r="O571" s="36">
        <f>N571*1.1155</f>
        <v>80.316000000000003</v>
      </c>
      <c r="P571" s="61">
        <v>-16.7</v>
      </c>
      <c r="Q571" s="61">
        <v>6.4</v>
      </c>
      <c r="R571" s="61">
        <v>39.5</v>
      </c>
      <c r="S571" s="61">
        <v>13.4</v>
      </c>
      <c r="T571" s="61">
        <v>2.9</v>
      </c>
      <c r="U571" s="61" t="s">
        <v>896</v>
      </c>
      <c r="V571" s="57">
        <v>6</v>
      </c>
      <c r="W571" s="57">
        <v>10</v>
      </c>
      <c r="X571" s="57"/>
      <c r="Y571" s="57"/>
      <c r="Z571" s="57"/>
      <c r="AB571"/>
    </row>
    <row r="572" spans="1:28" x14ac:dyDescent="0.35">
      <c r="A572" s="37" t="s">
        <v>633</v>
      </c>
      <c r="B572" s="57" t="s">
        <v>555</v>
      </c>
      <c r="C572" s="57" t="s">
        <v>254</v>
      </c>
      <c r="D572" s="57" t="s">
        <v>307</v>
      </c>
      <c r="E572" s="41">
        <v>8045</v>
      </c>
      <c r="F572" s="41">
        <v>8375</v>
      </c>
      <c r="G572" s="41">
        <v>8210</v>
      </c>
      <c r="H572" s="57">
        <v>2.5499999999999998</v>
      </c>
      <c r="I572" s="57">
        <v>2.4700000000000002</v>
      </c>
      <c r="J572" s="57">
        <v>2.52</v>
      </c>
      <c r="K572" s="69">
        <v>2.5099999999999998</v>
      </c>
      <c r="L572" s="57">
        <v>0.04</v>
      </c>
      <c r="M572" s="57"/>
      <c r="N572" s="69">
        <v>86.3</v>
      </c>
      <c r="O572" s="36">
        <f>N572*1.1155</f>
        <v>96.267649999999989</v>
      </c>
      <c r="P572" s="61"/>
      <c r="Q572" s="61"/>
      <c r="R572" s="61"/>
      <c r="S572" s="61"/>
      <c r="T572" s="61"/>
      <c r="U572" s="61"/>
      <c r="V572" s="57">
        <v>6</v>
      </c>
      <c r="W572" s="57">
        <v>10</v>
      </c>
      <c r="X572" s="57"/>
      <c r="Y572" s="57"/>
      <c r="Z572" s="57"/>
    </row>
    <row r="573" spans="1:28" x14ac:dyDescent="0.35">
      <c r="A573" s="37" t="s">
        <v>633</v>
      </c>
      <c r="B573" s="57" t="s">
        <v>556</v>
      </c>
      <c r="C573" s="57" t="s">
        <v>254</v>
      </c>
      <c r="D573" s="57" t="s">
        <v>321</v>
      </c>
      <c r="E573" s="41">
        <v>8045</v>
      </c>
      <c r="F573" s="41">
        <v>8375</v>
      </c>
      <c r="G573" s="41">
        <v>8210</v>
      </c>
      <c r="H573" s="57">
        <v>2.38</v>
      </c>
      <c r="I573" s="57">
        <v>2.38</v>
      </c>
      <c r="J573" s="57">
        <v>2.36</v>
      </c>
      <c r="K573" s="69">
        <v>2.37</v>
      </c>
      <c r="L573" s="57">
        <v>0.01</v>
      </c>
      <c r="M573" s="57"/>
      <c r="N573" s="69">
        <v>71.400000000000006</v>
      </c>
      <c r="O573" s="36">
        <f>N573*1.1155</f>
        <v>79.646699999999996</v>
      </c>
      <c r="P573" s="61"/>
      <c r="Q573" s="61"/>
      <c r="R573" s="61"/>
      <c r="S573" s="61"/>
      <c r="T573" s="61"/>
      <c r="U573" s="61"/>
      <c r="V573" s="57">
        <v>6</v>
      </c>
      <c r="W573" s="57">
        <v>10</v>
      </c>
      <c r="X573" s="57"/>
      <c r="Y573" s="57"/>
      <c r="Z573" s="57"/>
    </row>
    <row r="574" spans="1:28" x14ac:dyDescent="0.35">
      <c r="A574" s="37" t="s">
        <v>633</v>
      </c>
      <c r="B574" s="57" t="s">
        <v>557</v>
      </c>
      <c r="C574" s="57" t="s">
        <v>254</v>
      </c>
      <c r="D574" s="57" t="s">
        <v>594</v>
      </c>
      <c r="E574" s="41">
        <v>8045</v>
      </c>
      <c r="F574" s="41">
        <v>8375</v>
      </c>
      <c r="G574" s="41">
        <v>8210</v>
      </c>
      <c r="H574" s="57">
        <v>2.6</v>
      </c>
      <c r="I574" s="57">
        <v>2.57</v>
      </c>
      <c r="J574" s="57">
        <v>2.6</v>
      </c>
      <c r="K574" s="69">
        <v>2.59</v>
      </c>
      <c r="L574" s="57">
        <v>0.02</v>
      </c>
      <c r="M574" s="57"/>
      <c r="N574" s="69">
        <v>95.3</v>
      </c>
      <c r="O574" s="36">
        <f>N574</f>
        <v>95.3</v>
      </c>
      <c r="P574" s="61"/>
      <c r="Q574" s="61"/>
      <c r="R574" s="61"/>
      <c r="S574" s="61"/>
      <c r="T574" s="61"/>
      <c r="U574" s="61"/>
      <c r="V574" s="57">
        <v>6</v>
      </c>
      <c r="W574" s="57">
        <v>10</v>
      </c>
      <c r="X574" s="57"/>
      <c r="Y574" s="57"/>
      <c r="Z574" s="57"/>
    </row>
    <row r="575" spans="1:28" x14ac:dyDescent="0.35">
      <c r="A575" s="37" t="s">
        <v>633</v>
      </c>
      <c r="B575" s="57" t="s">
        <v>558</v>
      </c>
      <c r="C575" s="57" t="s">
        <v>254</v>
      </c>
      <c r="D575" s="57" t="s">
        <v>594</v>
      </c>
      <c r="E575" s="41">
        <v>8045</v>
      </c>
      <c r="F575" s="41">
        <v>8375</v>
      </c>
      <c r="G575" s="41">
        <v>8210</v>
      </c>
      <c r="H575" s="57">
        <v>2.54</v>
      </c>
      <c r="I575" s="57">
        <v>2.52</v>
      </c>
      <c r="J575" s="57">
        <v>2.57</v>
      </c>
      <c r="K575" s="69">
        <v>2.54</v>
      </c>
      <c r="L575" s="57">
        <v>0.03</v>
      </c>
      <c r="M575" s="57"/>
      <c r="N575" s="69">
        <v>89.7</v>
      </c>
      <c r="O575" s="36">
        <f>N575</f>
        <v>89.7</v>
      </c>
      <c r="P575" s="61"/>
      <c r="Q575" s="61"/>
      <c r="R575" s="61"/>
      <c r="S575" s="61"/>
      <c r="T575" s="61"/>
      <c r="U575" s="61"/>
      <c r="V575" s="57">
        <v>6</v>
      </c>
      <c r="W575" s="57">
        <v>10</v>
      </c>
      <c r="X575" s="57"/>
      <c r="Y575" s="57"/>
      <c r="Z575" s="57"/>
    </row>
    <row r="576" spans="1:28" x14ac:dyDescent="0.35">
      <c r="A576" s="37" t="s">
        <v>633</v>
      </c>
      <c r="B576" s="38" t="s">
        <v>604</v>
      </c>
      <c r="C576" s="39" t="s">
        <v>255</v>
      </c>
      <c r="D576" s="38" t="s">
        <v>321</v>
      </c>
      <c r="E576" s="40">
        <v>8375</v>
      </c>
      <c r="F576" s="40">
        <v>8704</v>
      </c>
      <c r="G576" s="40">
        <v>8539.5</v>
      </c>
      <c r="H576" s="43">
        <v>2.17</v>
      </c>
      <c r="I576" s="43">
        <v>2.0099999999999998</v>
      </c>
      <c r="J576" s="43">
        <v>1.87</v>
      </c>
      <c r="K576" s="43">
        <f>AVERAGE(H576:J576)</f>
        <v>2.0166666666666666</v>
      </c>
      <c r="L576" s="43">
        <f>STDEV(H576:J576)</f>
        <v>0.15011106998930263</v>
      </c>
      <c r="M576" s="38"/>
      <c r="N576" s="43">
        <f>10^((3.31*(LOG(K576)))+0.611)</f>
        <v>41.623532681709619</v>
      </c>
      <c r="O576" s="36">
        <f>N576*1.1155</f>
        <v>46.431050706447081</v>
      </c>
      <c r="P576" s="50"/>
      <c r="Q576" s="46"/>
      <c r="R576" s="50"/>
      <c r="S576" s="46"/>
      <c r="T576" s="46"/>
      <c r="U576" s="61"/>
      <c r="V576" s="57">
        <v>6</v>
      </c>
      <c r="W576" s="57">
        <v>11</v>
      </c>
      <c r="X576" s="57"/>
      <c r="Y576" s="57"/>
      <c r="Z576" s="54"/>
    </row>
    <row r="577" spans="1:26" x14ac:dyDescent="0.35">
      <c r="A577" s="37" t="s">
        <v>633</v>
      </c>
      <c r="B577" s="57" t="s">
        <v>443</v>
      </c>
      <c r="C577" s="57" t="s">
        <v>255</v>
      </c>
      <c r="D577" s="57" t="s">
        <v>594</v>
      </c>
      <c r="E577" s="41">
        <v>8375</v>
      </c>
      <c r="F577" s="41">
        <v>8704</v>
      </c>
      <c r="G577" s="41">
        <v>8540</v>
      </c>
      <c r="H577" s="57">
        <v>2.65</v>
      </c>
      <c r="I577" s="57">
        <v>2.71</v>
      </c>
      <c r="J577" s="57">
        <v>2.7</v>
      </c>
      <c r="K577" s="69">
        <v>2.69</v>
      </c>
      <c r="L577" s="57">
        <v>0.03</v>
      </c>
      <c r="M577" s="57"/>
      <c r="N577" s="69">
        <v>107.6</v>
      </c>
      <c r="O577" s="36">
        <f>N577</f>
        <v>107.6</v>
      </c>
      <c r="P577" s="61">
        <v>-14.3</v>
      </c>
      <c r="Q577" s="61">
        <v>6.5</v>
      </c>
      <c r="R577" s="61">
        <v>42.7</v>
      </c>
      <c r="S577" s="61">
        <v>14.9</v>
      </c>
      <c r="T577" s="61">
        <v>2.9</v>
      </c>
      <c r="U577" s="61" t="s">
        <v>896</v>
      </c>
      <c r="V577" s="57">
        <v>6</v>
      </c>
      <c r="W577" s="57">
        <v>11</v>
      </c>
      <c r="X577" s="57"/>
      <c r="Y577" s="57"/>
      <c r="Z577" s="57"/>
    </row>
    <row r="578" spans="1:26" x14ac:dyDescent="0.35">
      <c r="A578" s="37" t="s">
        <v>633</v>
      </c>
      <c r="B578" s="27" t="s">
        <v>444</v>
      </c>
      <c r="C578" s="27" t="s">
        <v>255</v>
      </c>
      <c r="D578" s="38"/>
      <c r="E578" s="29">
        <v>8375</v>
      </c>
      <c r="F578" s="29">
        <v>8704</v>
      </c>
      <c r="G578" s="29">
        <v>8539.5</v>
      </c>
      <c r="H578" s="43"/>
      <c r="I578" s="43"/>
      <c r="J578" s="43"/>
      <c r="K578" s="43"/>
      <c r="L578" s="43"/>
      <c r="M578" s="38"/>
      <c r="N578" s="43"/>
      <c r="O578" s="36"/>
      <c r="P578" s="44">
        <v>-16.250299999999999</v>
      </c>
      <c r="Q578" s="45">
        <v>5.9162999999999997</v>
      </c>
      <c r="R578" s="44">
        <v>41.709303554803</v>
      </c>
      <c r="S578" s="45">
        <v>14.687363736014476</v>
      </c>
      <c r="T578" s="44">
        <v>2.8398087161502494</v>
      </c>
      <c r="U578" s="61" t="s">
        <v>896</v>
      </c>
      <c r="V578" s="41">
        <v>6</v>
      </c>
      <c r="W578" s="29">
        <v>11</v>
      </c>
      <c r="X578" s="57"/>
      <c r="Y578" s="57"/>
      <c r="Z578" s="57"/>
    </row>
    <row r="579" spans="1:26" x14ac:dyDescent="0.35">
      <c r="A579" s="37" t="s">
        <v>633</v>
      </c>
      <c r="B579" s="57" t="s">
        <v>445</v>
      </c>
      <c r="C579" s="57" t="s">
        <v>255</v>
      </c>
      <c r="D579" s="57" t="s">
        <v>594</v>
      </c>
      <c r="E579" s="41">
        <v>8375</v>
      </c>
      <c r="F579" s="41">
        <v>8704</v>
      </c>
      <c r="G579" s="41">
        <v>8540</v>
      </c>
      <c r="H579" s="57">
        <v>2.4300000000000002</v>
      </c>
      <c r="I579" s="57">
        <v>2.5299999999999998</v>
      </c>
      <c r="J579" s="57">
        <v>2.52</v>
      </c>
      <c r="K579" s="69">
        <v>2.4900000000000002</v>
      </c>
      <c r="L579" s="57">
        <v>0.06</v>
      </c>
      <c r="M579" s="57"/>
      <c r="N579" s="69">
        <v>84</v>
      </c>
      <c r="O579" s="36">
        <f>N579</f>
        <v>84</v>
      </c>
      <c r="P579" s="61">
        <v>-17.2</v>
      </c>
      <c r="Q579" s="61">
        <v>8.1</v>
      </c>
      <c r="R579" s="61">
        <v>41.6</v>
      </c>
      <c r="S579" s="61">
        <v>14.5</v>
      </c>
      <c r="T579" s="61">
        <v>2.9</v>
      </c>
      <c r="U579" s="61" t="s">
        <v>896</v>
      </c>
      <c r="V579" s="57">
        <v>6</v>
      </c>
      <c r="W579" s="57">
        <v>11</v>
      </c>
      <c r="X579" s="57"/>
      <c r="Y579" s="57"/>
      <c r="Z579" s="57"/>
    </row>
    <row r="580" spans="1:26" x14ac:dyDescent="0.35">
      <c r="A580" s="37" t="s">
        <v>633</v>
      </c>
      <c r="B580" s="57" t="s">
        <v>446</v>
      </c>
      <c r="C580" s="57" t="s">
        <v>255</v>
      </c>
      <c r="D580" s="57" t="s">
        <v>336</v>
      </c>
      <c r="E580" s="41">
        <v>8375</v>
      </c>
      <c r="F580" s="41">
        <v>8704</v>
      </c>
      <c r="G580" s="41">
        <v>8540</v>
      </c>
      <c r="H580" s="57">
        <v>2.62</v>
      </c>
      <c r="I580" s="57">
        <v>2.62</v>
      </c>
      <c r="J580" s="57">
        <v>2.66</v>
      </c>
      <c r="K580" s="69">
        <v>2.63</v>
      </c>
      <c r="L580" s="57">
        <v>0.02</v>
      </c>
      <c r="M580" s="57"/>
      <c r="N580" s="69">
        <v>100.7</v>
      </c>
      <c r="O580" s="36">
        <f>N580</f>
        <v>100.7</v>
      </c>
      <c r="P580" s="61">
        <v>-10.7</v>
      </c>
      <c r="Q580" s="61">
        <v>7.1</v>
      </c>
      <c r="R580" s="61">
        <v>32.299999999999997</v>
      </c>
      <c r="S580" s="61">
        <v>11.1</v>
      </c>
      <c r="T580" s="61">
        <v>2.9</v>
      </c>
      <c r="U580" s="61" t="s">
        <v>896</v>
      </c>
      <c r="V580" s="57">
        <v>6</v>
      </c>
      <c r="W580" s="57">
        <v>11</v>
      </c>
      <c r="X580" s="57"/>
      <c r="Y580" s="61">
        <v>-13.012902777777777</v>
      </c>
      <c r="Z580" s="61">
        <v>6.9156944444444441</v>
      </c>
    </row>
    <row r="581" spans="1:26" x14ac:dyDescent="0.35">
      <c r="A581" s="37" t="s">
        <v>633</v>
      </c>
      <c r="B581" s="27" t="s">
        <v>447</v>
      </c>
      <c r="C581" s="27" t="s">
        <v>255</v>
      </c>
      <c r="D581" s="38"/>
      <c r="E581" s="29">
        <v>8375</v>
      </c>
      <c r="F581" s="29">
        <v>8704</v>
      </c>
      <c r="G581" s="29">
        <v>8539.5</v>
      </c>
      <c r="H581" s="43"/>
      <c r="I581" s="43"/>
      <c r="J581" s="43"/>
      <c r="K581" s="43"/>
      <c r="L581" s="43"/>
      <c r="M581" s="38"/>
      <c r="N581" s="43"/>
      <c r="O581" s="36"/>
      <c r="P581" s="44">
        <v>-17.887555555555551</v>
      </c>
      <c r="Q581" s="45">
        <v>7.4574444444444437</v>
      </c>
      <c r="R581" s="44">
        <v>42.157999975094057</v>
      </c>
      <c r="S581" s="45">
        <v>14.286721996287191</v>
      </c>
      <c r="T581" s="44">
        <v>2.9508518459342881</v>
      </c>
      <c r="U581" s="61" t="s">
        <v>896</v>
      </c>
      <c r="V581" s="41">
        <v>6</v>
      </c>
      <c r="W581" s="29">
        <v>11</v>
      </c>
      <c r="X581" s="57"/>
      <c r="Y581" s="57"/>
      <c r="Z581" s="57"/>
    </row>
    <row r="582" spans="1:26" x14ac:dyDescent="0.35">
      <c r="A582" s="37" t="s">
        <v>633</v>
      </c>
      <c r="B582" s="27" t="s">
        <v>448</v>
      </c>
      <c r="C582" s="27" t="s">
        <v>255</v>
      </c>
      <c r="D582" s="38"/>
      <c r="E582" s="29">
        <v>8375</v>
      </c>
      <c r="F582" s="29">
        <v>8704</v>
      </c>
      <c r="G582" s="29">
        <v>8539.5</v>
      </c>
      <c r="H582" s="43"/>
      <c r="I582" s="43"/>
      <c r="J582" s="43"/>
      <c r="K582" s="43"/>
      <c r="L582" s="43"/>
      <c r="M582" s="38"/>
      <c r="N582" s="43"/>
      <c r="O582" s="36"/>
      <c r="P582" s="44">
        <v>-12.029300000000001</v>
      </c>
      <c r="Q582" s="45">
        <v>7.6542999999999992</v>
      </c>
      <c r="R582" s="44">
        <v>36.181609600305009</v>
      </c>
      <c r="S582" s="45">
        <v>12.717503551566148</v>
      </c>
      <c r="T582" s="44">
        <v>2.8450245328100796</v>
      </c>
      <c r="U582" s="61" t="s">
        <v>896</v>
      </c>
      <c r="V582" s="41">
        <v>6</v>
      </c>
      <c r="W582" s="29">
        <v>11</v>
      </c>
      <c r="X582" s="57"/>
      <c r="Y582" s="57"/>
      <c r="Z582" s="57"/>
    </row>
    <row r="583" spans="1:26" x14ac:dyDescent="0.35">
      <c r="A583" s="37" t="s">
        <v>633</v>
      </c>
      <c r="B583" s="27" t="s">
        <v>449</v>
      </c>
      <c r="C583" s="27" t="s">
        <v>255</v>
      </c>
      <c r="D583" s="38"/>
      <c r="E583" s="29">
        <v>8375</v>
      </c>
      <c r="F583" s="29">
        <v>8704</v>
      </c>
      <c r="G583" s="29">
        <v>8539.5</v>
      </c>
      <c r="H583" s="43"/>
      <c r="I583" s="43"/>
      <c r="J583" s="43"/>
      <c r="K583" s="43"/>
      <c r="L583" s="43"/>
      <c r="M583" s="38"/>
      <c r="N583" s="43"/>
      <c r="O583" s="36"/>
      <c r="P583" s="46">
        <v>-17.670200000000001</v>
      </c>
      <c r="Q583" s="50">
        <v>5.6286000000000005</v>
      </c>
      <c r="R583" s="46">
        <v>36.411726433978778</v>
      </c>
      <c r="S583" s="50">
        <v>12.688065462458951</v>
      </c>
      <c r="T583" s="46">
        <v>2.869761867300626</v>
      </c>
      <c r="U583" s="61" t="s">
        <v>896</v>
      </c>
      <c r="V583" s="41">
        <v>6</v>
      </c>
      <c r="W583" s="29">
        <v>11</v>
      </c>
      <c r="X583" s="57"/>
      <c r="Y583" s="57"/>
      <c r="Z583" s="57"/>
    </row>
    <row r="584" spans="1:26" x14ac:dyDescent="0.35">
      <c r="A584" s="37" t="s">
        <v>633</v>
      </c>
      <c r="B584" s="57" t="s">
        <v>450</v>
      </c>
      <c r="C584" s="57" t="s">
        <v>255</v>
      </c>
      <c r="D584" s="57" t="s">
        <v>594</v>
      </c>
      <c r="E584" s="41">
        <v>8375</v>
      </c>
      <c r="F584" s="41">
        <v>8704</v>
      </c>
      <c r="G584" s="41">
        <v>8540</v>
      </c>
      <c r="H584" s="57">
        <v>2.54</v>
      </c>
      <c r="I584" s="57">
        <v>2.62</v>
      </c>
      <c r="J584" s="57">
        <v>2.65</v>
      </c>
      <c r="K584" s="69">
        <v>2.6</v>
      </c>
      <c r="L584" s="57">
        <v>0.06</v>
      </c>
      <c r="M584" s="57"/>
      <c r="N584" s="69">
        <v>96.9</v>
      </c>
      <c r="O584" s="36">
        <f>N584</f>
        <v>96.9</v>
      </c>
      <c r="P584" s="61">
        <v>-16</v>
      </c>
      <c r="Q584" s="61">
        <v>5.7</v>
      </c>
      <c r="R584" s="61">
        <v>38.9</v>
      </c>
      <c r="S584" s="61">
        <v>13.4</v>
      </c>
      <c r="T584" s="61">
        <v>2.9</v>
      </c>
      <c r="U584" s="61" t="s">
        <v>896</v>
      </c>
      <c r="V584" s="57">
        <v>6</v>
      </c>
      <c r="W584" s="57">
        <v>11</v>
      </c>
      <c r="X584" s="57"/>
      <c r="Y584" s="57"/>
      <c r="Z584" s="57"/>
    </row>
    <row r="585" spans="1:26" x14ac:dyDescent="0.35">
      <c r="A585" s="37" t="s">
        <v>633</v>
      </c>
      <c r="B585" s="27" t="s">
        <v>451</v>
      </c>
      <c r="C585" s="27" t="s">
        <v>255</v>
      </c>
      <c r="D585" s="38"/>
      <c r="E585" s="29">
        <v>8375</v>
      </c>
      <c r="F585" s="29">
        <v>8704</v>
      </c>
      <c r="G585" s="29">
        <v>8539.5</v>
      </c>
      <c r="H585" s="43"/>
      <c r="I585" s="43"/>
      <c r="J585" s="43"/>
      <c r="K585" s="43"/>
      <c r="L585" s="43"/>
      <c r="M585" s="38"/>
      <c r="N585" s="43"/>
      <c r="O585" s="36"/>
      <c r="P585" s="44">
        <v>-12.816555555555553</v>
      </c>
      <c r="Q585" s="45">
        <v>7.5724444444444439</v>
      </c>
      <c r="R585" s="44">
        <v>22.399205330472469</v>
      </c>
      <c r="S585" s="45">
        <v>7.8203856234304912</v>
      </c>
      <c r="T585" s="44">
        <v>2.8642072666292422</v>
      </c>
      <c r="U585" s="61" t="s">
        <v>896</v>
      </c>
      <c r="V585" s="41">
        <v>6</v>
      </c>
      <c r="W585" s="29">
        <v>11</v>
      </c>
      <c r="X585" s="57"/>
      <c r="Y585" s="57"/>
      <c r="Z585" s="57"/>
    </row>
    <row r="586" spans="1:26" x14ac:dyDescent="0.35">
      <c r="A586" s="37" t="s">
        <v>633</v>
      </c>
      <c r="B586" s="27" t="s">
        <v>452</v>
      </c>
      <c r="C586" s="27" t="s">
        <v>255</v>
      </c>
      <c r="D586" s="38"/>
      <c r="E586" s="29">
        <v>8375</v>
      </c>
      <c r="F586" s="29">
        <v>8704</v>
      </c>
      <c r="G586" s="29">
        <v>8539.5</v>
      </c>
      <c r="H586" s="43"/>
      <c r="I586" s="43"/>
      <c r="J586" s="43"/>
      <c r="K586" s="43"/>
      <c r="L586" s="43"/>
      <c r="M586" s="38"/>
      <c r="N586" s="43"/>
      <c r="O586" s="36"/>
      <c r="P586" s="46">
        <v>-12.145200000000001</v>
      </c>
      <c r="Q586" s="50">
        <v>6.9316000000000004</v>
      </c>
      <c r="R586" s="46">
        <v>41.327514587730789</v>
      </c>
      <c r="S586" s="50">
        <v>14.446267726116956</v>
      </c>
      <c r="T586" s="46">
        <v>2.8607745177680783</v>
      </c>
      <c r="U586" s="61" t="s">
        <v>896</v>
      </c>
      <c r="V586" s="41">
        <v>6</v>
      </c>
      <c r="W586" s="29">
        <v>11</v>
      </c>
      <c r="X586" s="57"/>
      <c r="Y586" s="57"/>
      <c r="Z586" s="57"/>
    </row>
    <row r="587" spans="1:26" x14ac:dyDescent="0.35">
      <c r="A587" s="37" t="s">
        <v>633</v>
      </c>
      <c r="B587" s="57" t="s">
        <v>453</v>
      </c>
      <c r="C587" s="57" t="s">
        <v>255</v>
      </c>
      <c r="D587" s="57" t="s">
        <v>321</v>
      </c>
      <c r="E587" s="41">
        <v>8375</v>
      </c>
      <c r="F587" s="41">
        <v>8704</v>
      </c>
      <c r="G587" s="41">
        <v>8540</v>
      </c>
      <c r="H587" s="57">
        <v>2.11</v>
      </c>
      <c r="I587" s="57">
        <v>2.1</v>
      </c>
      <c r="J587" s="57">
        <v>2.0499999999999998</v>
      </c>
      <c r="K587" s="69">
        <v>2.09</v>
      </c>
      <c r="L587" s="57">
        <v>0.03</v>
      </c>
      <c r="M587" s="57"/>
      <c r="N587" s="69">
        <v>46.6</v>
      </c>
      <c r="O587" s="36">
        <f>N587*1.1155</f>
        <v>51.982299999999995</v>
      </c>
      <c r="P587" s="61">
        <v>-9.1999999999999993</v>
      </c>
      <c r="Q587" s="61">
        <v>9</v>
      </c>
      <c r="R587" s="61">
        <v>43.3</v>
      </c>
      <c r="S587" s="61">
        <v>15</v>
      </c>
      <c r="T587" s="61">
        <v>2.9</v>
      </c>
      <c r="U587" s="61" t="s">
        <v>896</v>
      </c>
      <c r="V587" s="57">
        <v>6</v>
      </c>
      <c r="W587" s="57">
        <v>11</v>
      </c>
      <c r="X587" s="57"/>
      <c r="Y587" s="57"/>
      <c r="Z587" s="57"/>
    </row>
    <row r="588" spans="1:26" x14ac:dyDescent="0.35">
      <c r="A588" s="37" t="s">
        <v>633</v>
      </c>
      <c r="B588" s="27" t="s">
        <v>454</v>
      </c>
      <c r="C588" s="27" t="s">
        <v>255</v>
      </c>
      <c r="D588" s="38"/>
      <c r="E588" s="29">
        <v>8375</v>
      </c>
      <c r="F588" s="29">
        <v>8704</v>
      </c>
      <c r="G588" s="29">
        <v>8539.5</v>
      </c>
      <c r="H588" s="43"/>
      <c r="I588" s="43"/>
      <c r="J588" s="43"/>
      <c r="K588" s="43"/>
      <c r="L588" s="43"/>
      <c r="M588" s="38"/>
      <c r="N588" s="43"/>
      <c r="O588" s="36"/>
      <c r="P588" s="44">
        <v>-18.126555555555552</v>
      </c>
      <c r="Q588" s="45">
        <v>8.1254444444444438</v>
      </c>
      <c r="R588" s="44">
        <v>41.902002603196784</v>
      </c>
      <c r="S588" s="45">
        <v>14.353109408360334</v>
      </c>
      <c r="T588" s="44">
        <v>2.9193676025899933</v>
      </c>
      <c r="U588" s="61" t="s">
        <v>896</v>
      </c>
      <c r="V588" s="41">
        <v>6</v>
      </c>
      <c r="W588" s="29">
        <v>11</v>
      </c>
      <c r="X588" s="57"/>
      <c r="Y588" s="57"/>
      <c r="Z588" s="57"/>
    </row>
    <row r="589" spans="1:26" x14ac:dyDescent="0.35">
      <c r="A589" s="37" t="s">
        <v>633</v>
      </c>
      <c r="B589" s="27" t="s">
        <v>455</v>
      </c>
      <c r="C589" s="27" t="s">
        <v>255</v>
      </c>
      <c r="D589" s="38"/>
      <c r="E589" s="29">
        <v>8375</v>
      </c>
      <c r="F589" s="29">
        <v>8704</v>
      </c>
      <c r="G589" s="29">
        <v>8539.5</v>
      </c>
      <c r="H589" s="43"/>
      <c r="I589" s="43"/>
      <c r="J589" s="43"/>
      <c r="K589" s="43"/>
      <c r="L589" s="43"/>
      <c r="M589" s="38"/>
      <c r="N589" s="43"/>
      <c r="O589" s="36"/>
      <c r="P589" s="46">
        <v>-16.104200000000002</v>
      </c>
      <c r="Q589" s="50">
        <v>5.3925999999999998</v>
      </c>
      <c r="R589" s="46">
        <v>36.315008527725546</v>
      </c>
      <c r="S589" s="50">
        <v>12.519648614304311</v>
      </c>
      <c r="T589" s="46">
        <v>2.9006411958107092</v>
      </c>
      <c r="U589" s="61" t="s">
        <v>896</v>
      </c>
      <c r="V589" s="41">
        <v>6</v>
      </c>
      <c r="W589" s="29">
        <v>11</v>
      </c>
      <c r="X589" s="57"/>
      <c r="Y589" s="57"/>
      <c r="Z589" s="57"/>
    </row>
    <row r="590" spans="1:26" x14ac:dyDescent="0.35">
      <c r="A590" s="37" t="s">
        <v>633</v>
      </c>
      <c r="B590" s="57" t="s">
        <v>456</v>
      </c>
      <c r="C590" s="57" t="s">
        <v>255</v>
      </c>
      <c r="D590" s="57" t="s">
        <v>594</v>
      </c>
      <c r="E590" s="41">
        <v>8375</v>
      </c>
      <c r="F590" s="41">
        <v>8704</v>
      </c>
      <c r="G590" s="41">
        <v>8540</v>
      </c>
      <c r="H590" s="57">
        <v>2.35</v>
      </c>
      <c r="I590" s="57">
        <v>2.35</v>
      </c>
      <c r="J590" s="57">
        <v>2.4</v>
      </c>
      <c r="K590" s="69">
        <v>2.37</v>
      </c>
      <c r="L590" s="57">
        <v>0.03</v>
      </c>
      <c r="M590" s="57"/>
      <c r="N590" s="69">
        <v>70.7</v>
      </c>
      <c r="O590" s="36">
        <f>N590</f>
        <v>70.7</v>
      </c>
      <c r="P590" s="61">
        <v>-18.7</v>
      </c>
      <c r="Q590" s="61">
        <v>6.8</v>
      </c>
      <c r="R590" s="61">
        <v>40.1</v>
      </c>
      <c r="S590" s="61">
        <v>13.8</v>
      </c>
      <c r="T590" s="61">
        <v>2.9</v>
      </c>
      <c r="U590" s="61" t="s">
        <v>896</v>
      </c>
      <c r="V590" s="57">
        <v>6</v>
      </c>
      <c r="W590" s="29">
        <v>11</v>
      </c>
      <c r="X590" s="57"/>
      <c r="Y590" s="57"/>
      <c r="Z590" s="57"/>
    </row>
    <row r="591" spans="1:26" x14ac:dyDescent="0.35">
      <c r="A591" s="37" t="s">
        <v>633</v>
      </c>
      <c r="B591" s="27" t="s">
        <v>457</v>
      </c>
      <c r="C591" s="27" t="s">
        <v>255</v>
      </c>
      <c r="D591" s="38"/>
      <c r="E591" s="29">
        <v>8375</v>
      </c>
      <c r="F591" s="29">
        <v>8704</v>
      </c>
      <c r="G591" s="29">
        <v>8539.5</v>
      </c>
      <c r="H591" s="43"/>
      <c r="I591" s="43"/>
      <c r="J591" s="43"/>
      <c r="K591" s="43"/>
      <c r="L591" s="43"/>
      <c r="M591" s="38"/>
      <c r="N591" s="43"/>
      <c r="O591" s="36"/>
      <c r="P591" s="44">
        <v>-12.132555555555552</v>
      </c>
      <c r="Q591" s="45">
        <v>8.3674444444444447</v>
      </c>
      <c r="R591" s="44">
        <v>33.395516286204533</v>
      </c>
      <c r="S591" s="45">
        <v>11.333372886854461</v>
      </c>
      <c r="T591" s="44">
        <v>2.9466529178564196</v>
      </c>
      <c r="U591" s="61" t="s">
        <v>896</v>
      </c>
      <c r="V591" s="41">
        <v>6</v>
      </c>
      <c r="W591" s="29">
        <v>11</v>
      </c>
      <c r="X591" s="57"/>
      <c r="Y591" s="57"/>
      <c r="Z591" s="57"/>
    </row>
    <row r="592" spans="1:26" x14ac:dyDescent="0.35">
      <c r="A592" s="37" t="s">
        <v>633</v>
      </c>
      <c r="B592" s="57" t="s">
        <v>458</v>
      </c>
      <c r="C592" s="57" t="s">
        <v>255</v>
      </c>
      <c r="D592" s="57" t="s">
        <v>594</v>
      </c>
      <c r="E592" s="41">
        <v>8375</v>
      </c>
      <c r="F592" s="41">
        <v>8704</v>
      </c>
      <c r="G592" s="41">
        <v>8540</v>
      </c>
      <c r="H592" s="57">
        <v>2.19</v>
      </c>
      <c r="I592" s="57">
        <v>2.16</v>
      </c>
      <c r="J592" s="57">
        <v>2.21</v>
      </c>
      <c r="K592" s="69">
        <v>2.19</v>
      </c>
      <c r="L592" s="57">
        <v>0.03</v>
      </c>
      <c r="M592" s="57"/>
      <c r="N592" s="69">
        <v>54.4</v>
      </c>
      <c r="O592" s="36">
        <f>N592</f>
        <v>54.4</v>
      </c>
      <c r="P592" s="61">
        <v>-11.3</v>
      </c>
      <c r="Q592" s="61">
        <v>7.7</v>
      </c>
      <c r="R592" s="61">
        <v>43.7</v>
      </c>
      <c r="S592" s="61">
        <v>15.1</v>
      </c>
      <c r="T592" s="61">
        <v>2.9</v>
      </c>
      <c r="U592" s="61" t="s">
        <v>896</v>
      </c>
      <c r="V592" s="57">
        <v>6</v>
      </c>
      <c r="W592" s="29">
        <v>11</v>
      </c>
      <c r="X592" s="57"/>
      <c r="Y592" s="57"/>
      <c r="Z592" s="57"/>
    </row>
    <row r="593" spans="1:26" x14ac:dyDescent="0.35">
      <c r="A593" s="88" t="s">
        <v>633</v>
      </c>
      <c r="B593" s="27" t="s">
        <v>459</v>
      </c>
      <c r="C593" s="27" t="s">
        <v>255</v>
      </c>
      <c r="D593" s="38"/>
      <c r="E593" s="29">
        <v>8375</v>
      </c>
      <c r="F593" s="29">
        <v>8704</v>
      </c>
      <c r="G593" s="29">
        <v>8539.5</v>
      </c>
      <c r="H593" s="43"/>
      <c r="I593" s="43"/>
      <c r="J593" s="43"/>
      <c r="K593" s="43"/>
      <c r="L593" s="43"/>
      <c r="M593" s="38"/>
      <c r="N593" s="43"/>
      <c r="O593" s="36"/>
      <c r="P593" s="44">
        <v>-11.558555555555552</v>
      </c>
      <c r="Q593" s="45">
        <v>7.0384444444444441</v>
      </c>
      <c r="R593" s="44">
        <v>36.114695548223523</v>
      </c>
      <c r="S593" s="45">
        <v>12.61534478488711</v>
      </c>
      <c r="T593" s="44">
        <v>2.862759295448515</v>
      </c>
      <c r="U593" s="61" t="s">
        <v>896</v>
      </c>
      <c r="V593" s="41">
        <v>6</v>
      </c>
      <c r="W593" s="29">
        <v>11</v>
      </c>
      <c r="X593" s="57"/>
      <c r="Y593" s="57"/>
      <c r="Z593" s="57"/>
    </row>
    <row r="594" spans="1:26" x14ac:dyDescent="0.35">
      <c r="A594" s="88" t="s">
        <v>633</v>
      </c>
      <c r="B594" s="57" t="s">
        <v>460</v>
      </c>
      <c r="C594" s="57" t="s">
        <v>255</v>
      </c>
      <c r="D594" s="57" t="s">
        <v>307</v>
      </c>
      <c r="E594" s="41">
        <v>8375</v>
      </c>
      <c r="F594" s="41">
        <v>8704</v>
      </c>
      <c r="G594" s="41">
        <v>8540</v>
      </c>
      <c r="H594" s="57">
        <v>2.44</v>
      </c>
      <c r="I594" s="57"/>
      <c r="J594" s="57">
        <v>2.42</v>
      </c>
      <c r="K594" s="69">
        <v>2.4300000000000002</v>
      </c>
      <c r="L594" s="57">
        <v>0.01</v>
      </c>
      <c r="M594" s="57"/>
      <c r="N594" s="69">
        <v>77.2</v>
      </c>
      <c r="O594" s="36">
        <f>N594*1.1155</f>
        <v>86.116599999999991</v>
      </c>
      <c r="P594" s="61">
        <v>-13.8</v>
      </c>
      <c r="Q594" s="61">
        <v>7</v>
      </c>
      <c r="R594" s="61">
        <v>37.6</v>
      </c>
      <c r="S594" s="61">
        <v>12.9</v>
      </c>
      <c r="T594" s="61">
        <v>2.9</v>
      </c>
      <c r="U594" s="61" t="s">
        <v>896</v>
      </c>
      <c r="V594" s="57">
        <v>6</v>
      </c>
      <c r="W594" s="29">
        <v>11</v>
      </c>
      <c r="X594" s="57"/>
      <c r="Y594" s="57"/>
      <c r="Z594" s="57"/>
    </row>
    <row r="595" spans="1:26" x14ac:dyDescent="0.35">
      <c r="A595" s="88" t="s">
        <v>633</v>
      </c>
      <c r="B595" s="57" t="s">
        <v>461</v>
      </c>
      <c r="C595" s="57" t="s">
        <v>255</v>
      </c>
      <c r="D595" s="57" t="s">
        <v>307</v>
      </c>
      <c r="E595" s="41">
        <v>8375</v>
      </c>
      <c r="F595" s="41">
        <v>8704</v>
      </c>
      <c r="G595" s="41">
        <v>8540</v>
      </c>
      <c r="H595" s="57">
        <v>2.15</v>
      </c>
      <c r="I595" s="57">
        <v>2.0699999999999998</v>
      </c>
      <c r="J595" s="57">
        <v>2.19</v>
      </c>
      <c r="K595" s="69">
        <v>2.14</v>
      </c>
      <c r="L595" s="57">
        <v>0.06</v>
      </c>
      <c r="M595" s="57"/>
      <c r="N595" s="69">
        <v>50.4</v>
      </c>
      <c r="O595" s="36">
        <f>N595*1.1155</f>
        <v>56.221199999999996</v>
      </c>
      <c r="P595" s="61">
        <v>-14</v>
      </c>
      <c r="Q595" s="61">
        <v>7.3</v>
      </c>
      <c r="R595" s="61">
        <v>36</v>
      </c>
      <c r="S595" s="61">
        <v>12.5</v>
      </c>
      <c r="T595" s="61">
        <v>2.9</v>
      </c>
      <c r="U595" s="61" t="s">
        <v>896</v>
      </c>
      <c r="V595" s="57">
        <v>6</v>
      </c>
      <c r="W595" s="29">
        <v>11</v>
      </c>
      <c r="X595" s="57"/>
      <c r="Y595" s="57"/>
      <c r="Z595" s="57"/>
    </row>
    <row r="596" spans="1:26" x14ac:dyDescent="0.35">
      <c r="A596" s="88" t="s">
        <v>633</v>
      </c>
      <c r="B596" s="8" t="s">
        <v>605</v>
      </c>
      <c r="C596" s="87" t="s">
        <v>255</v>
      </c>
      <c r="D596" s="8" t="s">
        <v>336</v>
      </c>
      <c r="E596" s="40">
        <v>8375</v>
      </c>
      <c r="F596" s="40">
        <v>8704</v>
      </c>
      <c r="G596" s="40">
        <v>8539.5</v>
      </c>
      <c r="H596" s="43">
        <v>2.4700000000000002</v>
      </c>
      <c r="I596" s="43">
        <v>2.5299999999999998</v>
      </c>
      <c r="J596" s="43">
        <v>2.6</v>
      </c>
      <c r="K596" s="43">
        <f>AVERAGE(H596:J596)</f>
        <v>2.5333333333333332</v>
      </c>
      <c r="L596" s="43">
        <f>STDEV(H596:J596)</f>
        <v>6.5064070986477068E-2</v>
      </c>
      <c r="M596" s="62"/>
      <c r="N596" s="92">
        <f>10^((3.31*(LOG(K596)))+0.611)</f>
        <v>88.556743395619421</v>
      </c>
      <c r="O596" s="36">
        <f>N596</f>
        <v>88.556743395619421</v>
      </c>
      <c r="P596" s="61"/>
      <c r="Q596" s="61"/>
      <c r="R596" s="61"/>
      <c r="S596" s="61"/>
      <c r="T596" s="61"/>
      <c r="U596" s="61"/>
      <c r="V596" s="29">
        <v>6</v>
      </c>
      <c r="W596" s="57">
        <v>11</v>
      </c>
      <c r="X596" s="57"/>
      <c r="Y596" s="57"/>
    </row>
    <row r="597" spans="1:26" x14ac:dyDescent="0.35">
      <c r="A597" s="88" t="s">
        <v>633</v>
      </c>
      <c r="B597" s="57" t="s">
        <v>462</v>
      </c>
      <c r="C597" s="57" t="s">
        <v>255</v>
      </c>
      <c r="D597" s="57" t="s">
        <v>336</v>
      </c>
      <c r="E597" s="41">
        <v>8375</v>
      </c>
      <c r="F597" s="41">
        <v>8704</v>
      </c>
      <c r="G597" s="41">
        <v>8540</v>
      </c>
      <c r="H597" s="57">
        <v>2.5</v>
      </c>
      <c r="I597" s="57">
        <v>2.46</v>
      </c>
      <c r="J597" s="57">
        <v>2.48</v>
      </c>
      <c r="K597" s="69">
        <v>2.48</v>
      </c>
      <c r="L597" s="57">
        <v>0.02</v>
      </c>
      <c r="M597" s="57"/>
      <c r="N597" s="69">
        <v>82.5</v>
      </c>
      <c r="O597" s="36">
        <f>N597</f>
        <v>82.5</v>
      </c>
      <c r="P597" s="61">
        <v>-14.7</v>
      </c>
      <c r="Q597" s="61">
        <v>6.9</v>
      </c>
      <c r="R597" s="61">
        <v>37.299999999999997</v>
      </c>
      <c r="S597" s="61">
        <v>13.1</v>
      </c>
      <c r="T597" s="61">
        <v>2.8</v>
      </c>
      <c r="U597" s="61" t="s">
        <v>896</v>
      </c>
      <c r="V597" s="57">
        <v>6</v>
      </c>
      <c r="W597" s="29">
        <v>11</v>
      </c>
      <c r="X597" s="57"/>
      <c r="Y597" s="57"/>
      <c r="Z597" s="57"/>
    </row>
    <row r="598" spans="1:26" x14ac:dyDescent="0.35">
      <c r="A598" s="88" t="s">
        <v>633</v>
      </c>
      <c r="B598" s="27" t="s">
        <v>463</v>
      </c>
      <c r="C598" s="27" t="s">
        <v>255</v>
      </c>
      <c r="D598" s="38"/>
      <c r="E598" s="29">
        <v>8375</v>
      </c>
      <c r="F598" s="29">
        <v>8704</v>
      </c>
      <c r="G598" s="29">
        <v>8539.5</v>
      </c>
      <c r="H598" s="43"/>
      <c r="I598" s="43"/>
      <c r="J598" s="43"/>
      <c r="K598" s="43"/>
      <c r="L598" s="43"/>
      <c r="M598" s="38"/>
      <c r="N598" s="43"/>
      <c r="O598" s="36"/>
      <c r="P598" s="46">
        <v>-15.41</v>
      </c>
      <c r="Q598" s="50">
        <v>5.3274444444444446</v>
      </c>
      <c r="R598" s="50">
        <v>37.926170830659281</v>
      </c>
      <c r="S598" s="50">
        <v>12.918327441615441</v>
      </c>
      <c r="T598" s="46">
        <v>2.9358421979987064</v>
      </c>
      <c r="U598" s="61" t="s">
        <v>896</v>
      </c>
      <c r="V598" s="41">
        <v>6</v>
      </c>
      <c r="W598" s="29">
        <v>11</v>
      </c>
      <c r="X598" s="57"/>
      <c r="Y598" s="57"/>
      <c r="Z598" s="57"/>
    </row>
    <row r="599" spans="1:26" x14ac:dyDescent="0.35">
      <c r="A599" s="88" t="s">
        <v>633</v>
      </c>
      <c r="B599" s="8" t="s">
        <v>606</v>
      </c>
      <c r="C599" s="87" t="s">
        <v>255</v>
      </c>
      <c r="D599" s="8" t="s">
        <v>321</v>
      </c>
      <c r="E599" s="40">
        <v>8375</v>
      </c>
      <c r="F599" s="40">
        <v>8704</v>
      </c>
      <c r="G599" s="40">
        <v>8539.5</v>
      </c>
      <c r="H599" s="43">
        <v>2.54</v>
      </c>
      <c r="I599" s="43">
        <v>2.4700000000000002</v>
      </c>
      <c r="J599" s="43">
        <v>2.4900000000000002</v>
      </c>
      <c r="K599" s="43">
        <f>AVERAGE(H599:J599)</f>
        <v>2.5</v>
      </c>
      <c r="L599" s="43">
        <f>STDEV(H599:J599)</f>
        <v>3.60555127546398E-2</v>
      </c>
      <c r="M599" s="62"/>
      <c r="N599" s="92">
        <f>10^((3.31*(LOG(K599)))+0.611)</f>
        <v>84.758142159370664</v>
      </c>
      <c r="O599" s="36">
        <f>N599*1.1155</f>
        <v>94.547707578777974</v>
      </c>
      <c r="P599" s="47"/>
      <c r="Q599" s="55"/>
      <c r="R599" s="55"/>
      <c r="S599" s="55"/>
      <c r="T599" s="55"/>
      <c r="U599" s="55"/>
      <c r="V599" s="41">
        <v>6</v>
      </c>
      <c r="W599" s="29">
        <v>11</v>
      </c>
      <c r="X599" s="54"/>
      <c r="Y599" s="54"/>
    </row>
    <row r="600" spans="1:26" x14ac:dyDescent="0.35">
      <c r="A600" s="88" t="s">
        <v>633</v>
      </c>
      <c r="B600" s="8" t="s">
        <v>607</v>
      </c>
      <c r="C600" s="87" t="s">
        <v>255</v>
      </c>
      <c r="D600" s="8" t="s">
        <v>336</v>
      </c>
      <c r="E600" s="40">
        <v>8375</v>
      </c>
      <c r="F600" s="40">
        <v>8704</v>
      </c>
      <c r="G600" s="40">
        <v>8539.5</v>
      </c>
      <c r="H600" s="43">
        <v>2.66</v>
      </c>
      <c r="I600" s="43">
        <v>2.76</v>
      </c>
      <c r="J600" s="43">
        <v>2.76</v>
      </c>
      <c r="K600" s="43">
        <f>AVERAGE(H600:J600)</f>
        <v>2.7266666666666666</v>
      </c>
      <c r="L600" s="43">
        <f>STDEV(H600:J600)</f>
        <v>5.7735026918962373E-2</v>
      </c>
      <c r="M600" s="62"/>
      <c r="N600" s="92">
        <f>10^((3.31*(LOG(K600)))+0.611)</f>
        <v>112.96452539447812</v>
      </c>
      <c r="O600" s="36">
        <f>N600</f>
        <v>112.96452539447812</v>
      </c>
      <c r="P600" s="47"/>
      <c r="Q600" s="55"/>
      <c r="R600" s="55"/>
      <c r="S600" s="55"/>
      <c r="T600" s="55"/>
      <c r="U600" s="55"/>
      <c r="V600" s="41">
        <v>6</v>
      </c>
      <c r="W600" s="29">
        <v>11</v>
      </c>
      <c r="X600" s="54"/>
      <c r="Y600" s="54"/>
    </row>
    <row r="601" spans="1:26" x14ac:dyDescent="0.35">
      <c r="A601" s="88" t="s">
        <v>633</v>
      </c>
      <c r="B601" s="8" t="s">
        <v>608</v>
      </c>
      <c r="C601" s="87" t="s">
        <v>255</v>
      </c>
      <c r="D601" s="8" t="s">
        <v>336</v>
      </c>
      <c r="E601" s="40">
        <v>8375</v>
      </c>
      <c r="F601" s="40">
        <v>8704</v>
      </c>
      <c r="G601" s="40">
        <v>8539.5</v>
      </c>
      <c r="H601" s="43">
        <v>2.2799999999999998</v>
      </c>
      <c r="I601" s="43">
        <v>2.23</v>
      </c>
      <c r="J601" s="43">
        <v>2.29</v>
      </c>
      <c r="K601" s="43">
        <f>AVERAGE(H601:J601)</f>
        <v>2.2666666666666666</v>
      </c>
      <c r="L601" s="43">
        <f>STDEV(H601:J601)</f>
        <v>3.2145502536643167E-2</v>
      </c>
      <c r="M601" s="62"/>
      <c r="N601" s="92">
        <f>10^((3.31*(LOG(K601)))+0.611)</f>
        <v>61.282030682377027</v>
      </c>
      <c r="O601" s="36">
        <f>N601</f>
        <v>61.282030682377027</v>
      </c>
      <c r="P601" s="47"/>
      <c r="Q601" s="47"/>
      <c r="R601" s="47"/>
      <c r="S601" s="47"/>
      <c r="T601" s="47"/>
      <c r="U601" s="47"/>
      <c r="V601" s="41">
        <v>6</v>
      </c>
      <c r="W601" s="29">
        <v>11</v>
      </c>
    </row>
    <row r="602" spans="1:26" x14ac:dyDescent="0.35">
      <c r="A602" s="88" t="s">
        <v>633</v>
      </c>
      <c r="B602" s="8" t="s">
        <v>609</v>
      </c>
      <c r="C602" s="87" t="s">
        <v>255</v>
      </c>
      <c r="D602" s="8" t="s">
        <v>336</v>
      </c>
      <c r="E602" s="40">
        <v>8375</v>
      </c>
      <c r="F602" s="40">
        <v>8704</v>
      </c>
      <c r="G602" s="40">
        <v>8539.5</v>
      </c>
      <c r="H602" s="43">
        <v>2.36</v>
      </c>
      <c r="I602" s="43">
        <v>2.23</v>
      </c>
      <c r="J602" s="43">
        <v>2.2999999999999998</v>
      </c>
      <c r="K602" s="43">
        <f>AVERAGE(H602:J602)</f>
        <v>2.2966666666666664</v>
      </c>
      <c r="L602" s="43">
        <f>STDEV(H602:J602)</f>
        <v>6.5064070986477054E-2</v>
      </c>
      <c r="M602" s="62"/>
      <c r="N602" s="92">
        <f>10^((3.31*(LOG(K602)))+0.611)</f>
        <v>64.00800206200006</v>
      </c>
      <c r="O602" s="36">
        <f>N602</f>
        <v>64.00800206200006</v>
      </c>
      <c r="P602" s="47"/>
      <c r="Q602" s="47"/>
      <c r="R602" s="47"/>
      <c r="S602" s="47"/>
      <c r="T602" s="47"/>
      <c r="U602" s="47"/>
      <c r="V602" s="41">
        <v>6</v>
      </c>
      <c r="W602" s="29">
        <v>11</v>
      </c>
    </row>
    <row r="603" spans="1:26" x14ac:dyDescent="0.35">
      <c r="A603" s="88" t="s">
        <v>633</v>
      </c>
      <c r="B603" s="8" t="s">
        <v>610</v>
      </c>
      <c r="C603" s="87" t="s">
        <v>255</v>
      </c>
      <c r="D603" s="8" t="s">
        <v>594</v>
      </c>
      <c r="E603" s="40">
        <v>8375</v>
      </c>
      <c r="F603" s="40">
        <v>8704</v>
      </c>
      <c r="G603" s="40">
        <v>8539.5</v>
      </c>
      <c r="H603" s="43">
        <v>2.56</v>
      </c>
      <c r="I603" s="43">
        <v>2.41</v>
      </c>
      <c r="J603" s="43">
        <v>2.46</v>
      </c>
      <c r="K603" s="43">
        <f>AVERAGE(H603:J603)</f>
        <v>2.476666666666667</v>
      </c>
      <c r="L603" s="43">
        <f>STDEV(H603:J603)</f>
        <v>7.6376261582597305E-2</v>
      </c>
      <c r="M603" s="62"/>
      <c r="N603" s="92">
        <f>10^((3.31*(LOG(K603)))+0.611)</f>
        <v>82.167792678862526</v>
      </c>
      <c r="O603" s="36">
        <f>N603</f>
        <v>82.167792678862526</v>
      </c>
      <c r="P603" s="47"/>
      <c r="Q603" s="47"/>
      <c r="R603" s="47"/>
      <c r="S603" s="47"/>
      <c r="T603" s="47"/>
      <c r="U603" s="47"/>
      <c r="V603" s="41">
        <v>6</v>
      </c>
      <c r="W603" s="29">
        <v>11</v>
      </c>
    </row>
    <row r="604" spans="1:26" x14ac:dyDescent="0.35">
      <c r="A604" s="88" t="s">
        <v>633</v>
      </c>
      <c r="B604" s="8" t="s">
        <v>611</v>
      </c>
      <c r="C604" s="87" t="s">
        <v>255</v>
      </c>
      <c r="D604" s="8" t="s">
        <v>336</v>
      </c>
      <c r="E604" s="40">
        <v>8375</v>
      </c>
      <c r="F604" s="40">
        <v>8704</v>
      </c>
      <c r="G604" s="40">
        <v>8539.5</v>
      </c>
      <c r="H604" s="43">
        <v>2.6</v>
      </c>
      <c r="I604" s="43">
        <v>2.57</v>
      </c>
      <c r="J604" s="43">
        <v>2.59</v>
      </c>
      <c r="K604" s="43">
        <f>AVERAGE(H604:J604)</f>
        <v>2.5866666666666664</v>
      </c>
      <c r="L604" s="43">
        <f>STDEV(H604:J604)</f>
        <v>1.5275252316519577E-2</v>
      </c>
      <c r="M604" s="62"/>
      <c r="N604" s="92">
        <f>10^((3.31*(LOG(K604)))+0.611)</f>
        <v>94.879184724746622</v>
      </c>
      <c r="O604" s="36">
        <f>N604</f>
        <v>94.879184724746622</v>
      </c>
      <c r="P604" s="47"/>
      <c r="Q604" s="47"/>
      <c r="R604" s="47"/>
      <c r="S604" s="47"/>
      <c r="T604" s="46"/>
      <c r="U604" s="47"/>
      <c r="V604" s="41">
        <v>6</v>
      </c>
      <c r="W604" s="29">
        <v>11</v>
      </c>
    </row>
    <row r="605" spans="1:26" x14ac:dyDescent="0.35">
      <c r="A605" s="88" t="s">
        <v>633</v>
      </c>
      <c r="B605" s="8" t="s">
        <v>612</v>
      </c>
      <c r="C605" s="87" t="s">
        <v>255</v>
      </c>
      <c r="D605" s="8" t="s">
        <v>594</v>
      </c>
      <c r="E605" s="40">
        <v>8375</v>
      </c>
      <c r="F605" s="40">
        <v>8704</v>
      </c>
      <c r="G605" s="40">
        <v>8539.5</v>
      </c>
      <c r="H605" s="43">
        <v>2.36</v>
      </c>
      <c r="I605" s="43">
        <v>2.41</v>
      </c>
      <c r="J605" s="43">
        <v>2.4700000000000002</v>
      </c>
      <c r="K605" s="43">
        <f>AVERAGE(H605:J605)</f>
        <v>2.4133333333333336</v>
      </c>
      <c r="L605" s="43">
        <f>STDEV(H605:J605)</f>
        <v>5.5075705472861176E-2</v>
      </c>
      <c r="M605" s="62"/>
      <c r="N605" s="92">
        <f>10^((3.31*(LOG(K605)))+0.611)</f>
        <v>75.41596647082379</v>
      </c>
      <c r="O605" s="36">
        <f>N605</f>
        <v>75.41596647082379</v>
      </c>
      <c r="P605" s="47"/>
      <c r="Q605" s="47"/>
      <c r="R605" s="47"/>
      <c r="S605" s="47"/>
      <c r="T605" s="46"/>
      <c r="U605" s="47"/>
      <c r="V605" s="41">
        <v>6</v>
      </c>
      <c r="W605" s="29">
        <v>11</v>
      </c>
    </row>
    <row r="606" spans="1:26" x14ac:dyDescent="0.35">
      <c r="A606" s="88" t="s">
        <v>633</v>
      </c>
      <c r="B606" s="8" t="s">
        <v>613</v>
      </c>
      <c r="C606" s="87" t="s">
        <v>255</v>
      </c>
      <c r="D606" s="8" t="s">
        <v>594</v>
      </c>
      <c r="E606" s="40">
        <v>8375</v>
      </c>
      <c r="F606" s="40">
        <v>8704</v>
      </c>
      <c r="G606" s="40">
        <v>8539.5</v>
      </c>
      <c r="H606" s="43">
        <v>2.63</v>
      </c>
      <c r="I606" s="43">
        <v>2.72</v>
      </c>
      <c r="J606" s="43">
        <v>2.73</v>
      </c>
      <c r="K606" s="43">
        <f>AVERAGE(H606:J606)</f>
        <v>2.6933333333333334</v>
      </c>
      <c r="L606" s="43">
        <f>STDEV(H606:J606)</f>
        <v>5.5075705472861121E-2</v>
      </c>
      <c r="M606" s="62"/>
      <c r="N606" s="92">
        <f>10^((3.31*(LOG(K606)))+0.611)</f>
        <v>108.45766520662914</v>
      </c>
      <c r="O606" s="36">
        <f>N606</f>
        <v>108.45766520662914</v>
      </c>
      <c r="P606" s="47"/>
      <c r="Q606" s="47"/>
      <c r="R606" s="47"/>
      <c r="S606" s="47"/>
      <c r="T606" s="46"/>
      <c r="U606" s="47"/>
      <c r="V606" s="41">
        <v>6</v>
      </c>
      <c r="W606" s="29">
        <v>11</v>
      </c>
    </row>
    <row r="607" spans="1:26" x14ac:dyDescent="0.35">
      <c r="A607" s="88" t="s">
        <v>633</v>
      </c>
      <c r="B607" s="8" t="s">
        <v>614</v>
      </c>
      <c r="C607" s="87" t="s">
        <v>255</v>
      </c>
      <c r="D607" s="8" t="s">
        <v>336</v>
      </c>
      <c r="E607" s="40">
        <v>8375</v>
      </c>
      <c r="F607" s="40">
        <v>8704</v>
      </c>
      <c r="G607" s="40">
        <v>8539.5</v>
      </c>
      <c r="H607" s="43">
        <v>2.5</v>
      </c>
      <c r="I607" s="43">
        <v>2.2999999999999998</v>
      </c>
      <c r="J607" s="43">
        <v>2.41</v>
      </c>
      <c r="K607" s="43">
        <f>AVERAGE(H607:J607)</f>
        <v>2.4033333333333333</v>
      </c>
      <c r="L607" s="43">
        <f>STDEV(H607:J607)</f>
        <v>0.10016652800877823</v>
      </c>
      <c r="M607" s="62"/>
      <c r="N607" s="92">
        <f>10^((3.31*(LOG(K607)))+0.611)</f>
        <v>74.386542501386899</v>
      </c>
      <c r="O607" s="36">
        <f>N607</f>
        <v>74.386542501386899</v>
      </c>
      <c r="P607" s="47"/>
      <c r="Q607" s="47"/>
      <c r="R607" s="47"/>
      <c r="S607" s="47"/>
      <c r="T607" s="47"/>
      <c r="U607" s="47"/>
      <c r="V607" s="41">
        <v>6</v>
      </c>
      <c r="W607" s="29">
        <v>11</v>
      </c>
    </row>
    <row r="608" spans="1:26" x14ac:dyDescent="0.35">
      <c r="A608" s="88" t="s">
        <v>633</v>
      </c>
      <c r="B608" s="8" t="s">
        <v>615</v>
      </c>
      <c r="C608" s="87" t="s">
        <v>255</v>
      </c>
      <c r="D608" s="8" t="s">
        <v>594</v>
      </c>
      <c r="E608" s="40">
        <v>8375</v>
      </c>
      <c r="F608" s="40">
        <v>8704</v>
      </c>
      <c r="G608" s="40">
        <v>8539.5</v>
      </c>
      <c r="H608" s="43">
        <v>2.5299999999999998</v>
      </c>
      <c r="I608" s="43">
        <v>2.58</v>
      </c>
      <c r="J608" s="43">
        <v>2.63</v>
      </c>
      <c r="K608" s="43">
        <f>AVERAGE(H608:J608)</f>
        <v>2.5799999999999996</v>
      </c>
      <c r="L608" s="43">
        <f>STDEV(H608:J608)</f>
        <v>5.0000000000000044E-2</v>
      </c>
      <c r="M608" s="62"/>
      <c r="N608" s="92">
        <f>10^((3.31*(LOG(K608)))+0.611)</f>
        <v>94.072183983207736</v>
      </c>
      <c r="O608" s="36">
        <f>N608</f>
        <v>94.072183983207736</v>
      </c>
      <c r="P608" s="47"/>
      <c r="Q608" s="47"/>
      <c r="R608" s="47"/>
      <c r="S608" s="47"/>
      <c r="T608" s="47"/>
      <c r="U608" s="47"/>
      <c r="V608" s="41">
        <v>6</v>
      </c>
      <c r="W608" s="29">
        <v>11</v>
      </c>
    </row>
    <row r="609" spans="1:23" x14ac:dyDescent="0.35">
      <c r="A609" s="88" t="s">
        <v>633</v>
      </c>
      <c r="B609" s="8" t="s">
        <v>616</v>
      </c>
      <c r="C609" s="87" t="s">
        <v>255</v>
      </c>
      <c r="D609" s="8" t="s">
        <v>336</v>
      </c>
      <c r="E609" s="40">
        <v>8375</v>
      </c>
      <c r="F609" s="40">
        <v>8704</v>
      </c>
      <c r="G609" s="40">
        <v>8539.5</v>
      </c>
      <c r="H609" s="43">
        <v>2.4500000000000002</v>
      </c>
      <c r="I609" s="43">
        <v>2.54</v>
      </c>
      <c r="J609" s="43">
        <v>2.5099999999999998</v>
      </c>
      <c r="K609" s="43">
        <f>AVERAGE(H609:J609)</f>
        <v>2.5</v>
      </c>
      <c r="L609" s="43">
        <f>STDEV(H609:J609)</f>
        <v>4.5825756949558302E-2</v>
      </c>
      <c r="M609" s="62"/>
      <c r="N609" s="92">
        <f>10^((3.31*(LOG(K609)))+0.611)</f>
        <v>84.758142159370664</v>
      </c>
      <c r="O609" s="36">
        <f>N609</f>
        <v>84.758142159370664</v>
      </c>
      <c r="P609" s="47"/>
      <c r="Q609" s="47"/>
      <c r="R609" s="47"/>
      <c r="S609" s="47"/>
      <c r="T609" s="46"/>
      <c r="U609" s="47"/>
      <c r="V609" s="41">
        <v>6</v>
      </c>
      <c r="W609" s="29">
        <v>11</v>
      </c>
    </row>
    <row r="610" spans="1:23" x14ac:dyDescent="0.35">
      <c r="A610" s="88" t="s">
        <v>633</v>
      </c>
      <c r="B610" s="8" t="s">
        <v>617</v>
      </c>
      <c r="C610" s="87" t="s">
        <v>255</v>
      </c>
      <c r="D610" s="8" t="s">
        <v>321</v>
      </c>
      <c r="E610" s="40">
        <v>8375</v>
      </c>
      <c r="F610" s="40">
        <v>8704</v>
      </c>
      <c r="G610" s="40">
        <v>8539.5</v>
      </c>
      <c r="H610" s="43">
        <v>2.33</v>
      </c>
      <c r="I610" s="43">
        <v>2.34</v>
      </c>
      <c r="J610" s="43">
        <v>2.31</v>
      </c>
      <c r="K610" s="43">
        <f>AVERAGE(H610:J610)</f>
        <v>2.3266666666666667</v>
      </c>
      <c r="L610" s="43">
        <f>STDEV(H610:J610)</f>
        <v>1.5275252316519383E-2</v>
      </c>
      <c r="M610" s="62"/>
      <c r="N610" s="92">
        <f>10^((3.31*(LOG(K610)))+0.611)</f>
        <v>66.817480527380042</v>
      </c>
      <c r="O610" s="36">
        <f>N610*1.1155</f>
        <v>74.534899528292428</v>
      </c>
      <c r="P610" s="47"/>
      <c r="Q610" s="47"/>
      <c r="R610" s="47"/>
      <c r="S610" s="47"/>
      <c r="T610" s="47"/>
      <c r="U610" s="47"/>
      <c r="V610" s="41">
        <v>6</v>
      </c>
      <c r="W610" s="29">
        <v>11</v>
      </c>
    </row>
    <row r="611" spans="1:23" x14ac:dyDescent="0.35">
      <c r="A611" s="88" t="s">
        <v>633</v>
      </c>
      <c r="B611" s="8" t="s">
        <v>618</v>
      </c>
      <c r="C611" s="87" t="s">
        <v>255</v>
      </c>
      <c r="D611" s="8" t="s">
        <v>321</v>
      </c>
      <c r="E611" s="40">
        <v>8375</v>
      </c>
      <c r="F611" s="40">
        <v>8704</v>
      </c>
      <c r="G611" s="40">
        <v>8539.5</v>
      </c>
      <c r="H611" s="43">
        <v>2.15</v>
      </c>
      <c r="I611" s="43">
        <v>2.19</v>
      </c>
      <c r="J611" s="43">
        <v>2.16</v>
      </c>
      <c r="K611" s="43">
        <f>AVERAGE(H611:J611)</f>
        <v>2.1666666666666665</v>
      </c>
      <c r="L611" s="43">
        <f>STDEV(H611:J611)</f>
        <v>2.0816659994661309E-2</v>
      </c>
      <c r="M611" s="62"/>
      <c r="N611" s="92">
        <f>10^((3.31*(LOG(K611)))+0.611)</f>
        <v>52.780300361120766</v>
      </c>
      <c r="O611" s="36">
        <f>N611*1.1155</f>
        <v>58.876425052830214</v>
      </c>
      <c r="P611" s="47"/>
      <c r="Q611" s="47"/>
      <c r="R611" s="47"/>
      <c r="S611" s="47"/>
      <c r="T611" s="46"/>
      <c r="U611" s="47"/>
      <c r="V611" s="41">
        <v>6</v>
      </c>
      <c r="W611" s="29">
        <v>11</v>
      </c>
    </row>
    <row r="612" spans="1:23" x14ac:dyDescent="0.35">
      <c r="A612" s="88" t="s">
        <v>633</v>
      </c>
      <c r="B612" s="8" t="s">
        <v>619</v>
      </c>
      <c r="C612" s="87" t="s">
        <v>255</v>
      </c>
      <c r="D612" s="8" t="s">
        <v>307</v>
      </c>
      <c r="E612" s="40">
        <v>8375</v>
      </c>
      <c r="F612" s="40">
        <v>8704</v>
      </c>
      <c r="G612" s="40">
        <v>8539.5</v>
      </c>
      <c r="H612" s="43">
        <v>2.7</v>
      </c>
      <c r="I612" s="43">
        <v>2.65</v>
      </c>
      <c r="J612" s="43">
        <v>2.68</v>
      </c>
      <c r="K612" s="43">
        <f>AVERAGE(H612:J612)</f>
        <v>2.6766666666666663</v>
      </c>
      <c r="L612" s="43">
        <f>STDEV(H612:J612)</f>
        <v>2.5166114784235971E-2</v>
      </c>
      <c r="M612" s="62"/>
      <c r="N612" s="92">
        <f>10^((3.31*(LOG(K612)))+0.611)</f>
        <v>106.25199710084409</v>
      </c>
      <c r="O612" s="36">
        <f>N612*1.1155</f>
        <v>118.52410276599159</v>
      </c>
      <c r="P612" s="47"/>
      <c r="Q612" s="47"/>
      <c r="R612" s="47"/>
      <c r="S612" s="47"/>
      <c r="T612" s="47"/>
      <c r="U612" s="47"/>
      <c r="V612" s="41">
        <v>6</v>
      </c>
      <c r="W612" s="29">
        <v>11</v>
      </c>
    </row>
    <row r="613" spans="1:23" x14ac:dyDescent="0.35">
      <c r="A613" s="88" t="s">
        <v>633</v>
      </c>
      <c r="B613" s="8" t="s">
        <v>620</v>
      </c>
      <c r="C613" s="87" t="s">
        <v>255</v>
      </c>
      <c r="D613" s="8" t="s">
        <v>307</v>
      </c>
      <c r="E613" s="40">
        <v>8375</v>
      </c>
      <c r="F613" s="40">
        <v>8704</v>
      </c>
      <c r="G613" s="40">
        <v>8539.5</v>
      </c>
      <c r="H613" s="43">
        <v>2.15</v>
      </c>
      <c r="I613" s="43">
        <v>2.23</v>
      </c>
      <c r="J613" s="43">
        <v>2.3199999999999998</v>
      </c>
      <c r="K613" s="43">
        <f>AVERAGE(H613:J613)</f>
        <v>2.2333333333333329</v>
      </c>
      <c r="L613" s="43">
        <f>STDEV(H613:J613)</f>
        <v>8.504900548115378E-2</v>
      </c>
      <c r="M613" s="62"/>
      <c r="N613" s="92">
        <f>10^((3.31*(LOG(K613)))+0.611)</f>
        <v>58.349379740997179</v>
      </c>
      <c r="O613" s="36">
        <f>N613*1.1155</f>
        <v>65.088733101082354</v>
      </c>
      <c r="P613" s="47"/>
      <c r="Q613" s="47"/>
      <c r="R613" s="47"/>
      <c r="S613" s="47"/>
      <c r="T613" s="47"/>
      <c r="U613" s="47"/>
      <c r="V613" s="41">
        <v>6</v>
      </c>
      <c r="W613" s="29">
        <v>11</v>
      </c>
    </row>
    <row r="614" spans="1:23" x14ac:dyDescent="0.35">
      <c r="A614" s="88" t="s">
        <v>633</v>
      </c>
      <c r="B614" s="8" t="s">
        <v>621</v>
      </c>
      <c r="C614" s="87" t="s">
        <v>255</v>
      </c>
      <c r="D614" s="8" t="s">
        <v>307</v>
      </c>
      <c r="E614" s="40">
        <v>8375</v>
      </c>
      <c r="F614" s="40">
        <v>8704</v>
      </c>
      <c r="G614" s="40">
        <v>8539.5</v>
      </c>
      <c r="H614" s="43">
        <v>2.2799999999999998</v>
      </c>
      <c r="I614" s="43">
        <v>2.2599999999999998</v>
      </c>
      <c r="J614" s="43"/>
      <c r="K614" s="43">
        <f>AVERAGE(H614:J614)</f>
        <v>2.2699999999999996</v>
      </c>
      <c r="L614" s="43">
        <f>STDEV(H614:J614)</f>
        <v>1.4142135623730963E-2</v>
      </c>
      <c r="M614" s="62"/>
      <c r="N614" s="92">
        <f>10^((3.31*(LOG(K614)))+0.611)</f>
        <v>61.580836974314003</v>
      </c>
      <c r="O614" s="36">
        <f>N614*1.1155</f>
        <v>68.693423644847272</v>
      </c>
      <c r="P614" s="47"/>
      <c r="Q614" s="47"/>
      <c r="R614" s="47"/>
      <c r="S614" s="47"/>
      <c r="T614" s="47"/>
      <c r="U614" s="47"/>
      <c r="V614" s="41">
        <v>6</v>
      </c>
      <c r="W614" s="29">
        <v>11</v>
      </c>
    </row>
    <row r="615" spans="1:23" x14ac:dyDescent="0.35">
      <c r="A615" s="88" t="s">
        <v>633</v>
      </c>
      <c r="B615" s="8" t="s">
        <v>622</v>
      </c>
      <c r="C615" s="87" t="s">
        <v>255</v>
      </c>
      <c r="D615" s="8" t="s">
        <v>307</v>
      </c>
      <c r="E615" s="40">
        <v>8375</v>
      </c>
      <c r="F615" s="40">
        <v>8704</v>
      </c>
      <c r="G615" s="40">
        <v>8539.5</v>
      </c>
      <c r="H615" s="43">
        <v>2.2000000000000002</v>
      </c>
      <c r="I615" s="43">
        <v>2.15</v>
      </c>
      <c r="J615" s="43">
        <v>2.12</v>
      </c>
      <c r="K615" s="43">
        <f>AVERAGE(H615:J615)</f>
        <v>2.1566666666666667</v>
      </c>
      <c r="L615" s="43">
        <f>STDEV(H615:J615)</f>
        <v>4.0414518843273857E-2</v>
      </c>
      <c r="M615" s="62"/>
      <c r="N615" s="92">
        <f>10^((3.31*(LOG(K615)))+0.611)</f>
        <v>51.978269421865619</v>
      </c>
      <c r="O615" s="36">
        <f>N615*1.1155</f>
        <v>57.981759540091097</v>
      </c>
      <c r="P615" s="47"/>
      <c r="Q615" s="47"/>
      <c r="R615" s="47"/>
      <c r="S615" s="47"/>
      <c r="T615" s="46"/>
      <c r="U615" s="47"/>
      <c r="V615" s="41">
        <v>6</v>
      </c>
      <c r="W615" s="29">
        <v>11</v>
      </c>
    </row>
    <row r="616" spans="1:23" x14ac:dyDescent="0.35">
      <c r="A616" s="88" t="s">
        <v>633</v>
      </c>
      <c r="B616" s="8" t="s">
        <v>623</v>
      </c>
      <c r="C616" s="87" t="s">
        <v>255</v>
      </c>
      <c r="D616" s="8" t="s">
        <v>321</v>
      </c>
      <c r="E616" s="40">
        <v>8375</v>
      </c>
      <c r="F616" s="40">
        <v>8704</v>
      </c>
      <c r="G616" s="40">
        <v>8539.5</v>
      </c>
      <c r="H616" s="43">
        <v>2.11</v>
      </c>
      <c r="I616" s="43">
        <v>2.15</v>
      </c>
      <c r="J616" s="43">
        <v>2.23</v>
      </c>
      <c r="K616" s="43">
        <f>AVERAGE(H616:J616)</f>
        <v>2.1633333333333336</v>
      </c>
      <c r="L616" s="43">
        <f>STDEV(H616:J616)</f>
        <v>6.1101009266077921E-2</v>
      </c>
      <c r="M616" s="62"/>
      <c r="N616" s="92">
        <f>10^((3.31*(LOG(K616)))+0.611)</f>
        <v>52.512004100672442</v>
      </c>
      <c r="O616" s="36">
        <f>N616*1.1155</f>
        <v>58.577140574300103</v>
      </c>
      <c r="P616" s="47"/>
      <c r="Q616" s="47"/>
      <c r="R616" s="47"/>
      <c r="S616" s="47"/>
      <c r="T616" s="50"/>
      <c r="U616" s="47"/>
      <c r="V616" s="41">
        <v>6</v>
      </c>
      <c r="W616" s="29">
        <v>11</v>
      </c>
    </row>
    <row r="617" spans="1:23" x14ac:dyDescent="0.35">
      <c r="A617" s="88" t="s">
        <v>633</v>
      </c>
      <c r="B617" s="8" t="s">
        <v>624</v>
      </c>
      <c r="C617" s="87" t="s">
        <v>255</v>
      </c>
      <c r="D617" s="8" t="s">
        <v>307</v>
      </c>
      <c r="E617" s="40">
        <v>8375</v>
      </c>
      <c r="F617" s="40">
        <v>8704</v>
      </c>
      <c r="G617" s="40">
        <v>8539.5</v>
      </c>
      <c r="H617" s="43">
        <v>2.25</v>
      </c>
      <c r="I617" s="43">
        <v>2.3199999999999998</v>
      </c>
      <c r="J617" s="43"/>
      <c r="K617" s="43">
        <f>AVERAGE(H617:J617)</f>
        <v>2.2850000000000001</v>
      </c>
      <c r="L617" s="43">
        <f>STDEV(H617:J617)</f>
        <v>4.9497474683058214E-2</v>
      </c>
      <c r="M617" s="62"/>
      <c r="N617" s="92">
        <f>10^((3.31*(LOG(K617)))+0.611)</f>
        <v>62.938057749963988</v>
      </c>
      <c r="O617" s="36">
        <f>N617</f>
        <v>62.938057749963988</v>
      </c>
      <c r="P617" s="47"/>
      <c r="Q617" s="47"/>
      <c r="R617" s="47"/>
      <c r="S617" s="47"/>
      <c r="T617" s="47"/>
      <c r="U617" s="47"/>
      <c r="V617" s="41">
        <v>6</v>
      </c>
      <c r="W617" s="29">
        <v>11</v>
      </c>
    </row>
    <row r="618" spans="1:23" x14ac:dyDescent="0.35">
      <c r="A618" s="88" t="s">
        <v>633</v>
      </c>
      <c r="B618" s="8" t="s">
        <v>625</v>
      </c>
      <c r="C618" s="87" t="s">
        <v>255</v>
      </c>
      <c r="D618" s="8" t="s">
        <v>336</v>
      </c>
      <c r="E618" s="40">
        <v>8375</v>
      </c>
      <c r="F618" s="40">
        <v>8704</v>
      </c>
      <c r="G618" s="40">
        <v>8539.5</v>
      </c>
      <c r="H618" s="43">
        <v>2.4500000000000002</v>
      </c>
      <c r="I618" s="43">
        <v>2.42</v>
      </c>
      <c r="J618" s="43">
        <v>2.65</v>
      </c>
      <c r="K618" s="43">
        <f>AVERAGE(H618:J618)</f>
        <v>2.5066666666666664</v>
      </c>
      <c r="L618" s="43">
        <f>STDEV(H618:J618)</f>
        <v>0.1250333288900736</v>
      </c>
      <c r="M618" s="62"/>
      <c r="N618" s="92">
        <f>10^((3.31*(LOG(K618)))+0.611)</f>
        <v>85.508580957372118</v>
      </c>
      <c r="O618" s="36">
        <f>N618</f>
        <v>85.508580957372118</v>
      </c>
      <c r="P618" s="47"/>
      <c r="Q618" s="47"/>
      <c r="R618" s="47"/>
      <c r="S618" s="47"/>
      <c r="T618" s="47"/>
      <c r="U618" s="47"/>
      <c r="V618" s="41">
        <v>6</v>
      </c>
      <c r="W618" s="29">
        <v>11</v>
      </c>
    </row>
    <row r="619" spans="1:23" x14ac:dyDescent="0.35">
      <c r="A619" s="88" t="s">
        <v>633</v>
      </c>
      <c r="B619" s="8" t="s">
        <v>626</v>
      </c>
      <c r="C619" s="87" t="s">
        <v>255</v>
      </c>
      <c r="D619" s="8" t="s">
        <v>336</v>
      </c>
      <c r="E619" s="40">
        <v>8375</v>
      </c>
      <c r="F619" s="40">
        <v>8704</v>
      </c>
      <c r="G619" s="40">
        <v>8539.5</v>
      </c>
      <c r="H619" s="43">
        <v>2.39</v>
      </c>
      <c r="I619" s="43">
        <v>2.46</v>
      </c>
      <c r="J619" s="43">
        <v>2.4500000000000002</v>
      </c>
      <c r="K619" s="43">
        <f>AVERAGE(H619:J619)</f>
        <v>2.4333333333333331</v>
      </c>
      <c r="L619" s="43">
        <f>STDEV(H619:J619)</f>
        <v>3.7859388972001778E-2</v>
      </c>
      <c r="M619" s="62"/>
      <c r="N619" s="92">
        <f>10^((3.31*(LOG(K619)))+0.611)</f>
        <v>77.504570492626343</v>
      </c>
      <c r="O619" s="36">
        <f>N619</f>
        <v>77.504570492626343</v>
      </c>
      <c r="P619" s="47"/>
      <c r="Q619" s="47"/>
      <c r="R619" s="47"/>
      <c r="S619" s="47"/>
      <c r="T619" s="47"/>
      <c r="U619" s="47"/>
      <c r="V619" s="41">
        <v>6</v>
      </c>
      <c r="W619" s="29">
        <v>11</v>
      </c>
    </row>
    <row r="620" spans="1:23" x14ac:dyDescent="0.35">
      <c r="A620" s="88" t="s">
        <v>633</v>
      </c>
      <c r="B620" s="8" t="s">
        <v>627</v>
      </c>
      <c r="C620" s="87" t="s">
        <v>255</v>
      </c>
      <c r="D620" s="8" t="s">
        <v>336</v>
      </c>
      <c r="E620" s="40">
        <v>8375</v>
      </c>
      <c r="F620" s="40">
        <v>8704</v>
      </c>
      <c r="G620" s="40">
        <v>8539.5</v>
      </c>
      <c r="H620" s="43">
        <v>2.56</v>
      </c>
      <c r="I620" s="43">
        <v>2.52</v>
      </c>
      <c r="J620" s="43">
        <v>2.56</v>
      </c>
      <c r="K620" s="43">
        <f>AVERAGE(H620:J620)</f>
        <v>2.5466666666666669</v>
      </c>
      <c r="L620" s="43">
        <f>STDEV(H620:J620)</f>
        <v>2.3094010767585049E-2</v>
      </c>
      <c r="M620" s="62"/>
      <c r="N620" s="92">
        <f>10^((3.31*(LOG(K620)))+0.611)</f>
        <v>90.108894951943654</v>
      </c>
      <c r="O620" s="36">
        <f>N620</f>
        <v>90.108894951943654</v>
      </c>
      <c r="P620" s="47"/>
      <c r="Q620" s="47"/>
      <c r="R620" s="47"/>
      <c r="S620" s="47"/>
      <c r="T620" s="47"/>
      <c r="U620" s="47"/>
      <c r="V620" s="41">
        <v>6</v>
      </c>
      <c r="W620" s="29">
        <v>11</v>
      </c>
    </row>
    <row r="621" spans="1:23" x14ac:dyDescent="0.35">
      <c r="A621" s="88" t="s">
        <v>633</v>
      </c>
      <c r="B621" s="8" t="s">
        <v>628</v>
      </c>
      <c r="C621" s="87" t="s">
        <v>255</v>
      </c>
      <c r="D621" s="8" t="s">
        <v>336</v>
      </c>
      <c r="E621" s="40">
        <v>8375</v>
      </c>
      <c r="F621" s="40">
        <v>8704</v>
      </c>
      <c r="G621" s="40">
        <v>8539.5</v>
      </c>
      <c r="H621" s="43">
        <v>2.57</v>
      </c>
      <c r="I621" s="43">
        <v>2.5499999999999998</v>
      </c>
      <c r="J621" s="43">
        <v>2.73</v>
      </c>
      <c r="K621" s="43">
        <f>AVERAGE(H621:J621)</f>
        <v>2.6166666666666667</v>
      </c>
      <c r="L621" s="43">
        <f>STDEV(H621:J621)</f>
        <v>9.865765724632504E-2</v>
      </c>
      <c r="M621" s="62"/>
      <c r="N621" s="92">
        <f>10^((3.31*(LOG(K621)))+0.611)</f>
        <v>98.570557009777559</v>
      </c>
      <c r="O621" s="36">
        <f>N621</f>
        <v>98.570557009777559</v>
      </c>
      <c r="P621" s="47"/>
      <c r="Q621" s="47"/>
      <c r="R621" s="47"/>
      <c r="S621" s="47"/>
      <c r="T621" s="47"/>
      <c r="U621" s="47"/>
      <c r="V621" s="41">
        <v>6</v>
      </c>
      <c r="W621" s="29">
        <v>11</v>
      </c>
    </row>
    <row r="622" spans="1:23" x14ac:dyDescent="0.35">
      <c r="A622" s="88" t="s">
        <v>633</v>
      </c>
      <c r="B622" s="8" t="s">
        <v>629</v>
      </c>
      <c r="C622" s="87" t="s">
        <v>255</v>
      </c>
      <c r="D622" s="8" t="s">
        <v>307</v>
      </c>
      <c r="E622" s="40">
        <v>8375</v>
      </c>
      <c r="F622" s="40">
        <v>8704</v>
      </c>
      <c r="G622" s="40">
        <v>8539.5</v>
      </c>
      <c r="H622" s="43">
        <v>2.17</v>
      </c>
      <c r="I622" s="43">
        <v>2.12</v>
      </c>
      <c r="J622" s="43"/>
      <c r="K622" s="43">
        <f>AVERAGE(H622:J622)</f>
        <v>2.145</v>
      </c>
      <c r="L622" s="43">
        <f>STDEV(H622:J622)</f>
        <v>3.5355339059327251E-2</v>
      </c>
      <c r="M622" s="62"/>
      <c r="N622" s="92">
        <f>10^((3.31*(LOG(K622)))+0.611)</f>
        <v>51.053362548923786</v>
      </c>
      <c r="O622" s="36">
        <f>N622*1.1155</f>
        <v>56.950025923324482</v>
      </c>
      <c r="P622" s="47"/>
      <c r="Q622" s="47"/>
      <c r="R622" s="47"/>
      <c r="S622" s="47"/>
      <c r="T622" s="47"/>
      <c r="U622" s="47"/>
      <c r="V622" s="41">
        <v>6</v>
      </c>
      <c r="W622" s="29">
        <v>11</v>
      </c>
    </row>
    <row r="623" spans="1:23" x14ac:dyDescent="0.35">
      <c r="A623" s="88" t="s">
        <v>633</v>
      </c>
      <c r="B623" s="8" t="s">
        <v>630</v>
      </c>
      <c r="C623" s="87" t="s">
        <v>255</v>
      </c>
      <c r="D623" s="8" t="s">
        <v>594</v>
      </c>
      <c r="E623" s="40">
        <v>8375</v>
      </c>
      <c r="F623" s="40">
        <v>8704</v>
      </c>
      <c r="G623" s="40">
        <v>8539.5</v>
      </c>
      <c r="H623" s="43">
        <v>2.08</v>
      </c>
      <c r="I623" s="43">
        <v>2.34</v>
      </c>
      <c r="J623" s="43">
        <v>2.16</v>
      </c>
      <c r="K623" s="43">
        <f>AVERAGE(H623:J623)</f>
        <v>2.1933333333333334</v>
      </c>
      <c r="L623" s="43">
        <f>STDEV(H623:J623)</f>
        <v>0.13316656236958774</v>
      </c>
      <c r="M623" s="62"/>
      <c r="N623" s="92">
        <f>10^((3.31*(LOG(K623)))+0.611)</f>
        <v>54.961218777896597</v>
      </c>
      <c r="O623" s="36">
        <f>N623</f>
        <v>54.961218777896597</v>
      </c>
      <c r="P623" s="47"/>
      <c r="Q623" s="47"/>
      <c r="R623" s="47"/>
      <c r="S623" s="47"/>
      <c r="T623" s="47"/>
      <c r="U623" s="47"/>
      <c r="V623" s="41">
        <v>6</v>
      </c>
      <c r="W623" s="29">
        <v>11</v>
      </c>
    </row>
    <row r="624" spans="1:23" x14ac:dyDescent="0.35">
      <c r="A624" s="88" t="s">
        <v>633</v>
      </c>
      <c r="B624" s="8" t="s">
        <v>631</v>
      </c>
      <c r="C624" s="87" t="s">
        <v>255</v>
      </c>
      <c r="D624" s="8" t="s">
        <v>336</v>
      </c>
      <c r="E624" s="40">
        <v>8375</v>
      </c>
      <c r="F624" s="40">
        <v>8704</v>
      </c>
      <c r="G624" s="40">
        <v>8539.5</v>
      </c>
      <c r="H624" s="43">
        <v>2.63</v>
      </c>
      <c r="I624" s="43">
        <v>2.67</v>
      </c>
      <c r="J624" s="43"/>
      <c r="K624" s="43">
        <f>AVERAGE(H624:J624)</f>
        <v>2.65</v>
      </c>
      <c r="L624" s="43">
        <f>STDEV(H624:J624)</f>
        <v>2.8284271247461926E-2</v>
      </c>
      <c r="M624" s="62"/>
      <c r="N624" s="92">
        <f>10^((3.31*(LOG(K624)))+0.611)</f>
        <v>102.78833771292109</v>
      </c>
      <c r="O624" s="36">
        <f>N624</f>
        <v>102.78833771292109</v>
      </c>
      <c r="P624" s="47"/>
      <c r="Q624" s="47"/>
      <c r="R624" s="47"/>
      <c r="S624" s="47"/>
      <c r="T624" s="47"/>
      <c r="U624" s="47"/>
      <c r="V624" s="57">
        <v>6</v>
      </c>
      <c r="W624" s="29">
        <v>11</v>
      </c>
    </row>
    <row r="625" spans="1:26" x14ac:dyDescent="0.35">
      <c r="A625" s="37" t="s">
        <v>633</v>
      </c>
      <c r="B625" s="27" t="s">
        <v>464</v>
      </c>
      <c r="C625" s="27" t="s">
        <v>255</v>
      </c>
      <c r="D625" s="38"/>
      <c r="E625" s="29">
        <v>8375</v>
      </c>
      <c r="F625" s="29">
        <v>8704</v>
      </c>
      <c r="G625" s="29">
        <v>8539.5</v>
      </c>
      <c r="H625" s="43"/>
      <c r="I625" s="43"/>
      <c r="J625" s="43"/>
      <c r="K625" s="43"/>
      <c r="L625" s="43"/>
      <c r="M625" s="38"/>
      <c r="N625" s="43"/>
      <c r="O625" s="36"/>
      <c r="P625" s="44">
        <v>-18.37855555555555</v>
      </c>
      <c r="Q625" s="45">
        <v>5.7944444444444443</v>
      </c>
      <c r="R625" s="44">
        <v>41.07325684627984</v>
      </c>
      <c r="S625" s="45">
        <v>14.461605844965513</v>
      </c>
      <c r="T625" s="44">
        <v>2.8401587822681935</v>
      </c>
      <c r="U625" s="61" t="s">
        <v>896</v>
      </c>
      <c r="V625" s="41">
        <v>6</v>
      </c>
      <c r="W625" s="29">
        <v>11</v>
      </c>
      <c r="X625" s="57"/>
      <c r="Y625" s="57"/>
      <c r="Z625" s="57"/>
    </row>
    <row r="626" spans="1:26" x14ac:dyDescent="0.35">
      <c r="A626" s="37" t="s">
        <v>633</v>
      </c>
      <c r="B626" s="57" t="s">
        <v>465</v>
      </c>
      <c r="C626" s="57" t="s">
        <v>255</v>
      </c>
      <c r="D626" s="57" t="s">
        <v>321</v>
      </c>
      <c r="E626" s="41">
        <v>8375</v>
      </c>
      <c r="F626" s="41">
        <v>8704</v>
      </c>
      <c r="G626" s="41">
        <v>8540</v>
      </c>
      <c r="H626" s="57">
        <v>2.27</v>
      </c>
      <c r="I626" s="57">
        <v>2.31</v>
      </c>
      <c r="J626" s="57">
        <v>2.36</v>
      </c>
      <c r="K626" s="69">
        <v>2.31</v>
      </c>
      <c r="L626" s="57">
        <v>0.05</v>
      </c>
      <c r="M626" s="57"/>
      <c r="N626" s="69">
        <v>65.599999999999994</v>
      </c>
      <c r="O626" s="36">
        <f>N626*1.1155</f>
        <v>73.176799999999986</v>
      </c>
      <c r="P626" s="61">
        <v>-14.2</v>
      </c>
      <c r="Q626" s="61">
        <v>7.8</v>
      </c>
      <c r="R626" s="61">
        <v>42</v>
      </c>
      <c r="S626" s="61">
        <v>14.5</v>
      </c>
      <c r="T626" s="61">
        <v>2.9</v>
      </c>
      <c r="U626" s="61" t="s">
        <v>896</v>
      </c>
      <c r="V626" s="57">
        <v>6</v>
      </c>
      <c r="W626" s="57">
        <v>11</v>
      </c>
      <c r="X626" s="57"/>
      <c r="Y626" s="57"/>
      <c r="Z626" s="57"/>
    </row>
    <row r="627" spans="1:26" x14ac:dyDescent="0.35">
      <c r="A627" s="37" t="s">
        <v>633</v>
      </c>
      <c r="B627" s="38" t="s">
        <v>597</v>
      </c>
      <c r="C627" s="39" t="s">
        <v>255</v>
      </c>
      <c r="D627" s="38" t="s">
        <v>321</v>
      </c>
      <c r="E627" s="40">
        <v>8375</v>
      </c>
      <c r="F627" s="40">
        <v>8704</v>
      </c>
      <c r="G627" s="40">
        <v>8539.5</v>
      </c>
      <c r="H627" s="43">
        <v>2.2599999999999998</v>
      </c>
      <c r="I627" s="43">
        <v>2.29</v>
      </c>
      <c r="J627" s="43">
        <v>2.25</v>
      </c>
      <c r="K627" s="43">
        <f>AVERAGE(H627:J627)</f>
        <v>2.2666666666666666</v>
      </c>
      <c r="L627" s="43">
        <f>STDEV(H627:J627)</f>
        <v>2.0816659994661382E-2</v>
      </c>
      <c r="M627" s="38"/>
      <c r="N627" s="43">
        <f>10^((3.31*(LOG(K627)))+0.611)</f>
        <v>61.282030682377027</v>
      </c>
      <c r="O627" s="36">
        <f>N627*1.1155</f>
        <v>68.360105226191564</v>
      </c>
      <c r="P627" s="45"/>
      <c r="Q627" s="44"/>
      <c r="R627" s="45"/>
      <c r="S627" s="44"/>
      <c r="T627" s="46"/>
      <c r="U627" s="61"/>
      <c r="V627" s="29">
        <v>6</v>
      </c>
      <c r="W627" s="57">
        <v>11</v>
      </c>
      <c r="X627" s="57"/>
      <c r="Y627" s="57"/>
      <c r="Z627" s="54"/>
    </row>
    <row r="628" spans="1:26" x14ac:dyDescent="0.35">
      <c r="A628" s="37" t="s">
        <v>633</v>
      </c>
      <c r="B628" s="38" t="s">
        <v>598</v>
      </c>
      <c r="C628" s="39" t="s">
        <v>255</v>
      </c>
      <c r="D628" s="38" t="s">
        <v>336</v>
      </c>
      <c r="E628" s="40">
        <v>8375</v>
      </c>
      <c r="F628" s="40">
        <v>8704</v>
      </c>
      <c r="G628" s="40">
        <v>8539.5</v>
      </c>
      <c r="H628" s="43">
        <v>2.57</v>
      </c>
      <c r="I628" s="43">
        <v>2.67</v>
      </c>
      <c r="J628" s="43">
        <v>2.68</v>
      </c>
      <c r="K628" s="43">
        <f>AVERAGE(H628:J628)</f>
        <v>2.64</v>
      </c>
      <c r="L628" s="43">
        <f>STDEV(H628:J628)</f>
        <v>6.082762530298233E-2</v>
      </c>
      <c r="M628" s="38"/>
      <c r="N628" s="43">
        <f>10^((3.31*(LOG(K628)))+0.611)</f>
        <v>101.51003977332573</v>
      </c>
      <c r="O628" s="36">
        <f>N628</f>
        <v>101.51003977332573</v>
      </c>
      <c r="P628" s="121"/>
      <c r="Q628" s="36"/>
      <c r="R628" s="36"/>
      <c r="S628" s="36"/>
      <c r="T628" s="36"/>
      <c r="U628" s="36"/>
      <c r="V628" s="38">
        <v>6</v>
      </c>
      <c r="W628" s="38">
        <v>11</v>
      </c>
      <c r="X628" s="38"/>
      <c r="Y628" s="38"/>
      <c r="Z628" s="38"/>
    </row>
    <row r="629" spans="1:26" x14ac:dyDescent="0.35">
      <c r="A629" s="37" t="s">
        <v>633</v>
      </c>
      <c r="B629" s="57" t="s">
        <v>182</v>
      </c>
      <c r="C629" s="57" t="s">
        <v>94</v>
      </c>
      <c r="D629" s="57" t="s">
        <v>321</v>
      </c>
      <c r="E629" s="41">
        <v>8704</v>
      </c>
      <c r="F629" s="41">
        <v>9033</v>
      </c>
      <c r="G629" s="41">
        <v>8869</v>
      </c>
      <c r="H629" s="57">
        <v>2.4700000000000002</v>
      </c>
      <c r="I629" s="57"/>
      <c r="J629" s="57">
        <v>2.41</v>
      </c>
      <c r="K629" s="69">
        <v>2.44</v>
      </c>
      <c r="L629" s="57">
        <v>0.04</v>
      </c>
      <c r="M629" s="57">
        <v>2.56</v>
      </c>
      <c r="N629" s="69">
        <v>78.2</v>
      </c>
      <c r="O629" s="36">
        <f>N629*1.1155</f>
        <v>87.232100000000003</v>
      </c>
      <c r="P629" s="61"/>
      <c r="Q629" s="61"/>
      <c r="R629" s="61"/>
      <c r="S629" s="61"/>
      <c r="T629" s="61"/>
      <c r="U629" s="61"/>
      <c r="V629" s="57">
        <v>6</v>
      </c>
      <c r="W629" s="57">
        <v>12</v>
      </c>
      <c r="X629" s="57"/>
      <c r="Y629" s="57"/>
      <c r="Z629" s="57"/>
    </row>
    <row r="630" spans="1:26" x14ac:dyDescent="0.35">
      <c r="A630" s="37" t="s">
        <v>633</v>
      </c>
      <c r="B630" s="57" t="s">
        <v>184</v>
      </c>
      <c r="C630" s="57" t="s">
        <v>94</v>
      </c>
      <c r="D630" s="57" t="s">
        <v>307</v>
      </c>
      <c r="E630" s="41">
        <v>8704</v>
      </c>
      <c r="F630" s="41">
        <v>9033</v>
      </c>
      <c r="G630" s="41">
        <v>8869</v>
      </c>
      <c r="H630" s="57">
        <v>2.17</v>
      </c>
      <c r="I630" s="57"/>
      <c r="J630" s="57">
        <v>2.14</v>
      </c>
      <c r="K630" s="69">
        <v>2.16</v>
      </c>
      <c r="L630" s="57">
        <v>0.02</v>
      </c>
      <c r="M630" s="57">
        <v>2.08</v>
      </c>
      <c r="N630" s="69">
        <v>51.8</v>
      </c>
      <c r="O630" s="36">
        <f>N630*1.1155</f>
        <v>57.782899999999991</v>
      </c>
      <c r="P630" s="61"/>
      <c r="Q630" s="61"/>
      <c r="R630" s="61"/>
      <c r="S630" s="61"/>
      <c r="T630" s="61"/>
      <c r="U630" s="61"/>
      <c r="V630" s="57">
        <v>6</v>
      </c>
      <c r="W630" s="57">
        <v>12</v>
      </c>
      <c r="X630" s="57"/>
      <c r="Y630" s="57"/>
      <c r="Z630" s="57"/>
    </row>
    <row r="631" spans="1:26" x14ac:dyDescent="0.35">
      <c r="A631" s="37" t="s">
        <v>633</v>
      </c>
      <c r="B631" s="57" t="s">
        <v>183</v>
      </c>
      <c r="C631" s="57" t="s">
        <v>94</v>
      </c>
      <c r="D631" s="57" t="s">
        <v>336</v>
      </c>
      <c r="E631" s="41">
        <v>8704</v>
      </c>
      <c r="F631" s="41">
        <v>9033</v>
      </c>
      <c r="G631" s="41">
        <v>8869</v>
      </c>
      <c r="H631" s="57">
        <v>2.77</v>
      </c>
      <c r="I631" s="57">
        <v>2.78</v>
      </c>
      <c r="J631" s="57"/>
      <c r="K631" s="69">
        <v>2.78</v>
      </c>
      <c r="L631" s="57">
        <v>0.01</v>
      </c>
      <c r="M631" s="57">
        <v>2.54</v>
      </c>
      <c r="N631" s="69">
        <v>119.7</v>
      </c>
      <c r="O631" s="36">
        <f>N631</f>
        <v>119.7</v>
      </c>
      <c r="P631" s="61"/>
      <c r="Q631" s="61"/>
      <c r="R631" s="61"/>
      <c r="S631" s="61"/>
      <c r="T631" s="61"/>
      <c r="U631" s="61"/>
      <c r="V631" s="57">
        <v>6</v>
      </c>
      <c r="W631" s="57">
        <v>12</v>
      </c>
      <c r="X631" s="57"/>
      <c r="Y631" s="57">
        <v>-15.539599999999998</v>
      </c>
      <c r="Z631" s="57">
        <v>6.1041222222222222</v>
      </c>
    </row>
    <row r="632" spans="1:26" x14ac:dyDescent="0.35">
      <c r="A632" s="37" t="s">
        <v>633</v>
      </c>
      <c r="B632" s="27" t="s">
        <v>466</v>
      </c>
      <c r="C632" s="27" t="s">
        <v>94</v>
      </c>
      <c r="D632" s="38"/>
      <c r="E632" s="29">
        <v>8704</v>
      </c>
      <c r="F632" s="29">
        <v>9033</v>
      </c>
      <c r="G632" s="29">
        <v>8868.5</v>
      </c>
      <c r="H632" s="43"/>
      <c r="I632" s="43"/>
      <c r="J632" s="43"/>
      <c r="K632" s="43"/>
      <c r="L632" s="43"/>
      <c r="M632" s="38"/>
      <c r="N632" s="43"/>
      <c r="O632" s="36"/>
      <c r="P632" s="46">
        <v>-9.6310000000000002</v>
      </c>
      <c r="Q632" s="50">
        <v>9.3824444444444453</v>
      </c>
      <c r="R632" s="50">
        <v>42.568074420656444</v>
      </c>
      <c r="S632" s="50">
        <v>14.758980699843965</v>
      </c>
      <c r="T632" s="46">
        <v>2.8842150610784714</v>
      </c>
      <c r="U632" s="61" t="s">
        <v>896</v>
      </c>
      <c r="V632" s="41">
        <v>6</v>
      </c>
      <c r="W632" s="57">
        <v>12</v>
      </c>
      <c r="X632" s="57"/>
      <c r="Y632" s="57"/>
      <c r="Z632" s="57"/>
    </row>
    <row r="633" spans="1:26" x14ac:dyDescent="0.35">
      <c r="A633" s="37" t="s">
        <v>633</v>
      </c>
      <c r="B633" s="27" t="s">
        <v>467</v>
      </c>
      <c r="C633" s="27" t="s">
        <v>94</v>
      </c>
      <c r="D633" s="38"/>
      <c r="E633" s="29">
        <v>8704</v>
      </c>
      <c r="F633" s="29">
        <v>9033</v>
      </c>
      <c r="G633" s="29">
        <v>8868.5</v>
      </c>
      <c r="H633" s="43"/>
      <c r="I633" s="43"/>
      <c r="J633" s="43"/>
      <c r="K633" s="43"/>
      <c r="L633" s="43"/>
      <c r="M633" s="38"/>
      <c r="N633" s="43"/>
      <c r="O633" s="36"/>
      <c r="P633" s="44">
        <v>-13.089555555555553</v>
      </c>
      <c r="Q633" s="45">
        <v>5.8664444444444444</v>
      </c>
      <c r="R633" s="44">
        <v>36.661824924446165</v>
      </c>
      <c r="S633" s="45">
        <v>12.596863817172503</v>
      </c>
      <c r="T633" s="44">
        <v>2.9103930515202867</v>
      </c>
      <c r="U633" s="61" t="s">
        <v>896</v>
      </c>
      <c r="V633" s="41">
        <v>6</v>
      </c>
      <c r="W633" s="57">
        <v>12</v>
      </c>
      <c r="X633" s="57"/>
      <c r="Y633" s="57"/>
      <c r="Z633" s="57"/>
    </row>
    <row r="634" spans="1:26" x14ac:dyDescent="0.35">
      <c r="A634" s="37" t="s">
        <v>633</v>
      </c>
      <c r="B634" s="27" t="s">
        <v>468</v>
      </c>
      <c r="C634" s="27" t="s">
        <v>94</v>
      </c>
      <c r="D634" s="38"/>
      <c r="E634" s="29">
        <v>8704</v>
      </c>
      <c r="F634" s="29">
        <v>9033</v>
      </c>
      <c r="G634" s="29">
        <v>8868.5</v>
      </c>
      <c r="H634" s="43"/>
      <c r="I634" s="43"/>
      <c r="J634" s="43"/>
      <c r="K634" s="43"/>
      <c r="L634" s="43"/>
      <c r="M634" s="38"/>
      <c r="N634" s="43"/>
      <c r="O634" s="36"/>
      <c r="P634" s="46">
        <v>-10.815</v>
      </c>
      <c r="Q634" s="50">
        <v>8.7274444444444441</v>
      </c>
      <c r="R634" s="50">
        <v>41.376956543735112</v>
      </c>
      <c r="S634" s="50">
        <v>14.223097388093651</v>
      </c>
      <c r="T634" s="46">
        <v>2.9091382428677122</v>
      </c>
      <c r="U634" s="61" t="s">
        <v>896</v>
      </c>
      <c r="V634" s="57">
        <v>6</v>
      </c>
      <c r="W634" s="57">
        <v>12</v>
      </c>
      <c r="X634" s="57"/>
      <c r="Y634" s="57"/>
      <c r="Z634" s="57"/>
    </row>
    <row r="635" spans="1:26" x14ac:dyDescent="0.35">
      <c r="A635" s="88" t="s">
        <v>633</v>
      </c>
      <c r="B635" s="57" t="s">
        <v>148</v>
      </c>
      <c r="C635" s="57" t="s">
        <v>94</v>
      </c>
      <c r="D635" s="57" t="s">
        <v>307</v>
      </c>
      <c r="E635" s="41">
        <v>8704</v>
      </c>
      <c r="F635" s="41">
        <v>9033</v>
      </c>
      <c r="G635" s="41">
        <v>8869</v>
      </c>
      <c r="H635" s="57"/>
      <c r="I635" s="57">
        <v>2.15</v>
      </c>
      <c r="J635" s="57">
        <v>2.25</v>
      </c>
      <c r="K635" s="69">
        <v>2.2000000000000002</v>
      </c>
      <c r="L635" s="57">
        <v>7.0000000000000007E-2</v>
      </c>
      <c r="M635" s="57"/>
      <c r="N635" s="69">
        <v>55.5</v>
      </c>
      <c r="O635" s="36">
        <f>N635*1.1155</f>
        <v>61.910249999999998</v>
      </c>
      <c r="P635" s="61">
        <v>-20.9</v>
      </c>
      <c r="Q635" s="61">
        <v>4.9000000000000004</v>
      </c>
      <c r="R635" s="61">
        <v>38.700000000000003</v>
      </c>
      <c r="S635" s="61">
        <v>13</v>
      </c>
      <c r="T635" s="61">
        <v>3</v>
      </c>
      <c r="U635" s="61" t="s">
        <v>896</v>
      </c>
      <c r="V635" s="57">
        <v>6</v>
      </c>
      <c r="W635" s="57">
        <v>12</v>
      </c>
      <c r="X635" s="57"/>
      <c r="Y635" s="57"/>
      <c r="Z635" s="57"/>
    </row>
    <row r="636" spans="1:26" x14ac:dyDescent="0.35">
      <c r="A636" s="88" t="s">
        <v>633</v>
      </c>
      <c r="B636" s="57" t="s">
        <v>146</v>
      </c>
      <c r="C636" s="57" t="s">
        <v>94</v>
      </c>
      <c r="D636" s="57" t="s">
        <v>321</v>
      </c>
      <c r="E636" s="41">
        <v>8704</v>
      </c>
      <c r="F636" s="41">
        <v>9033</v>
      </c>
      <c r="G636" s="41">
        <v>8869</v>
      </c>
      <c r="H636" s="57">
        <v>2.57</v>
      </c>
      <c r="I636" s="57">
        <v>2.57</v>
      </c>
      <c r="J636" s="57"/>
      <c r="K636" s="69">
        <v>2.57</v>
      </c>
      <c r="L636" s="57">
        <v>0</v>
      </c>
      <c r="M636" s="57">
        <v>2.63</v>
      </c>
      <c r="N636" s="69">
        <v>92.9</v>
      </c>
      <c r="O636" s="36">
        <f>N636*1.1155</f>
        <v>103.62994999999999</v>
      </c>
      <c r="P636" s="61"/>
      <c r="Q636" s="61"/>
      <c r="R636" s="61"/>
      <c r="S636" s="61"/>
      <c r="T636" s="61"/>
      <c r="U636" s="61"/>
      <c r="V636" s="57">
        <v>6</v>
      </c>
      <c r="W636" s="57">
        <v>12</v>
      </c>
      <c r="X636" s="57"/>
      <c r="Y636" s="57"/>
      <c r="Z636" s="57"/>
    </row>
    <row r="637" spans="1:26" x14ac:dyDescent="0.35">
      <c r="A637" s="37" t="s">
        <v>633</v>
      </c>
      <c r="B637" s="57" t="s">
        <v>147</v>
      </c>
      <c r="C637" s="57" t="s">
        <v>94</v>
      </c>
      <c r="D637" s="57" t="s">
        <v>336</v>
      </c>
      <c r="E637" s="41">
        <v>8704</v>
      </c>
      <c r="F637" s="41">
        <v>9033</v>
      </c>
      <c r="G637" s="41">
        <v>8869</v>
      </c>
      <c r="H637" s="57">
        <v>2.4700000000000002</v>
      </c>
      <c r="I637" s="57">
        <v>2.5299999999999998</v>
      </c>
      <c r="J637" s="57"/>
      <c r="K637" s="69">
        <v>2.5</v>
      </c>
      <c r="L637" s="57">
        <v>0.04</v>
      </c>
      <c r="M637" s="57"/>
      <c r="N637" s="69">
        <v>84.8</v>
      </c>
      <c r="O637" s="36">
        <f>N637</f>
        <v>84.8</v>
      </c>
      <c r="P637" s="61"/>
      <c r="Q637" s="61"/>
      <c r="R637" s="61"/>
      <c r="S637" s="61"/>
      <c r="T637" s="61"/>
      <c r="U637" s="61"/>
      <c r="V637" s="57">
        <v>6</v>
      </c>
      <c r="W637" s="57">
        <v>12</v>
      </c>
      <c r="X637" s="57"/>
      <c r="Y637" s="46">
        <v>-16.119466666666668</v>
      </c>
      <c r="Z637" s="50">
        <v>6.4881733333333331</v>
      </c>
    </row>
    <row r="638" spans="1:26" x14ac:dyDescent="0.35">
      <c r="A638" s="37" t="s">
        <v>633</v>
      </c>
      <c r="B638" s="57" t="s">
        <v>149</v>
      </c>
      <c r="C638" s="57" t="s">
        <v>94</v>
      </c>
      <c r="D638" s="57" t="s">
        <v>307</v>
      </c>
      <c r="E638" s="41">
        <v>8704</v>
      </c>
      <c r="F638" s="41">
        <v>9033</v>
      </c>
      <c r="G638" s="41">
        <v>8869</v>
      </c>
      <c r="H638" s="57"/>
      <c r="I638" s="57">
        <v>2.38</v>
      </c>
      <c r="J638" s="57">
        <v>2.34</v>
      </c>
      <c r="K638" s="69">
        <v>2.36</v>
      </c>
      <c r="L638" s="57">
        <v>0.03</v>
      </c>
      <c r="M638" s="57"/>
      <c r="N638" s="69">
        <v>70</v>
      </c>
      <c r="O638" s="36">
        <f>N638*1.1155</f>
        <v>78.084999999999994</v>
      </c>
      <c r="P638" s="61"/>
      <c r="Q638" s="61"/>
      <c r="R638" s="61"/>
      <c r="S638" s="61"/>
      <c r="T638" s="61"/>
      <c r="U638" s="61"/>
      <c r="V638" s="57">
        <v>6</v>
      </c>
      <c r="W638" s="57">
        <v>12</v>
      </c>
      <c r="X638" s="57"/>
      <c r="Y638" s="57"/>
      <c r="Z638" s="57"/>
    </row>
    <row r="639" spans="1:26" x14ac:dyDescent="0.35">
      <c r="A639" s="37" t="s">
        <v>633</v>
      </c>
      <c r="B639" s="57" t="s">
        <v>243</v>
      </c>
      <c r="C639" s="57" t="s">
        <v>94</v>
      </c>
      <c r="D639" s="57" t="s">
        <v>307</v>
      </c>
      <c r="E639" s="41">
        <v>8704</v>
      </c>
      <c r="F639" s="41">
        <v>9033</v>
      </c>
      <c r="G639" s="41">
        <v>8869</v>
      </c>
      <c r="H639" s="57">
        <v>2.63</v>
      </c>
      <c r="I639" s="57">
        <v>2.58</v>
      </c>
      <c r="J639" s="57"/>
      <c r="K639" s="69">
        <v>2.61</v>
      </c>
      <c r="L639" s="57">
        <v>0.04</v>
      </c>
      <c r="M639" s="57"/>
      <c r="N639" s="69">
        <v>97.1</v>
      </c>
      <c r="O639" s="36">
        <f>N639*1.1155</f>
        <v>108.31504999999999</v>
      </c>
      <c r="P639" s="61"/>
      <c r="Q639" s="61"/>
      <c r="R639" s="61"/>
      <c r="S639" s="61"/>
      <c r="T639" s="61"/>
      <c r="U639" s="61"/>
      <c r="V639" s="57">
        <v>6</v>
      </c>
      <c r="W639" s="57">
        <v>12</v>
      </c>
      <c r="X639" s="57"/>
      <c r="Y639" s="57"/>
      <c r="Z639" s="57"/>
    </row>
    <row r="640" spans="1:26" x14ac:dyDescent="0.35">
      <c r="A640" s="37" t="s">
        <v>633</v>
      </c>
      <c r="B640" s="57" t="s">
        <v>244</v>
      </c>
      <c r="C640" s="57" t="s">
        <v>94</v>
      </c>
      <c r="D640" s="57" t="s">
        <v>307</v>
      </c>
      <c r="E640" s="41">
        <v>8704</v>
      </c>
      <c r="F640" s="41">
        <v>9033</v>
      </c>
      <c r="G640" s="41">
        <v>8869</v>
      </c>
      <c r="H640" s="57"/>
      <c r="I640" s="57">
        <v>2.2999999999999998</v>
      </c>
      <c r="J640" s="57">
        <v>2.27</v>
      </c>
      <c r="K640" s="69">
        <v>2.29</v>
      </c>
      <c r="L640" s="57">
        <v>0.02</v>
      </c>
      <c r="M640" s="57">
        <v>2.36</v>
      </c>
      <c r="N640" s="69">
        <v>62.9</v>
      </c>
      <c r="O640" s="36">
        <f>N640*1.1155</f>
        <v>70.16494999999999</v>
      </c>
      <c r="P640" s="61"/>
      <c r="Q640" s="61"/>
      <c r="R640" s="61"/>
      <c r="S640" s="61"/>
      <c r="T640" s="61"/>
      <c r="U640" s="61"/>
      <c r="V640" s="57">
        <v>6</v>
      </c>
      <c r="W640" s="57">
        <v>12</v>
      </c>
      <c r="X640" s="57"/>
      <c r="Y640" s="57"/>
      <c r="Z640" s="57"/>
    </row>
    <row r="641" spans="1:26" x14ac:dyDescent="0.35">
      <c r="A641" s="37" t="s">
        <v>633</v>
      </c>
      <c r="B641" s="57" t="s">
        <v>96</v>
      </c>
      <c r="C641" s="57" t="s">
        <v>94</v>
      </c>
      <c r="D641" s="57" t="s">
        <v>321</v>
      </c>
      <c r="E641" s="41">
        <v>8704</v>
      </c>
      <c r="F641" s="41">
        <v>9033</v>
      </c>
      <c r="G641" s="41">
        <v>8869</v>
      </c>
      <c r="H641" s="57"/>
      <c r="I641" s="57">
        <v>2.7</v>
      </c>
      <c r="J641" s="57">
        <v>2.76</v>
      </c>
      <c r="K641" s="69">
        <v>2.73</v>
      </c>
      <c r="L641" s="57">
        <v>0.04</v>
      </c>
      <c r="M641" s="57">
        <v>2.58</v>
      </c>
      <c r="N641" s="69">
        <v>113.4</v>
      </c>
      <c r="O641" s="36">
        <f>N641*1.1155</f>
        <v>126.49769999999999</v>
      </c>
      <c r="P641" s="61">
        <v>-13.3</v>
      </c>
      <c r="Q641" s="61">
        <v>6.5</v>
      </c>
      <c r="R641" s="61">
        <v>36.299999999999997</v>
      </c>
      <c r="S641" s="61">
        <v>12.7</v>
      </c>
      <c r="T641" s="61">
        <v>2.9</v>
      </c>
      <c r="U641" s="61" t="s">
        <v>896</v>
      </c>
      <c r="V641" s="57">
        <v>6</v>
      </c>
      <c r="W641" s="57">
        <v>12</v>
      </c>
      <c r="X641" s="27"/>
      <c r="Y641" s="57"/>
      <c r="Z641" s="57"/>
    </row>
    <row r="642" spans="1:26" x14ac:dyDescent="0.35">
      <c r="A642" s="37" t="s">
        <v>633</v>
      </c>
      <c r="B642" s="57" t="s">
        <v>97</v>
      </c>
      <c r="C642" s="57" t="s">
        <v>94</v>
      </c>
      <c r="D642" s="57" t="s">
        <v>321</v>
      </c>
      <c r="E642" s="41">
        <v>8704</v>
      </c>
      <c r="F642" s="41">
        <v>9033</v>
      </c>
      <c r="G642" s="41">
        <v>8869</v>
      </c>
      <c r="H642" s="57">
        <v>2.5299999999999998</v>
      </c>
      <c r="I642" s="57"/>
      <c r="J642" s="57">
        <v>2.5099999999999998</v>
      </c>
      <c r="K642" s="69">
        <v>2.52</v>
      </c>
      <c r="L642" s="57">
        <v>0.01</v>
      </c>
      <c r="M642" s="57">
        <v>2.46</v>
      </c>
      <c r="N642" s="69">
        <v>87</v>
      </c>
      <c r="O642" s="36">
        <f>N642*1.1155</f>
        <v>97.04849999999999</v>
      </c>
      <c r="P642" s="61">
        <v>-16.100000000000001</v>
      </c>
      <c r="Q642" s="61">
        <v>6.9</v>
      </c>
      <c r="R642" s="61">
        <v>41</v>
      </c>
      <c r="S642" s="61">
        <v>14.2</v>
      </c>
      <c r="T642" s="61">
        <v>2.9</v>
      </c>
      <c r="U642" s="61" t="s">
        <v>896</v>
      </c>
      <c r="V642" s="57">
        <v>6</v>
      </c>
      <c r="W642" s="57">
        <v>12</v>
      </c>
      <c r="X642" s="57"/>
      <c r="Y642" s="57"/>
      <c r="Z642" s="57"/>
    </row>
    <row r="643" spans="1:26" x14ac:dyDescent="0.35">
      <c r="A643" s="37" t="s">
        <v>633</v>
      </c>
      <c r="B643" s="57" t="s">
        <v>100</v>
      </c>
      <c r="C643" s="57" t="s">
        <v>94</v>
      </c>
      <c r="D643" s="57" t="s">
        <v>307</v>
      </c>
      <c r="E643" s="41">
        <v>8704</v>
      </c>
      <c r="F643" s="41">
        <v>9033</v>
      </c>
      <c r="G643" s="41">
        <v>8869</v>
      </c>
      <c r="H643" s="57"/>
      <c r="I643" s="57">
        <v>2.48</v>
      </c>
      <c r="J643" s="57">
        <v>2.46</v>
      </c>
      <c r="K643" s="69">
        <v>2.4700000000000002</v>
      </c>
      <c r="L643" s="57">
        <v>0.01</v>
      </c>
      <c r="M643" s="57">
        <v>2.62</v>
      </c>
      <c r="N643" s="69">
        <v>81.400000000000006</v>
      </c>
      <c r="O643" s="36">
        <f>N643*1.1155</f>
        <v>90.801699999999997</v>
      </c>
      <c r="P643" s="61">
        <v>-17.7</v>
      </c>
      <c r="Q643" s="61">
        <v>4.2</v>
      </c>
      <c r="R643" s="61">
        <v>39.5</v>
      </c>
      <c r="S643" s="61">
        <v>13.8</v>
      </c>
      <c r="T643" s="61">
        <v>2.9</v>
      </c>
      <c r="U643" s="61" t="s">
        <v>896</v>
      </c>
      <c r="V643" s="57">
        <v>6</v>
      </c>
      <c r="W643" s="57">
        <v>12</v>
      </c>
      <c r="X643" s="57"/>
      <c r="Y643" s="57"/>
      <c r="Z643" s="57"/>
    </row>
    <row r="644" spans="1:26" x14ac:dyDescent="0.35">
      <c r="A644" s="37" t="s">
        <v>633</v>
      </c>
      <c r="B644" s="57" t="s">
        <v>99</v>
      </c>
      <c r="C644" s="57" t="s">
        <v>94</v>
      </c>
      <c r="D644" s="57" t="s">
        <v>336</v>
      </c>
      <c r="E644" s="41">
        <v>8704</v>
      </c>
      <c r="F644" s="41">
        <v>9033</v>
      </c>
      <c r="G644" s="41">
        <v>8869</v>
      </c>
      <c r="H644" s="57">
        <v>2.67</v>
      </c>
      <c r="I644" s="57"/>
      <c r="J644" s="57">
        <v>2.6</v>
      </c>
      <c r="K644" s="69">
        <v>2.64</v>
      </c>
      <c r="L644" s="57">
        <v>0.05</v>
      </c>
      <c r="M644" s="57"/>
      <c r="N644" s="69">
        <v>100.9</v>
      </c>
      <c r="O644" s="36">
        <f>N644</f>
        <v>100.9</v>
      </c>
      <c r="P644" s="61">
        <v>-13.1</v>
      </c>
      <c r="Q644" s="61">
        <v>8.1</v>
      </c>
      <c r="R644" s="61">
        <v>35.299999999999997</v>
      </c>
      <c r="S644" s="61">
        <v>12.2</v>
      </c>
      <c r="T644" s="61">
        <v>2.9</v>
      </c>
      <c r="U644" s="61" t="s">
        <v>896</v>
      </c>
      <c r="V644" s="57">
        <v>6</v>
      </c>
      <c r="W644" s="57">
        <v>12</v>
      </c>
      <c r="X644" s="57"/>
      <c r="Y644" s="57"/>
      <c r="Z644" s="57"/>
    </row>
    <row r="645" spans="1:26" x14ac:dyDescent="0.35">
      <c r="A645" s="37" t="s">
        <v>633</v>
      </c>
      <c r="B645" s="38" t="s">
        <v>600</v>
      </c>
      <c r="C645" s="39" t="s">
        <v>94</v>
      </c>
      <c r="D645" s="38" t="s">
        <v>307</v>
      </c>
      <c r="E645" s="40">
        <v>8704</v>
      </c>
      <c r="F645" s="40">
        <v>9033</v>
      </c>
      <c r="G645" s="42">
        <v>8868.5</v>
      </c>
      <c r="H645" s="43"/>
      <c r="I645" s="43">
        <v>2.5</v>
      </c>
      <c r="J645" s="43">
        <v>2.42</v>
      </c>
      <c r="K645" s="43">
        <f>AVERAGE(H645:J645)</f>
        <v>2.46</v>
      </c>
      <c r="L645" s="43">
        <f>STDEV(H645:J645)</f>
        <v>5.6568542494923851E-2</v>
      </c>
      <c r="M645" s="38"/>
      <c r="N645" s="43">
        <f>10^((3.31*(LOG(K645)))+0.611)</f>
        <v>80.351724968409059</v>
      </c>
      <c r="O645" s="36">
        <f>N645*1.1155</f>
        <v>89.632349202260301</v>
      </c>
      <c r="P645" s="121"/>
      <c r="Q645" s="36"/>
      <c r="R645" s="61"/>
      <c r="S645" s="61"/>
      <c r="T645" s="61"/>
      <c r="U645" s="61"/>
      <c r="V645" s="57">
        <v>6</v>
      </c>
      <c r="W645" s="57">
        <v>12</v>
      </c>
      <c r="X645" s="57"/>
      <c r="Y645" s="57"/>
      <c r="Z645" s="54"/>
    </row>
    <row r="646" spans="1:26" x14ac:dyDescent="0.35">
      <c r="A646" s="37" t="s">
        <v>633</v>
      </c>
      <c r="B646" s="30" t="s">
        <v>227</v>
      </c>
      <c r="C646" s="27" t="s">
        <v>94</v>
      </c>
      <c r="D646" s="38"/>
      <c r="E646" s="40">
        <v>8704</v>
      </c>
      <c r="F646" s="40">
        <v>9033</v>
      </c>
      <c r="G646" s="42">
        <v>8868.5</v>
      </c>
      <c r="H646" s="43"/>
      <c r="I646" s="43"/>
      <c r="J646" s="43"/>
      <c r="K646" s="43"/>
      <c r="L646" s="43"/>
      <c r="M646" s="38"/>
      <c r="N646" s="43"/>
      <c r="O646" s="36"/>
      <c r="P646" s="46">
        <v>-19.509466666666665</v>
      </c>
      <c r="Q646" s="50">
        <v>6.3778733333333326</v>
      </c>
      <c r="R646" s="46">
        <v>32.944060932196031</v>
      </c>
      <c r="S646" s="50">
        <v>11.316295286570288</v>
      </c>
      <c r="T646" s="50">
        <v>2.9112054871255157</v>
      </c>
      <c r="U646" s="61" t="s">
        <v>896</v>
      </c>
      <c r="V646" s="41">
        <v>6</v>
      </c>
      <c r="W646" s="57">
        <v>12</v>
      </c>
      <c r="X646" s="57"/>
      <c r="Y646" s="57"/>
      <c r="Z646" s="57"/>
    </row>
    <row r="647" spans="1:26" x14ac:dyDescent="0.35">
      <c r="A647" s="37" t="s">
        <v>633</v>
      </c>
      <c r="B647" s="57" t="s">
        <v>95</v>
      </c>
      <c r="C647" s="57" t="s">
        <v>94</v>
      </c>
      <c r="D647" s="57" t="s">
        <v>595</v>
      </c>
      <c r="E647" s="41">
        <v>8704</v>
      </c>
      <c r="F647" s="41">
        <v>9033</v>
      </c>
      <c r="G647" s="41">
        <v>8869</v>
      </c>
      <c r="H647" s="57">
        <v>2.3199999999999998</v>
      </c>
      <c r="I647" s="57">
        <v>2.2999999999999998</v>
      </c>
      <c r="J647" s="57"/>
      <c r="K647" s="69">
        <v>2.31</v>
      </c>
      <c r="L647" s="57">
        <v>0.01</v>
      </c>
      <c r="M647" s="57">
        <v>2.36</v>
      </c>
      <c r="N647" s="69">
        <v>65.2</v>
      </c>
      <c r="O647" s="36">
        <f>N647</f>
        <v>65.2</v>
      </c>
      <c r="P647" s="61">
        <v>-15.2</v>
      </c>
      <c r="Q647" s="61">
        <v>6.8</v>
      </c>
      <c r="R647" s="61">
        <v>33.1</v>
      </c>
      <c r="S647" s="61">
        <v>11.6</v>
      </c>
      <c r="T647" s="61">
        <v>2.8</v>
      </c>
      <c r="U647" s="61" t="s">
        <v>896</v>
      </c>
      <c r="V647" s="57">
        <v>6</v>
      </c>
      <c r="W647" s="57">
        <v>12</v>
      </c>
      <c r="X647" s="57"/>
      <c r="Y647" s="57"/>
      <c r="Z647" s="57"/>
    </row>
    <row r="648" spans="1:26" x14ac:dyDescent="0.35">
      <c r="A648" s="37" t="s">
        <v>633</v>
      </c>
      <c r="B648" s="57" t="s">
        <v>98</v>
      </c>
      <c r="C648" s="57" t="s">
        <v>94</v>
      </c>
      <c r="D648" s="57" t="s">
        <v>594</v>
      </c>
      <c r="E648" s="41">
        <v>8704</v>
      </c>
      <c r="F648" s="41">
        <v>9033</v>
      </c>
      <c r="G648" s="41">
        <v>8869</v>
      </c>
      <c r="H648" s="57">
        <v>2.52</v>
      </c>
      <c r="I648" s="57"/>
      <c r="J648" s="57">
        <v>2.4900000000000002</v>
      </c>
      <c r="K648" s="69">
        <v>2.5099999999999998</v>
      </c>
      <c r="L648" s="57">
        <v>0.02</v>
      </c>
      <c r="M648" s="57">
        <v>2.58</v>
      </c>
      <c r="N648" s="69">
        <v>85.3</v>
      </c>
      <c r="O648" s="36">
        <f>N648</f>
        <v>85.3</v>
      </c>
      <c r="P648" s="61">
        <v>-11.8</v>
      </c>
      <c r="Q648" s="61">
        <v>8.6</v>
      </c>
      <c r="R648" s="61">
        <v>28.9</v>
      </c>
      <c r="S648" s="61">
        <v>9.6999999999999993</v>
      </c>
      <c r="T648" s="61">
        <v>3</v>
      </c>
      <c r="U648" s="61" t="s">
        <v>896</v>
      </c>
      <c r="V648" s="57">
        <v>6</v>
      </c>
      <c r="W648" s="57">
        <v>12</v>
      </c>
      <c r="X648" s="57"/>
      <c r="Y648" s="57"/>
      <c r="Z648" s="57"/>
    </row>
    <row r="649" spans="1:26" x14ac:dyDescent="0.35">
      <c r="A649" s="37" t="s">
        <v>633</v>
      </c>
      <c r="B649" s="57" t="s">
        <v>154</v>
      </c>
      <c r="C649" s="57" t="s">
        <v>150</v>
      </c>
      <c r="D649" s="57" t="s">
        <v>595</v>
      </c>
      <c r="E649" s="41">
        <v>9033</v>
      </c>
      <c r="F649" s="41">
        <v>9363</v>
      </c>
      <c r="G649" s="41">
        <v>9198</v>
      </c>
      <c r="H649" s="57">
        <v>2.69</v>
      </c>
      <c r="I649" s="57"/>
      <c r="J649" s="57">
        <v>2.77</v>
      </c>
      <c r="K649" s="69">
        <v>2.73</v>
      </c>
      <c r="L649" s="57">
        <v>0.06</v>
      </c>
      <c r="M649" s="57">
        <v>2.84</v>
      </c>
      <c r="N649" s="69">
        <v>113.4</v>
      </c>
      <c r="O649" s="36">
        <f>N649</f>
        <v>113.4</v>
      </c>
      <c r="P649" s="61">
        <v>-10.1</v>
      </c>
      <c r="Q649" s="61">
        <v>8</v>
      </c>
      <c r="R649" s="61">
        <v>39</v>
      </c>
      <c r="S649" s="61">
        <v>13.2</v>
      </c>
      <c r="T649" s="61">
        <v>3</v>
      </c>
      <c r="U649" s="61" t="s">
        <v>896</v>
      </c>
      <c r="V649" s="57">
        <v>6</v>
      </c>
      <c r="W649" s="57">
        <v>13</v>
      </c>
      <c r="X649" s="57"/>
      <c r="Y649" s="57"/>
      <c r="Z649" s="57"/>
    </row>
    <row r="650" spans="1:26" x14ac:dyDescent="0.35">
      <c r="A650" s="37" t="s">
        <v>633</v>
      </c>
      <c r="B650" s="57" t="s">
        <v>155</v>
      </c>
      <c r="C650" s="57" t="s">
        <v>150</v>
      </c>
      <c r="D650" s="57" t="s">
        <v>595</v>
      </c>
      <c r="E650" s="41">
        <v>9033</v>
      </c>
      <c r="F650" s="41">
        <v>9363</v>
      </c>
      <c r="G650" s="41">
        <v>9198</v>
      </c>
      <c r="H650" s="57">
        <v>2.38</v>
      </c>
      <c r="I650" s="57">
        <v>2.36</v>
      </c>
      <c r="J650" s="57"/>
      <c r="K650" s="69">
        <v>2.37</v>
      </c>
      <c r="L650" s="57">
        <v>0.01</v>
      </c>
      <c r="M650" s="57">
        <v>2.4900000000000002</v>
      </c>
      <c r="N650" s="69">
        <v>71</v>
      </c>
      <c r="O650" s="36">
        <f>N650</f>
        <v>71</v>
      </c>
      <c r="P650" s="61">
        <v>-17.3</v>
      </c>
      <c r="Q650" s="61">
        <v>5.8</v>
      </c>
      <c r="R650" s="61">
        <v>37.1</v>
      </c>
      <c r="S650" s="61">
        <v>12.7</v>
      </c>
      <c r="T650" s="61">
        <v>2.9</v>
      </c>
      <c r="U650" s="61" t="s">
        <v>896</v>
      </c>
      <c r="V650" s="57">
        <v>6</v>
      </c>
      <c r="W650" s="57">
        <v>13</v>
      </c>
      <c r="X650" s="57"/>
      <c r="Y650" s="57"/>
      <c r="Z650" s="57"/>
    </row>
    <row r="651" spans="1:26" x14ac:dyDescent="0.35">
      <c r="A651" s="37" t="s">
        <v>633</v>
      </c>
      <c r="B651" s="57" t="s">
        <v>157</v>
      </c>
      <c r="C651" s="57" t="s">
        <v>150</v>
      </c>
      <c r="D651" s="57" t="s">
        <v>321</v>
      </c>
      <c r="E651" s="41">
        <v>9033</v>
      </c>
      <c r="F651" s="41">
        <v>9363</v>
      </c>
      <c r="G651" s="41">
        <v>9198</v>
      </c>
      <c r="H651" s="57">
        <v>2.35</v>
      </c>
      <c r="I651" s="57">
        <v>2.2999999999999998</v>
      </c>
      <c r="J651" s="57"/>
      <c r="K651" s="69">
        <v>2.33</v>
      </c>
      <c r="L651" s="57">
        <v>0.04</v>
      </c>
      <c r="M651" s="57">
        <v>2.2400000000000002</v>
      </c>
      <c r="N651" s="69">
        <v>66.7</v>
      </c>
      <c r="O651" s="36">
        <f>N651*1.1155</f>
        <v>74.403850000000006</v>
      </c>
      <c r="P651" s="61">
        <v>-17.7</v>
      </c>
      <c r="Q651" s="61">
        <v>6.4</v>
      </c>
      <c r="R651" s="61">
        <v>41.2</v>
      </c>
      <c r="S651" s="61">
        <v>14.3</v>
      </c>
      <c r="T651" s="61">
        <v>2.9</v>
      </c>
      <c r="U651" s="61" t="s">
        <v>896</v>
      </c>
      <c r="V651" s="57">
        <v>6</v>
      </c>
      <c r="W651" s="57">
        <v>13</v>
      </c>
      <c r="X651" s="57"/>
      <c r="Y651" s="57"/>
      <c r="Z651" s="57"/>
    </row>
    <row r="652" spans="1:26" x14ac:dyDescent="0.35">
      <c r="A652" s="37" t="s">
        <v>633</v>
      </c>
      <c r="B652" s="57" t="s">
        <v>159</v>
      </c>
      <c r="C652" s="57" t="s">
        <v>150</v>
      </c>
      <c r="D652" s="57" t="s">
        <v>307</v>
      </c>
      <c r="E652" s="41">
        <v>9033</v>
      </c>
      <c r="F652" s="41">
        <v>9363</v>
      </c>
      <c r="G652" s="41">
        <v>9198</v>
      </c>
      <c r="H652" s="57"/>
      <c r="I652" s="57">
        <v>2.23</v>
      </c>
      <c r="J652" s="57">
        <v>2.23</v>
      </c>
      <c r="K652" s="69">
        <v>2.23</v>
      </c>
      <c r="L652" s="57">
        <v>0</v>
      </c>
      <c r="M652" s="57">
        <v>2.5299999999999998</v>
      </c>
      <c r="N652" s="69">
        <v>58.1</v>
      </c>
      <c r="O652" s="36">
        <f>N652*1.1155</f>
        <v>64.810549999999992</v>
      </c>
      <c r="P652" s="61">
        <v>-14</v>
      </c>
      <c r="Q652" s="61">
        <v>7.2</v>
      </c>
      <c r="R652" s="61">
        <v>40.9</v>
      </c>
      <c r="S652" s="61">
        <v>13.7</v>
      </c>
      <c r="T652" s="61">
        <v>3</v>
      </c>
      <c r="U652" s="61" t="s">
        <v>896</v>
      </c>
      <c r="V652" s="57">
        <v>6</v>
      </c>
      <c r="W652" s="57">
        <v>13</v>
      </c>
      <c r="X652" s="57"/>
      <c r="Y652" s="57"/>
      <c r="Z652" s="57"/>
    </row>
    <row r="653" spans="1:26" x14ac:dyDescent="0.35">
      <c r="A653" s="37" t="s">
        <v>633</v>
      </c>
      <c r="B653" s="57" t="s">
        <v>160</v>
      </c>
      <c r="C653" s="57" t="s">
        <v>150</v>
      </c>
      <c r="D653" s="57" t="s">
        <v>321</v>
      </c>
      <c r="E653" s="41">
        <v>9033</v>
      </c>
      <c r="F653" s="41">
        <v>9363</v>
      </c>
      <c r="G653" s="41">
        <v>9198</v>
      </c>
      <c r="H653" s="57"/>
      <c r="I653" s="57">
        <v>2.56</v>
      </c>
      <c r="J653" s="57">
        <v>2.5299999999999998</v>
      </c>
      <c r="K653" s="69">
        <v>2.5499999999999998</v>
      </c>
      <c r="L653" s="57">
        <v>0.02</v>
      </c>
      <c r="M653" s="57">
        <v>2.63</v>
      </c>
      <c r="N653" s="69">
        <v>89.9</v>
      </c>
      <c r="O653" s="36">
        <f>N653*1.1155</f>
        <v>100.28345</v>
      </c>
      <c r="P653" s="61">
        <v>-13.3</v>
      </c>
      <c r="Q653" s="61">
        <v>6</v>
      </c>
      <c r="R653" s="61">
        <v>42.4</v>
      </c>
      <c r="S653" s="61">
        <v>14.6</v>
      </c>
      <c r="T653" s="61">
        <v>2.9</v>
      </c>
      <c r="U653" s="61" t="s">
        <v>896</v>
      </c>
      <c r="V653" s="57">
        <v>6</v>
      </c>
      <c r="W653" s="57">
        <v>13</v>
      </c>
      <c r="X653" s="57"/>
      <c r="Y653" s="57"/>
      <c r="Z653" s="57"/>
    </row>
    <row r="654" spans="1:26" x14ac:dyDescent="0.35">
      <c r="A654" s="37" t="s">
        <v>633</v>
      </c>
      <c r="B654" s="57" t="s">
        <v>156</v>
      </c>
      <c r="C654" s="57" t="s">
        <v>150</v>
      </c>
      <c r="D654" s="57" t="s">
        <v>321</v>
      </c>
      <c r="E654" s="41">
        <v>9033</v>
      </c>
      <c r="F654" s="41">
        <v>9363</v>
      </c>
      <c r="G654" s="41">
        <v>9198</v>
      </c>
      <c r="H654" s="57">
        <v>2.2200000000000002</v>
      </c>
      <c r="I654" s="57"/>
      <c r="J654" s="57">
        <v>2.17</v>
      </c>
      <c r="K654" s="69">
        <v>2.2000000000000002</v>
      </c>
      <c r="L654" s="57">
        <v>0.04</v>
      </c>
      <c r="M654" s="57">
        <v>2.3199999999999998</v>
      </c>
      <c r="N654" s="69">
        <v>55.1</v>
      </c>
      <c r="O654" s="36">
        <f>N654*1.1155</f>
        <v>61.46405</v>
      </c>
      <c r="P654" s="61">
        <v>-18.899999999999999</v>
      </c>
      <c r="Q654" s="61">
        <v>6.8</v>
      </c>
      <c r="R654" s="61">
        <v>38.4</v>
      </c>
      <c r="S654" s="61">
        <v>13.1</v>
      </c>
      <c r="T654" s="61">
        <v>2.9</v>
      </c>
      <c r="U654" s="61" t="s">
        <v>896</v>
      </c>
      <c r="V654" s="57">
        <v>6</v>
      </c>
      <c r="W654" s="57">
        <v>13</v>
      </c>
      <c r="X654" s="57"/>
      <c r="Y654" s="57"/>
      <c r="Z654" s="57"/>
    </row>
    <row r="655" spans="1:26" x14ac:dyDescent="0.35">
      <c r="A655" s="37" t="s">
        <v>633</v>
      </c>
      <c r="B655" s="57" t="s">
        <v>161</v>
      </c>
      <c r="C655" s="57" t="s">
        <v>150</v>
      </c>
      <c r="D655" s="57" t="s">
        <v>321</v>
      </c>
      <c r="E655" s="41">
        <v>9033</v>
      </c>
      <c r="F655" s="41">
        <v>9363</v>
      </c>
      <c r="G655" s="41">
        <v>9198</v>
      </c>
      <c r="H655" s="57">
        <v>2.4</v>
      </c>
      <c r="I655" s="57">
        <v>2.4500000000000002</v>
      </c>
      <c r="J655" s="57">
        <v>2.5099999999999998</v>
      </c>
      <c r="K655" s="69">
        <v>2.4500000000000002</v>
      </c>
      <c r="L655" s="57">
        <v>0.06</v>
      </c>
      <c r="M655" s="57"/>
      <c r="N655" s="69">
        <v>79.599999999999994</v>
      </c>
      <c r="O655" s="36">
        <f>N655*1.1155</f>
        <v>88.79379999999999</v>
      </c>
      <c r="P655" s="61"/>
      <c r="Q655" s="61"/>
      <c r="R655" s="61"/>
      <c r="S655" s="61"/>
      <c r="T655" s="61"/>
      <c r="U655" s="61"/>
      <c r="V655" s="57">
        <v>6</v>
      </c>
      <c r="W655" s="57">
        <v>13</v>
      </c>
      <c r="X655" s="57"/>
      <c r="Y655" s="57"/>
      <c r="Z655" s="57"/>
    </row>
    <row r="656" spans="1:26" x14ac:dyDescent="0.35">
      <c r="A656" s="37" t="s">
        <v>633</v>
      </c>
      <c r="B656" s="57" t="s">
        <v>158</v>
      </c>
      <c r="C656" s="57" t="s">
        <v>150</v>
      </c>
      <c r="D656" s="57" t="s">
        <v>307</v>
      </c>
      <c r="E656" s="41">
        <v>9033</v>
      </c>
      <c r="F656" s="41">
        <v>9363</v>
      </c>
      <c r="G656" s="41">
        <v>9198</v>
      </c>
      <c r="H656" s="57"/>
      <c r="I656" s="57">
        <v>2.34</v>
      </c>
      <c r="J656" s="57">
        <v>2.33</v>
      </c>
      <c r="K656" s="69">
        <v>2.34</v>
      </c>
      <c r="L656" s="57">
        <v>0.01</v>
      </c>
      <c r="M656" s="57">
        <v>2.39</v>
      </c>
      <c r="N656" s="69">
        <v>67.599999999999994</v>
      </c>
      <c r="O656" s="36">
        <f>N656*1.1155</f>
        <v>75.407799999999995</v>
      </c>
      <c r="P656" s="61"/>
      <c r="Q656" s="61"/>
      <c r="R656" s="61"/>
      <c r="S656" s="61"/>
      <c r="T656" s="61"/>
      <c r="U656" s="61"/>
      <c r="V656" s="57">
        <v>6</v>
      </c>
      <c r="W656" s="57">
        <v>13</v>
      </c>
      <c r="X656" s="57"/>
      <c r="Y656" s="57"/>
      <c r="Z656" s="57"/>
    </row>
    <row r="657" spans="1:26" x14ac:dyDescent="0.35">
      <c r="A657" s="37" t="s">
        <v>633</v>
      </c>
      <c r="B657" s="57" t="s">
        <v>162</v>
      </c>
      <c r="C657" s="57" t="s">
        <v>150</v>
      </c>
      <c r="D657" s="57" t="s">
        <v>594</v>
      </c>
      <c r="E657" s="41">
        <v>9033</v>
      </c>
      <c r="F657" s="41">
        <v>9363</v>
      </c>
      <c r="G657" s="41">
        <v>9198</v>
      </c>
      <c r="H657" s="57"/>
      <c r="I657" s="57">
        <v>2.33</v>
      </c>
      <c r="J657" s="57">
        <v>2.29</v>
      </c>
      <c r="K657" s="69">
        <v>2.31</v>
      </c>
      <c r="L657" s="57">
        <v>0.03</v>
      </c>
      <c r="M657" s="57">
        <v>2.42</v>
      </c>
      <c r="N657" s="69">
        <v>65.2</v>
      </c>
      <c r="O657" s="36">
        <f>N657</f>
        <v>65.2</v>
      </c>
      <c r="P657" s="61">
        <v>-14.5</v>
      </c>
      <c r="Q657" s="61">
        <v>6.4</v>
      </c>
      <c r="R657" s="61">
        <v>41.2</v>
      </c>
      <c r="S657" s="61">
        <v>14.2</v>
      </c>
      <c r="T657" s="61">
        <v>2.9</v>
      </c>
      <c r="U657" s="61" t="s">
        <v>896</v>
      </c>
      <c r="V657" s="57">
        <v>6</v>
      </c>
      <c r="W657" s="57">
        <v>13</v>
      </c>
      <c r="X657" s="57"/>
      <c r="Y657" s="57"/>
      <c r="Z657" s="57"/>
    </row>
    <row r="658" spans="1:26" x14ac:dyDescent="0.35">
      <c r="A658" s="37" t="s">
        <v>633</v>
      </c>
      <c r="B658" s="57" t="s">
        <v>167</v>
      </c>
      <c r="C658" s="57" t="s">
        <v>150</v>
      </c>
      <c r="D658" s="57" t="s">
        <v>321</v>
      </c>
      <c r="E658" s="41">
        <v>9033</v>
      </c>
      <c r="F658" s="41">
        <v>9363</v>
      </c>
      <c r="G658" s="41">
        <v>9198</v>
      </c>
      <c r="H658" s="57"/>
      <c r="I658" s="57">
        <v>2.35</v>
      </c>
      <c r="J658" s="57">
        <v>2.36</v>
      </c>
      <c r="K658" s="69">
        <v>2.36</v>
      </c>
      <c r="L658" s="57">
        <v>0.01</v>
      </c>
      <c r="M658" s="57">
        <v>2.4900000000000002</v>
      </c>
      <c r="N658" s="69">
        <v>69.5</v>
      </c>
      <c r="O658" s="36">
        <f>N658*1.1155</f>
        <v>77.527249999999995</v>
      </c>
      <c r="P658" s="61">
        <v>-17.2</v>
      </c>
      <c r="Q658" s="61">
        <v>6.1</v>
      </c>
      <c r="R658" s="61">
        <v>41.1</v>
      </c>
      <c r="S658" s="61">
        <v>14.2</v>
      </c>
      <c r="T658" s="61">
        <v>2.9</v>
      </c>
      <c r="U658" s="61" t="s">
        <v>896</v>
      </c>
      <c r="V658" s="57">
        <v>6</v>
      </c>
      <c r="W658" s="57">
        <v>13</v>
      </c>
      <c r="X658" s="57"/>
      <c r="Y658" s="57"/>
      <c r="Z658" s="57"/>
    </row>
    <row r="659" spans="1:26" x14ac:dyDescent="0.35">
      <c r="A659" s="37" t="s">
        <v>633</v>
      </c>
      <c r="B659" s="57" t="s">
        <v>164</v>
      </c>
      <c r="C659" s="57" t="s">
        <v>150</v>
      </c>
      <c r="D659" s="57" t="s">
        <v>307</v>
      </c>
      <c r="E659" s="41">
        <v>9033</v>
      </c>
      <c r="F659" s="41">
        <v>9363</v>
      </c>
      <c r="G659" s="41">
        <v>9198</v>
      </c>
      <c r="H659" s="57"/>
      <c r="I659" s="57">
        <v>2.2200000000000002</v>
      </c>
      <c r="J659" s="57">
        <v>2.2400000000000002</v>
      </c>
      <c r="K659" s="69">
        <v>2.23</v>
      </c>
      <c r="L659" s="57">
        <v>0.01</v>
      </c>
      <c r="M659" s="57">
        <v>2.29</v>
      </c>
      <c r="N659" s="69">
        <v>58.1</v>
      </c>
      <c r="O659" s="36">
        <f>N659*1.1155</f>
        <v>64.810549999999992</v>
      </c>
      <c r="P659" s="61">
        <v>-12.9</v>
      </c>
      <c r="Q659" s="61">
        <v>7.1</v>
      </c>
      <c r="R659" s="61">
        <v>34.700000000000003</v>
      </c>
      <c r="S659" s="61">
        <v>11.5</v>
      </c>
      <c r="T659" s="61">
        <v>3</v>
      </c>
      <c r="U659" s="61" t="s">
        <v>896</v>
      </c>
      <c r="V659" s="57">
        <v>6</v>
      </c>
      <c r="W659" s="57">
        <v>13</v>
      </c>
      <c r="X659" s="57"/>
      <c r="Y659" s="57"/>
      <c r="Z659" s="57"/>
    </row>
    <row r="660" spans="1:26" x14ac:dyDescent="0.35">
      <c r="A660" s="37" t="s">
        <v>633</v>
      </c>
      <c r="B660" s="57" t="s">
        <v>165</v>
      </c>
      <c r="C660" s="57" t="s">
        <v>150</v>
      </c>
      <c r="D660" s="57" t="s">
        <v>321</v>
      </c>
      <c r="E660" s="41">
        <v>9033</v>
      </c>
      <c r="F660" s="41">
        <v>9363</v>
      </c>
      <c r="G660" s="41">
        <v>9198</v>
      </c>
      <c r="H660" s="57">
        <v>2.25</v>
      </c>
      <c r="I660" s="57"/>
      <c r="J660" s="57">
        <v>2.21</v>
      </c>
      <c r="K660" s="69">
        <v>2.23</v>
      </c>
      <c r="L660" s="57">
        <v>0.03</v>
      </c>
      <c r="M660" s="57">
        <v>2.36</v>
      </c>
      <c r="N660" s="69">
        <v>58.1</v>
      </c>
      <c r="O660" s="36">
        <f>N660*1.1155</f>
        <v>64.810549999999992</v>
      </c>
      <c r="P660" s="61"/>
      <c r="Q660" s="61"/>
      <c r="R660" s="61"/>
      <c r="S660" s="61"/>
      <c r="T660" s="61"/>
      <c r="U660" s="61"/>
      <c r="V660" s="57">
        <v>6</v>
      </c>
      <c r="W660" s="57">
        <v>13</v>
      </c>
      <c r="X660" s="57"/>
      <c r="Y660" s="57"/>
      <c r="Z660" s="57"/>
    </row>
    <row r="661" spans="1:26" x14ac:dyDescent="0.35">
      <c r="A661" s="37" t="s">
        <v>633</v>
      </c>
      <c r="B661" s="57" t="s">
        <v>151</v>
      </c>
      <c r="C661" s="57" t="s">
        <v>150</v>
      </c>
      <c r="D661" s="57" t="s">
        <v>321</v>
      </c>
      <c r="E661" s="41">
        <v>9033</v>
      </c>
      <c r="F661" s="41">
        <v>9363</v>
      </c>
      <c r="G661" s="41">
        <v>9198</v>
      </c>
      <c r="H661" s="57"/>
      <c r="I661" s="57">
        <v>2.42</v>
      </c>
      <c r="J661" s="57">
        <v>2.4300000000000002</v>
      </c>
      <c r="K661" s="69">
        <v>2.4300000000000002</v>
      </c>
      <c r="L661" s="57">
        <v>0.01</v>
      </c>
      <c r="M661" s="57">
        <v>2.4700000000000002</v>
      </c>
      <c r="N661" s="69">
        <v>76.599999999999994</v>
      </c>
      <c r="O661" s="36">
        <f>N661*1.1155</f>
        <v>85.447299999999984</v>
      </c>
      <c r="P661" s="61"/>
      <c r="Q661" s="61"/>
      <c r="R661" s="61"/>
      <c r="S661" s="61"/>
      <c r="T661" s="61"/>
      <c r="U661" s="61"/>
      <c r="V661" s="57">
        <v>6</v>
      </c>
      <c r="W661" s="57">
        <v>13</v>
      </c>
      <c r="X661" s="57"/>
      <c r="Y661" s="57"/>
      <c r="Z661" s="57"/>
    </row>
    <row r="662" spans="1:26" x14ac:dyDescent="0.35">
      <c r="A662" s="37" t="s">
        <v>633</v>
      </c>
      <c r="B662" s="57" t="s">
        <v>153</v>
      </c>
      <c r="C662" s="57" t="s">
        <v>150</v>
      </c>
      <c r="D662" s="57" t="s">
        <v>321</v>
      </c>
      <c r="E662" s="41">
        <v>9033</v>
      </c>
      <c r="F662" s="41">
        <v>9363</v>
      </c>
      <c r="G662" s="41">
        <v>9198</v>
      </c>
      <c r="H662" s="57"/>
      <c r="I662" s="57">
        <v>2.23</v>
      </c>
      <c r="J662" s="57">
        <v>2.2200000000000002</v>
      </c>
      <c r="K662" s="69">
        <v>2.23</v>
      </c>
      <c r="L662" s="57">
        <v>0.01</v>
      </c>
      <c r="M662" s="57"/>
      <c r="N662" s="69">
        <v>57.6</v>
      </c>
      <c r="O662" s="36">
        <f>N662*1.1155</f>
        <v>64.252799999999993</v>
      </c>
      <c r="P662" s="61"/>
      <c r="Q662" s="61"/>
      <c r="R662" s="61"/>
      <c r="S662" s="61"/>
      <c r="T662" s="61"/>
      <c r="U662" s="61"/>
      <c r="V662" s="57">
        <v>6</v>
      </c>
      <c r="W662" s="57">
        <v>13</v>
      </c>
      <c r="X662" s="57"/>
      <c r="Y662" s="57"/>
      <c r="Z662" s="57"/>
    </row>
    <row r="663" spans="1:26" x14ac:dyDescent="0.35">
      <c r="A663" s="37" t="s">
        <v>633</v>
      </c>
      <c r="B663" s="57" t="s">
        <v>152</v>
      </c>
      <c r="C663" s="57" t="s">
        <v>150</v>
      </c>
      <c r="D663" s="57" t="s">
        <v>321</v>
      </c>
      <c r="E663" s="41">
        <v>9033</v>
      </c>
      <c r="F663" s="41">
        <v>9363</v>
      </c>
      <c r="G663" s="41">
        <v>9198</v>
      </c>
      <c r="H663" s="57"/>
      <c r="I663" s="57">
        <v>2.23</v>
      </c>
      <c r="J663" s="57">
        <v>2.21</v>
      </c>
      <c r="K663" s="69">
        <v>2.2200000000000002</v>
      </c>
      <c r="L663" s="57">
        <v>0.01</v>
      </c>
      <c r="M663" s="57">
        <v>2.29</v>
      </c>
      <c r="N663" s="69">
        <v>57.2</v>
      </c>
      <c r="O663" s="36">
        <f>N663*1.1155</f>
        <v>63.806599999999996</v>
      </c>
      <c r="P663" s="61"/>
      <c r="Q663" s="61"/>
      <c r="R663" s="61"/>
      <c r="S663" s="61"/>
      <c r="T663" s="61"/>
      <c r="U663" s="61"/>
      <c r="V663" s="57">
        <v>6</v>
      </c>
      <c r="W663" s="57">
        <v>13</v>
      </c>
      <c r="X663" s="57"/>
      <c r="Y663" s="57"/>
      <c r="Z663" s="57"/>
    </row>
    <row r="664" spans="1:26" x14ac:dyDescent="0.35">
      <c r="A664" s="37" t="s">
        <v>633</v>
      </c>
      <c r="B664" s="57" t="s">
        <v>166</v>
      </c>
      <c r="C664" s="57" t="s">
        <v>150</v>
      </c>
      <c r="D664" s="57" t="s">
        <v>307</v>
      </c>
      <c r="E664" s="41">
        <v>9033</v>
      </c>
      <c r="F664" s="41">
        <v>9363</v>
      </c>
      <c r="G664" s="41">
        <v>9198</v>
      </c>
      <c r="H664" s="57">
        <v>2.5099999999999998</v>
      </c>
      <c r="I664" s="57"/>
      <c r="J664" s="57">
        <v>2.54</v>
      </c>
      <c r="K664" s="69">
        <v>2.5299999999999998</v>
      </c>
      <c r="L664" s="57">
        <v>0.02</v>
      </c>
      <c r="M664" s="57">
        <v>2.6</v>
      </c>
      <c r="N664" s="69">
        <v>87.6</v>
      </c>
      <c r="O664" s="36">
        <f>N664*1.1155</f>
        <v>97.717799999999983</v>
      </c>
      <c r="P664" s="61"/>
      <c r="Q664" s="61"/>
      <c r="R664" s="61"/>
      <c r="S664" s="61"/>
      <c r="T664" s="61"/>
      <c r="U664" s="61"/>
      <c r="V664" s="57">
        <v>6</v>
      </c>
      <c r="W664" s="57">
        <v>13</v>
      </c>
      <c r="X664" s="57"/>
      <c r="Y664" s="57"/>
      <c r="Z664" s="57"/>
    </row>
    <row r="665" spans="1:26" x14ac:dyDescent="0.35">
      <c r="A665" s="37" t="s">
        <v>633</v>
      </c>
      <c r="B665" s="57" t="s">
        <v>163</v>
      </c>
      <c r="C665" s="57" t="s">
        <v>150</v>
      </c>
      <c r="D665" s="57" t="s">
        <v>307</v>
      </c>
      <c r="E665" s="41">
        <v>9033</v>
      </c>
      <c r="F665" s="41">
        <v>9363</v>
      </c>
      <c r="G665" s="41">
        <v>9198</v>
      </c>
      <c r="H665" s="57">
        <v>2.4</v>
      </c>
      <c r="I665" s="57">
        <v>2.37</v>
      </c>
      <c r="J665" s="57"/>
      <c r="K665" s="69">
        <v>2.39</v>
      </c>
      <c r="L665" s="57">
        <v>0.02</v>
      </c>
      <c r="M665" s="57">
        <v>2.3199999999999998</v>
      </c>
      <c r="N665" s="69">
        <v>72.5</v>
      </c>
      <c r="O665" s="36">
        <f>N665*1.1155</f>
        <v>80.873750000000001</v>
      </c>
      <c r="P665" s="61"/>
      <c r="Q665" s="61"/>
      <c r="R665" s="61"/>
      <c r="S665" s="61"/>
      <c r="T665" s="61"/>
      <c r="U665" s="61"/>
      <c r="V665" s="57">
        <v>6</v>
      </c>
      <c r="W665" s="57">
        <v>13</v>
      </c>
      <c r="X665" s="57"/>
      <c r="Y665" s="57"/>
      <c r="Z665" s="57"/>
    </row>
    <row r="666" spans="1:26" x14ac:dyDescent="0.35">
      <c r="A666" s="37" t="s">
        <v>633</v>
      </c>
      <c r="B666" s="57" t="s">
        <v>168</v>
      </c>
      <c r="C666" s="57" t="s">
        <v>150</v>
      </c>
      <c r="D666" s="57" t="s">
        <v>307</v>
      </c>
      <c r="E666" s="41">
        <v>9033</v>
      </c>
      <c r="F666" s="41">
        <v>9363</v>
      </c>
      <c r="G666" s="41">
        <v>9198</v>
      </c>
      <c r="H666" s="57"/>
      <c r="I666" s="57">
        <v>2.25</v>
      </c>
      <c r="J666" s="57">
        <v>2.1800000000000002</v>
      </c>
      <c r="K666" s="69">
        <v>2.2200000000000002</v>
      </c>
      <c r="L666" s="57">
        <v>0.05</v>
      </c>
      <c r="M666" s="57">
        <v>2.4300000000000002</v>
      </c>
      <c r="N666" s="69">
        <v>56.8</v>
      </c>
      <c r="O666" s="36">
        <f>N666*1.1155</f>
        <v>63.360399999999991</v>
      </c>
      <c r="P666" s="61"/>
      <c r="Q666" s="61"/>
      <c r="R666" s="61"/>
      <c r="S666" s="61"/>
      <c r="T666" s="61"/>
      <c r="U666" s="61"/>
      <c r="V666" s="57">
        <v>6</v>
      </c>
      <c r="W666" s="57">
        <v>13</v>
      </c>
      <c r="X666" s="57"/>
      <c r="Y666" s="57">
        <v>-14.659844444444444</v>
      </c>
      <c r="Z666" s="57">
        <v>6.9473521212121208</v>
      </c>
    </row>
    <row r="667" spans="1:26" x14ac:dyDescent="0.35">
      <c r="A667" s="37" t="s">
        <v>633</v>
      </c>
      <c r="B667" s="57" t="s">
        <v>196</v>
      </c>
      <c r="C667" s="57" t="s">
        <v>150</v>
      </c>
      <c r="D667" s="57" t="s">
        <v>336</v>
      </c>
      <c r="E667" s="41">
        <v>9033</v>
      </c>
      <c r="F667" s="41">
        <v>9363</v>
      </c>
      <c r="G667" s="41">
        <v>9198</v>
      </c>
      <c r="H667" s="57">
        <v>2.76</v>
      </c>
      <c r="I667" s="57">
        <v>2.77</v>
      </c>
      <c r="J667" s="57"/>
      <c r="K667" s="69">
        <v>2.77</v>
      </c>
      <c r="L667" s="57">
        <v>0.01</v>
      </c>
      <c r="M667" s="57">
        <v>2.79</v>
      </c>
      <c r="N667" s="69">
        <v>118.3</v>
      </c>
      <c r="O667" s="36">
        <f>N667</f>
        <v>118.3</v>
      </c>
      <c r="P667" s="61">
        <v>-16.3</v>
      </c>
      <c r="Q667" s="61">
        <v>7.2</v>
      </c>
      <c r="R667" s="61">
        <v>34</v>
      </c>
      <c r="S667" s="61">
        <v>11.6</v>
      </c>
      <c r="T667" s="61">
        <v>2.9</v>
      </c>
      <c r="U667" s="61" t="s">
        <v>896</v>
      </c>
      <c r="V667" s="57">
        <v>6</v>
      </c>
      <c r="W667" s="57">
        <v>13</v>
      </c>
      <c r="X667" s="57"/>
      <c r="Y667" s="57"/>
      <c r="Z667" s="57"/>
    </row>
    <row r="668" spans="1:26" x14ac:dyDescent="0.35">
      <c r="A668" s="37" t="s">
        <v>633</v>
      </c>
      <c r="B668" s="57" t="s">
        <v>195</v>
      </c>
      <c r="C668" s="57" t="s">
        <v>150</v>
      </c>
      <c r="D668" s="57" t="s">
        <v>594</v>
      </c>
      <c r="E668" s="41">
        <v>9033</v>
      </c>
      <c r="F668" s="41">
        <v>9363</v>
      </c>
      <c r="G668" s="41">
        <v>9198</v>
      </c>
      <c r="H668" s="57">
        <v>2.56</v>
      </c>
      <c r="I668" s="57"/>
      <c r="J668" s="57">
        <v>2.6</v>
      </c>
      <c r="K668" s="69">
        <v>2.58</v>
      </c>
      <c r="L668" s="57">
        <v>0.03</v>
      </c>
      <c r="M668" s="57">
        <v>2.4700000000000002</v>
      </c>
      <c r="N668" s="69">
        <v>94.1</v>
      </c>
      <c r="O668" s="36">
        <f>N668</f>
        <v>94.1</v>
      </c>
      <c r="P668" s="61">
        <v>-11.6</v>
      </c>
      <c r="Q668" s="61">
        <v>7.5</v>
      </c>
      <c r="R668" s="61">
        <v>39.799999999999997</v>
      </c>
      <c r="S668" s="61">
        <v>13.9</v>
      </c>
      <c r="T668" s="61">
        <v>2.9</v>
      </c>
      <c r="U668" s="61" t="s">
        <v>896</v>
      </c>
      <c r="V668" s="57">
        <v>6</v>
      </c>
      <c r="W668" s="57">
        <v>13</v>
      </c>
      <c r="X668" s="57"/>
      <c r="Y668" s="57"/>
      <c r="Z668" s="57"/>
    </row>
    <row r="669" spans="1:26" x14ac:dyDescent="0.35">
      <c r="A669" s="37" t="s">
        <v>633</v>
      </c>
      <c r="B669" s="57" t="s">
        <v>197</v>
      </c>
      <c r="C669" s="57" t="s">
        <v>150</v>
      </c>
      <c r="D669" s="57" t="s">
        <v>307</v>
      </c>
      <c r="E669" s="41">
        <v>9033</v>
      </c>
      <c r="F669" s="41">
        <v>9363</v>
      </c>
      <c r="G669" s="41">
        <v>9198</v>
      </c>
      <c r="H669" s="57"/>
      <c r="I669" s="57">
        <v>2.57</v>
      </c>
      <c r="J669" s="57">
        <v>2.61</v>
      </c>
      <c r="K669" s="69">
        <v>2.59</v>
      </c>
      <c r="L669" s="57">
        <v>0.03</v>
      </c>
      <c r="M669" s="57">
        <v>2.68</v>
      </c>
      <c r="N669" s="69">
        <v>95.3</v>
      </c>
      <c r="O669" s="36">
        <f>N669*1.1155</f>
        <v>106.30714999999999</v>
      </c>
      <c r="P669" s="61"/>
      <c r="Q669" s="61"/>
      <c r="R669" s="61"/>
      <c r="S669" s="61"/>
      <c r="T669" s="61"/>
      <c r="U669" s="61"/>
      <c r="V669" s="57">
        <v>6</v>
      </c>
      <c r="W669" s="57">
        <v>13</v>
      </c>
      <c r="X669" s="57"/>
      <c r="Y669" s="57"/>
      <c r="Z669" s="57"/>
    </row>
    <row r="670" spans="1:26" x14ac:dyDescent="0.35">
      <c r="A670" s="37" t="s">
        <v>633</v>
      </c>
      <c r="B670" s="57" t="s">
        <v>198</v>
      </c>
      <c r="C670" s="57" t="s">
        <v>150</v>
      </c>
      <c r="D670" s="57" t="s">
        <v>307</v>
      </c>
      <c r="E670" s="41">
        <v>9033</v>
      </c>
      <c r="F670" s="41">
        <v>9363</v>
      </c>
      <c r="G670" s="41">
        <v>9198</v>
      </c>
      <c r="H670" s="57">
        <v>2.48</v>
      </c>
      <c r="I670" s="57"/>
      <c r="J670" s="57">
        <v>2.5299999999999998</v>
      </c>
      <c r="K670" s="69">
        <v>2.5099999999999998</v>
      </c>
      <c r="L670" s="57">
        <v>0.04</v>
      </c>
      <c r="M670" s="57">
        <v>2.61</v>
      </c>
      <c r="N670" s="69">
        <v>85.3</v>
      </c>
      <c r="O670" s="36">
        <f>N670*1.1155</f>
        <v>95.152149999999992</v>
      </c>
      <c r="P670" s="61"/>
      <c r="Q670" s="61"/>
      <c r="R670" s="61"/>
      <c r="S670" s="61"/>
      <c r="T670" s="61"/>
      <c r="U670" s="61"/>
      <c r="V670" s="57">
        <v>6</v>
      </c>
      <c r="W670" s="57">
        <v>13</v>
      </c>
      <c r="X670" s="57"/>
      <c r="Y670" s="57"/>
      <c r="Z670" s="57"/>
    </row>
    <row r="671" spans="1:26" x14ac:dyDescent="0.35">
      <c r="A671" s="37" t="s">
        <v>633</v>
      </c>
      <c r="B671" s="27" t="s">
        <v>469</v>
      </c>
      <c r="C671" s="27" t="s">
        <v>150</v>
      </c>
      <c r="D671" s="38"/>
      <c r="E671" s="29">
        <v>9033</v>
      </c>
      <c r="F671" s="29">
        <v>9363</v>
      </c>
      <c r="G671" s="29">
        <v>9198</v>
      </c>
      <c r="H671" s="43"/>
      <c r="I671" s="43"/>
      <c r="J671" s="43"/>
      <c r="K671" s="43"/>
      <c r="L671" s="43"/>
      <c r="M671" s="38"/>
      <c r="N671" s="43"/>
      <c r="O671" s="36"/>
      <c r="P671" s="46">
        <v>-18.567</v>
      </c>
      <c r="Q671" s="50">
        <v>6.6694444444444443</v>
      </c>
      <c r="R671" s="50">
        <v>39.485611837717116</v>
      </c>
      <c r="S671" s="50">
        <v>13.775132531651519</v>
      </c>
      <c r="T671" s="46">
        <v>2.8664415203984346</v>
      </c>
      <c r="U671" s="61" t="s">
        <v>896</v>
      </c>
      <c r="V671" s="41">
        <v>6</v>
      </c>
      <c r="W671" s="57">
        <v>13</v>
      </c>
      <c r="X671" s="57"/>
      <c r="Y671" s="57"/>
      <c r="Z671" s="57"/>
    </row>
    <row r="672" spans="1:26" x14ac:dyDescent="0.35">
      <c r="A672" s="37" t="s">
        <v>633</v>
      </c>
      <c r="B672" s="27" t="s">
        <v>470</v>
      </c>
      <c r="C672" s="27" t="s">
        <v>150</v>
      </c>
      <c r="D672" s="38"/>
      <c r="E672" s="29">
        <v>9033</v>
      </c>
      <c r="F672" s="29">
        <v>9363</v>
      </c>
      <c r="G672" s="29">
        <v>9198</v>
      </c>
      <c r="H672" s="43"/>
      <c r="I672" s="43"/>
      <c r="J672" s="43"/>
      <c r="K672" s="43"/>
      <c r="L672" s="43"/>
      <c r="M672" s="38"/>
      <c r="N672" s="43"/>
      <c r="O672" s="36"/>
      <c r="P672" s="44">
        <v>-13.440555555555552</v>
      </c>
      <c r="Q672" s="45">
        <v>5.0284444444444443</v>
      </c>
      <c r="R672" s="44">
        <v>41.995843068233157</v>
      </c>
      <c r="S672" s="45">
        <v>14.625764804451846</v>
      </c>
      <c r="T672" s="44">
        <v>2.8713604812960143</v>
      </c>
      <c r="U672" s="61" t="s">
        <v>896</v>
      </c>
      <c r="V672" s="41">
        <v>6</v>
      </c>
      <c r="W672" s="57">
        <v>13</v>
      </c>
      <c r="X672" s="57"/>
      <c r="Y672" s="57"/>
      <c r="Z672" s="57"/>
    </row>
    <row r="673" spans="1:26" x14ac:dyDescent="0.35">
      <c r="A673" s="37" t="s">
        <v>633</v>
      </c>
      <c r="B673" s="27" t="s">
        <v>471</v>
      </c>
      <c r="C673" s="27" t="s">
        <v>150</v>
      </c>
      <c r="D673" s="38"/>
      <c r="E673" s="29">
        <v>9033</v>
      </c>
      <c r="F673" s="29">
        <v>9363</v>
      </c>
      <c r="G673" s="29">
        <v>9198</v>
      </c>
      <c r="H673" s="43"/>
      <c r="I673" s="43"/>
      <c r="J673" s="43"/>
      <c r="K673" s="43"/>
      <c r="L673" s="43"/>
      <c r="M673" s="38"/>
      <c r="N673" s="43"/>
      <c r="O673" s="36"/>
      <c r="P673" s="44">
        <v>-13.444555555555553</v>
      </c>
      <c r="Q673" s="45">
        <v>7.7584444444444438</v>
      </c>
      <c r="R673" s="44">
        <v>37.136231230612424</v>
      </c>
      <c r="S673" s="45">
        <v>12.905078359324252</v>
      </c>
      <c r="T673" s="44">
        <v>2.8776447687185516</v>
      </c>
      <c r="U673" s="61" t="s">
        <v>896</v>
      </c>
      <c r="V673" s="41">
        <v>6</v>
      </c>
      <c r="W673" s="57">
        <v>13</v>
      </c>
      <c r="X673" s="57"/>
      <c r="Y673" s="57"/>
      <c r="Z673" s="57"/>
    </row>
    <row r="674" spans="1:26" x14ac:dyDescent="0.35">
      <c r="A674" s="37" t="s">
        <v>633</v>
      </c>
      <c r="B674" s="27" t="s">
        <v>472</v>
      </c>
      <c r="C674" s="27" t="s">
        <v>150</v>
      </c>
      <c r="D674" s="38"/>
      <c r="E674" s="29">
        <v>9033</v>
      </c>
      <c r="F674" s="29">
        <v>9363</v>
      </c>
      <c r="G674" s="29">
        <v>9198</v>
      </c>
      <c r="H674" s="43"/>
      <c r="I674" s="43"/>
      <c r="J674" s="43"/>
      <c r="K674" s="43"/>
      <c r="L674" s="43"/>
      <c r="M674" s="38"/>
      <c r="N674" s="43"/>
      <c r="O674" s="36"/>
      <c r="P674" s="46">
        <v>-15.62</v>
      </c>
      <c r="Q674" s="50">
        <v>7.2574444444444444</v>
      </c>
      <c r="R674" s="50">
        <v>40.287635471439863</v>
      </c>
      <c r="S674" s="50">
        <v>13.739363176304304</v>
      </c>
      <c r="T674" s="46">
        <v>2.9322782253053941</v>
      </c>
      <c r="U674" s="61" t="s">
        <v>896</v>
      </c>
      <c r="V674" s="57">
        <v>6</v>
      </c>
      <c r="W674" s="57">
        <v>13</v>
      </c>
      <c r="X674" s="57"/>
      <c r="Y674" s="57"/>
      <c r="Z674" s="57"/>
    </row>
    <row r="675" spans="1:26" x14ac:dyDescent="0.35">
      <c r="A675" s="37" t="s">
        <v>633</v>
      </c>
      <c r="B675" s="57" t="s">
        <v>104</v>
      </c>
      <c r="C675" s="57" t="s">
        <v>101</v>
      </c>
      <c r="D675" s="57" t="s">
        <v>594</v>
      </c>
      <c r="E675" s="41">
        <v>9363</v>
      </c>
      <c r="F675" s="41">
        <v>9692</v>
      </c>
      <c r="G675" s="41">
        <v>9528</v>
      </c>
      <c r="H675" s="57">
        <v>2.52</v>
      </c>
      <c r="I675" s="57">
        <v>2.5299999999999998</v>
      </c>
      <c r="J675" s="57"/>
      <c r="K675" s="69">
        <v>2.5299999999999998</v>
      </c>
      <c r="L675" s="57">
        <v>0.01</v>
      </c>
      <c r="M675" s="57"/>
      <c r="N675" s="69">
        <v>87.6</v>
      </c>
      <c r="O675" s="36">
        <f>N675</f>
        <v>87.6</v>
      </c>
      <c r="P675" s="61">
        <v>-14.5</v>
      </c>
      <c r="Q675" s="61">
        <v>6.3</v>
      </c>
      <c r="R675" s="61">
        <v>40.799999999999997</v>
      </c>
      <c r="S675" s="61">
        <v>13.7</v>
      </c>
      <c r="T675" s="61">
        <v>3</v>
      </c>
      <c r="U675" s="61" t="s">
        <v>896</v>
      </c>
      <c r="V675" s="57">
        <v>6</v>
      </c>
      <c r="W675" s="57">
        <v>14</v>
      </c>
      <c r="X675" s="57"/>
      <c r="Y675" s="61">
        <v>-12.782038095238095</v>
      </c>
      <c r="Z675" s="61">
        <v>7.2545038095238086</v>
      </c>
    </row>
    <row r="676" spans="1:26" x14ac:dyDescent="0.35">
      <c r="A676" s="37" t="s">
        <v>633</v>
      </c>
      <c r="B676" s="57" t="s">
        <v>210</v>
      </c>
      <c r="C676" s="57" t="s">
        <v>101</v>
      </c>
      <c r="D676" s="57" t="s">
        <v>594</v>
      </c>
      <c r="E676" s="41">
        <v>9363</v>
      </c>
      <c r="F676" s="41">
        <v>9692</v>
      </c>
      <c r="G676" s="41">
        <v>9528</v>
      </c>
      <c r="H676" s="57">
        <v>2.33</v>
      </c>
      <c r="I676" s="57">
        <v>2.41</v>
      </c>
      <c r="J676" s="57"/>
      <c r="K676" s="69">
        <v>2.37</v>
      </c>
      <c r="L676" s="57">
        <v>0.06</v>
      </c>
      <c r="M676" s="57">
        <v>2.21</v>
      </c>
      <c r="N676" s="69">
        <v>71</v>
      </c>
      <c r="O676" s="36">
        <f>N676</f>
        <v>71</v>
      </c>
      <c r="P676" s="61">
        <v>-17.100000000000001</v>
      </c>
      <c r="Q676" s="61">
        <v>7.4</v>
      </c>
      <c r="R676" s="61">
        <v>39.9</v>
      </c>
      <c r="S676" s="61">
        <v>13.9</v>
      </c>
      <c r="T676" s="61">
        <v>2.9</v>
      </c>
      <c r="U676" s="61" t="s">
        <v>896</v>
      </c>
      <c r="V676" s="57">
        <v>6</v>
      </c>
      <c r="W676" s="57">
        <v>14</v>
      </c>
      <c r="X676" s="57"/>
      <c r="Y676" s="57"/>
      <c r="Z676" s="57"/>
    </row>
    <row r="677" spans="1:26" x14ac:dyDescent="0.35">
      <c r="A677" s="37" t="s">
        <v>633</v>
      </c>
      <c r="B677" s="57" t="s">
        <v>102</v>
      </c>
      <c r="C677" s="57" t="s">
        <v>101</v>
      </c>
      <c r="D677" s="57" t="s">
        <v>336</v>
      </c>
      <c r="E677" s="41">
        <v>9363</v>
      </c>
      <c r="F677" s="41">
        <v>9692</v>
      </c>
      <c r="G677" s="41">
        <v>9528</v>
      </c>
      <c r="H677" s="57">
        <v>2.71</v>
      </c>
      <c r="I677" s="57">
        <v>2.72</v>
      </c>
      <c r="J677" s="57"/>
      <c r="K677" s="69">
        <v>2.72</v>
      </c>
      <c r="L677" s="57">
        <v>0.01</v>
      </c>
      <c r="M677" s="57">
        <v>2.81</v>
      </c>
      <c r="N677" s="69">
        <v>111.4</v>
      </c>
      <c r="O677" s="36">
        <f>N677</f>
        <v>111.4</v>
      </c>
      <c r="P677" s="61">
        <v>-16.3</v>
      </c>
      <c r="Q677" s="61">
        <v>9.3000000000000007</v>
      </c>
      <c r="R677" s="61">
        <v>40.200000000000003</v>
      </c>
      <c r="S677" s="61">
        <v>13.9</v>
      </c>
      <c r="T677" s="61">
        <v>2.9</v>
      </c>
      <c r="U677" s="61" t="s">
        <v>896</v>
      </c>
      <c r="V677" s="57">
        <v>6</v>
      </c>
      <c r="W677" s="57">
        <v>14</v>
      </c>
      <c r="X677" s="57"/>
      <c r="Y677" s="57"/>
      <c r="Z677" s="57"/>
    </row>
    <row r="678" spans="1:26" x14ac:dyDescent="0.35">
      <c r="A678" s="37" t="s">
        <v>633</v>
      </c>
      <c r="B678" s="57" t="s">
        <v>103</v>
      </c>
      <c r="C678" s="57" t="s">
        <v>101</v>
      </c>
      <c r="D678" s="57" t="s">
        <v>336</v>
      </c>
      <c r="E678" s="41">
        <v>9363</v>
      </c>
      <c r="F678" s="41">
        <v>9692</v>
      </c>
      <c r="G678" s="41">
        <v>9528</v>
      </c>
      <c r="H678" s="57"/>
      <c r="I678" s="57">
        <v>2.68</v>
      </c>
      <c r="J678" s="57">
        <v>2.71</v>
      </c>
      <c r="K678" s="69">
        <v>2.7</v>
      </c>
      <c r="L678" s="57">
        <v>0.02</v>
      </c>
      <c r="M678" s="57">
        <v>2.5499999999999998</v>
      </c>
      <c r="N678" s="69">
        <v>108.7</v>
      </c>
      <c r="O678" s="36">
        <f>N678</f>
        <v>108.7</v>
      </c>
      <c r="P678" s="61"/>
      <c r="Q678" s="61"/>
      <c r="R678" s="61"/>
      <c r="S678" s="61"/>
      <c r="T678" s="61"/>
      <c r="U678" s="61"/>
      <c r="V678" s="57">
        <v>6</v>
      </c>
      <c r="W678" s="57">
        <v>14</v>
      </c>
      <c r="X678" s="57"/>
      <c r="Y678" s="57"/>
      <c r="Z678" s="57"/>
    </row>
    <row r="679" spans="1:26" x14ac:dyDescent="0.35">
      <c r="A679" s="37" t="s">
        <v>633</v>
      </c>
      <c r="B679" s="57" t="s">
        <v>105</v>
      </c>
      <c r="C679" s="57" t="s">
        <v>101</v>
      </c>
      <c r="D679" s="57" t="s">
        <v>336</v>
      </c>
      <c r="E679" s="41">
        <v>9363</v>
      </c>
      <c r="F679" s="41">
        <v>9692</v>
      </c>
      <c r="G679" s="41">
        <v>9528</v>
      </c>
      <c r="H679" s="57"/>
      <c r="I679" s="57">
        <v>2.63</v>
      </c>
      <c r="J679" s="57">
        <v>2.62</v>
      </c>
      <c r="K679" s="69">
        <v>2.63</v>
      </c>
      <c r="L679" s="57">
        <v>0.01</v>
      </c>
      <c r="M679" s="57">
        <v>2.58</v>
      </c>
      <c r="N679" s="69">
        <v>99.6</v>
      </c>
      <c r="O679" s="36">
        <f>N679</f>
        <v>99.6</v>
      </c>
      <c r="P679" s="61">
        <v>-16.8</v>
      </c>
      <c r="Q679" s="61">
        <v>6.6</v>
      </c>
      <c r="R679" s="61">
        <v>34.1</v>
      </c>
      <c r="S679" s="61">
        <v>11.4</v>
      </c>
      <c r="T679" s="61">
        <v>3</v>
      </c>
      <c r="U679" s="61" t="s">
        <v>896</v>
      </c>
      <c r="V679" s="57">
        <v>6</v>
      </c>
      <c r="W679" s="57">
        <v>14</v>
      </c>
      <c r="X679" s="57"/>
      <c r="Y679" s="57"/>
      <c r="Z679" s="57"/>
    </row>
    <row r="680" spans="1:26" x14ac:dyDescent="0.35">
      <c r="A680" s="37" t="s">
        <v>633</v>
      </c>
      <c r="B680" s="57" t="s">
        <v>143</v>
      </c>
      <c r="C680" s="57" t="s">
        <v>101</v>
      </c>
      <c r="D680" s="57" t="s">
        <v>307</v>
      </c>
      <c r="E680" s="41">
        <v>9363</v>
      </c>
      <c r="F680" s="41">
        <v>9692</v>
      </c>
      <c r="G680" s="41">
        <v>9528</v>
      </c>
      <c r="H680" s="57">
        <v>2.37</v>
      </c>
      <c r="I680" s="57">
        <v>2.35</v>
      </c>
      <c r="J680" s="57"/>
      <c r="K680" s="69">
        <v>2.36</v>
      </c>
      <c r="L680" s="57">
        <v>0.01</v>
      </c>
      <c r="M680" s="57">
        <v>2.44</v>
      </c>
      <c r="N680" s="69">
        <v>70</v>
      </c>
      <c r="O680" s="36">
        <f>N680*1.1155</f>
        <v>78.084999999999994</v>
      </c>
      <c r="P680" s="61"/>
      <c r="Q680" s="61"/>
      <c r="R680" s="61"/>
      <c r="S680" s="61"/>
      <c r="T680" s="61"/>
      <c r="U680" s="61"/>
      <c r="V680" s="57">
        <v>6</v>
      </c>
      <c r="W680" s="57">
        <v>14</v>
      </c>
      <c r="X680" s="57"/>
      <c r="Y680" s="57"/>
      <c r="Z680" s="57"/>
    </row>
    <row r="681" spans="1:26" x14ac:dyDescent="0.35">
      <c r="A681" s="37" t="s">
        <v>633</v>
      </c>
      <c r="B681" s="57" t="s">
        <v>145</v>
      </c>
      <c r="C681" s="57" t="s">
        <v>101</v>
      </c>
      <c r="D681" s="57" t="s">
        <v>307</v>
      </c>
      <c r="E681" s="41">
        <v>9363</v>
      </c>
      <c r="F681" s="41">
        <v>9692</v>
      </c>
      <c r="G681" s="41">
        <v>9528</v>
      </c>
      <c r="H681" s="57"/>
      <c r="I681" s="57">
        <v>2.36</v>
      </c>
      <c r="J681" s="57">
        <v>2.37</v>
      </c>
      <c r="K681" s="69">
        <v>2.37</v>
      </c>
      <c r="L681" s="57">
        <v>0.01</v>
      </c>
      <c r="M681" s="57">
        <v>2.33</v>
      </c>
      <c r="N681" s="69">
        <v>70.5</v>
      </c>
      <c r="O681" s="36">
        <f>N681*1.1155</f>
        <v>78.642749999999992</v>
      </c>
      <c r="P681" s="61"/>
      <c r="Q681" s="61"/>
      <c r="R681" s="61"/>
      <c r="S681" s="61"/>
      <c r="T681" s="61"/>
      <c r="U681" s="61"/>
      <c r="V681" s="57">
        <v>6</v>
      </c>
      <c r="W681" s="57">
        <v>14</v>
      </c>
      <c r="X681" s="57"/>
      <c r="Y681" s="57"/>
      <c r="Z681" s="57"/>
    </row>
    <row r="682" spans="1:26" x14ac:dyDescent="0.35">
      <c r="A682" s="37" t="s">
        <v>633</v>
      </c>
      <c r="B682" s="57" t="s">
        <v>144</v>
      </c>
      <c r="C682" s="57" t="s">
        <v>101</v>
      </c>
      <c r="D682" s="57" t="s">
        <v>321</v>
      </c>
      <c r="E682" s="41">
        <v>9363</v>
      </c>
      <c r="F682" s="41">
        <v>9692</v>
      </c>
      <c r="G682" s="41">
        <v>9528</v>
      </c>
      <c r="H682" s="57">
        <v>2.48</v>
      </c>
      <c r="I682" s="57">
        <v>2.46</v>
      </c>
      <c r="J682" s="57"/>
      <c r="K682" s="69">
        <v>2.4700000000000002</v>
      </c>
      <c r="L682" s="57">
        <v>0.01</v>
      </c>
      <c r="M682" s="57">
        <v>2.56</v>
      </c>
      <c r="N682" s="69">
        <v>81.400000000000006</v>
      </c>
      <c r="O682" s="36">
        <f>N682*1.1155</f>
        <v>90.801699999999997</v>
      </c>
      <c r="P682" s="61">
        <v>-17.899999999999999</v>
      </c>
      <c r="Q682" s="61">
        <v>5.6</v>
      </c>
      <c r="R682" s="61">
        <v>28.7</v>
      </c>
      <c r="S682" s="61">
        <v>9.6</v>
      </c>
      <c r="T682" s="61">
        <v>3</v>
      </c>
      <c r="U682" s="61" t="s">
        <v>896</v>
      </c>
      <c r="V682" s="57">
        <v>6</v>
      </c>
      <c r="W682" s="57">
        <v>14</v>
      </c>
      <c r="X682" s="57"/>
      <c r="Y682" s="57"/>
      <c r="Z682" s="57"/>
    </row>
    <row r="683" spans="1:26" x14ac:dyDescent="0.35">
      <c r="A683" s="37" t="s">
        <v>633</v>
      </c>
      <c r="B683" s="57" t="s">
        <v>249</v>
      </c>
      <c r="C683" s="57" t="s">
        <v>101</v>
      </c>
      <c r="D683" s="57" t="s">
        <v>594</v>
      </c>
      <c r="E683" s="41">
        <v>9363</v>
      </c>
      <c r="F683" s="41">
        <v>9692</v>
      </c>
      <c r="G683" s="41">
        <v>9528</v>
      </c>
      <c r="H683" s="57"/>
      <c r="I683" s="57">
        <v>2.44</v>
      </c>
      <c r="J683" s="57">
        <v>2.4300000000000002</v>
      </c>
      <c r="K683" s="69">
        <v>2.44</v>
      </c>
      <c r="L683" s="57">
        <v>0.01</v>
      </c>
      <c r="M683" s="57">
        <v>2.4700000000000002</v>
      </c>
      <c r="N683" s="69">
        <v>77.7</v>
      </c>
      <c r="O683" s="36">
        <f>N683</f>
        <v>77.7</v>
      </c>
      <c r="P683" s="61"/>
      <c r="Q683" s="61"/>
      <c r="R683" s="61"/>
      <c r="S683" s="61"/>
      <c r="T683" s="61"/>
      <c r="U683" s="61"/>
      <c r="V683" s="57">
        <v>6</v>
      </c>
      <c r="W683" s="57">
        <v>14</v>
      </c>
      <c r="X683" s="57"/>
      <c r="Y683" s="57"/>
      <c r="Z683" s="57"/>
    </row>
    <row r="684" spans="1:26" x14ac:dyDescent="0.35">
      <c r="A684" s="37" t="s">
        <v>633</v>
      </c>
      <c r="B684" s="57" t="s">
        <v>247</v>
      </c>
      <c r="C684" s="57" t="s">
        <v>101</v>
      </c>
      <c r="D684" s="57" t="s">
        <v>594</v>
      </c>
      <c r="E684" s="41">
        <v>9363</v>
      </c>
      <c r="F684" s="41">
        <v>9692</v>
      </c>
      <c r="G684" s="41">
        <v>9528</v>
      </c>
      <c r="H684" s="57"/>
      <c r="I684" s="57">
        <v>2.52</v>
      </c>
      <c r="J684" s="57">
        <v>2.5299999999999998</v>
      </c>
      <c r="K684" s="69">
        <v>2.5299999999999998</v>
      </c>
      <c r="L684" s="57">
        <v>0.01</v>
      </c>
      <c r="M684" s="57">
        <v>2.4700000000000002</v>
      </c>
      <c r="N684" s="69">
        <v>87.6</v>
      </c>
      <c r="O684" s="36">
        <f>N684</f>
        <v>87.6</v>
      </c>
      <c r="P684" s="61">
        <v>-11.9</v>
      </c>
      <c r="Q684" s="61">
        <v>8.8000000000000007</v>
      </c>
      <c r="R684" s="61">
        <v>32.200000000000003</v>
      </c>
      <c r="S684" s="61">
        <v>11.1</v>
      </c>
      <c r="T684" s="61">
        <v>2.9</v>
      </c>
      <c r="U684" s="61" t="s">
        <v>896</v>
      </c>
      <c r="V684" s="57">
        <v>6</v>
      </c>
      <c r="W684" s="57">
        <v>14</v>
      </c>
      <c r="X684" s="57"/>
      <c r="Y684" s="57"/>
      <c r="Z684" s="57"/>
    </row>
    <row r="685" spans="1:26" x14ac:dyDescent="0.35">
      <c r="A685" s="37" t="s">
        <v>633</v>
      </c>
      <c r="B685" s="57" t="s">
        <v>248</v>
      </c>
      <c r="C685" s="57" t="s">
        <v>101</v>
      </c>
      <c r="D685" s="57" t="s">
        <v>321</v>
      </c>
      <c r="E685" s="41">
        <v>9363</v>
      </c>
      <c r="F685" s="41">
        <v>9692</v>
      </c>
      <c r="G685" s="41">
        <v>9528</v>
      </c>
      <c r="H685" s="57"/>
      <c r="I685" s="57">
        <v>2.48</v>
      </c>
      <c r="J685" s="57">
        <v>2.5099999999999998</v>
      </c>
      <c r="K685" s="69">
        <v>2.5</v>
      </c>
      <c r="L685" s="57">
        <v>0.02</v>
      </c>
      <c r="M685" s="57">
        <v>2.48</v>
      </c>
      <c r="N685" s="69">
        <v>84.2</v>
      </c>
      <c r="O685" s="36">
        <f>N685*1.1155</f>
        <v>93.9251</v>
      </c>
      <c r="P685" s="61">
        <v>-13.8</v>
      </c>
      <c r="Q685" s="61">
        <v>8.6</v>
      </c>
      <c r="R685" s="61">
        <v>16.100000000000001</v>
      </c>
      <c r="S685" s="61">
        <v>5.4</v>
      </c>
      <c r="T685" s="61">
        <v>3</v>
      </c>
      <c r="U685" s="61" t="s">
        <v>896</v>
      </c>
      <c r="V685" s="57">
        <v>6</v>
      </c>
      <c r="W685" s="57">
        <v>14</v>
      </c>
      <c r="X685" s="57"/>
      <c r="Y685" s="57"/>
      <c r="Z685" s="57"/>
    </row>
    <row r="686" spans="1:26" x14ac:dyDescent="0.35">
      <c r="A686" s="37" t="s">
        <v>633</v>
      </c>
      <c r="B686" s="57" t="s">
        <v>246</v>
      </c>
      <c r="C686" s="57" t="s">
        <v>101</v>
      </c>
      <c r="D686" s="57" t="s">
        <v>594</v>
      </c>
      <c r="E686" s="41">
        <v>9363</v>
      </c>
      <c r="F686" s="41">
        <v>9692</v>
      </c>
      <c r="G686" s="41">
        <v>9528</v>
      </c>
      <c r="H686" s="57">
        <v>2.5499999999999998</v>
      </c>
      <c r="I686" s="57"/>
      <c r="J686" s="57">
        <v>2.57</v>
      </c>
      <c r="K686" s="69">
        <v>2.56</v>
      </c>
      <c r="L686" s="57">
        <v>0.01</v>
      </c>
      <c r="M686" s="57">
        <v>2.5099999999999998</v>
      </c>
      <c r="N686" s="69">
        <v>91.7</v>
      </c>
      <c r="O686" s="36">
        <f>N686</f>
        <v>91.7</v>
      </c>
      <c r="P686" s="61">
        <v>-16.399999999999999</v>
      </c>
      <c r="Q686" s="61">
        <v>7.3</v>
      </c>
      <c r="R686" s="61">
        <v>20</v>
      </c>
      <c r="S686" s="61">
        <v>6.5</v>
      </c>
      <c r="T686" s="61">
        <v>3.1</v>
      </c>
      <c r="U686" s="61" t="s">
        <v>896</v>
      </c>
      <c r="V686" s="57">
        <v>6</v>
      </c>
      <c r="W686" s="57">
        <v>14</v>
      </c>
      <c r="X686" s="57"/>
      <c r="Y686" s="57"/>
      <c r="Z686" s="57"/>
    </row>
    <row r="687" spans="1:26" x14ac:dyDescent="0.35">
      <c r="A687" s="37" t="s">
        <v>633</v>
      </c>
      <c r="B687" s="57" t="s">
        <v>250</v>
      </c>
      <c r="C687" s="57" t="s">
        <v>101</v>
      </c>
      <c r="D687" s="57" t="s">
        <v>594</v>
      </c>
      <c r="E687" s="41">
        <v>9363</v>
      </c>
      <c r="F687" s="41">
        <v>9692</v>
      </c>
      <c r="G687" s="41">
        <v>9528</v>
      </c>
      <c r="H687" s="57">
        <v>2.34</v>
      </c>
      <c r="I687" s="57"/>
      <c r="J687" s="57">
        <v>2.33</v>
      </c>
      <c r="K687" s="69">
        <v>2.34</v>
      </c>
      <c r="L687" s="57">
        <v>0.01</v>
      </c>
      <c r="M687" s="57">
        <v>2.2599999999999998</v>
      </c>
      <c r="N687" s="69">
        <v>67.599999999999994</v>
      </c>
      <c r="O687" s="36">
        <f>N687</f>
        <v>67.599999999999994</v>
      </c>
      <c r="P687" s="61"/>
      <c r="Q687" s="61"/>
      <c r="R687" s="61"/>
      <c r="S687" s="61"/>
      <c r="T687" s="61"/>
      <c r="U687" s="61"/>
      <c r="V687" s="57">
        <v>6</v>
      </c>
      <c r="W687" s="57">
        <v>14</v>
      </c>
      <c r="X687" s="57"/>
      <c r="Y687" s="57"/>
      <c r="Z687" s="57"/>
    </row>
    <row r="688" spans="1:26" x14ac:dyDescent="0.35">
      <c r="A688" s="37" t="s">
        <v>633</v>
      </c>
      <c r="B688" s="57" t="s">
        <v>245</v>
      </c>
      <c r="C688" s="57" t="s">
        <v>101</v>
      </c>
      <c r="D688" s="57" t="s">
        <v>321</v>
      </c>
      <c r="E688" s="41">
        <v>9363</v>
      </c>
      <c r="F688" s="41">
        <v>9692</v>
      </c>
      <c r="G688" s="41">
        <v>9528</v>
      </c>
      <c r="H688" s="57"/>
      <c r="I688" s="57">
        <v>2.62</v>
      </c>
      <c r="J688" s="57">
        <v>2.59</v>
      </c>
      <c r="K688" s="69">
        <v>2.61</v>
      </c>
      <c r="L688" s="57">
        <v>0.02</v>
      </c>
      <c r="M688" s="57">
        <v>2.5</v>
      </c>
      <c r="N688" s="69">
        <v>97.1</v>
      </c>
      <c r="O688" s="36">
        <f>N688*1.1155</f>
        <v>108.31504999999999</v>
      </c>
      <c r="P688" s="61"/>
      <c r="Q688" s="61"/>
      <c r="R688" s="61"/>
      <c r="S688" s="61"/>
      <c r="T688" s="61"/>
      <c r="U688" s="61"/>
      <c r="V688" s="57">
        <v>6</v>
      </c>
      <c r="W688" s="57">
        <v>14</v>
      </c>
      <c r="X688" s="57"/>
      <c r="Y688" s="57"/>
      <c r="Z688" s="57"/>
    </row>
    <row r="689" spans="1:26" x14ac:dyDescent="0.35">
      <c r="A689" s="37" t="s">
        <v>633</v>
      </c>
      <c r="B689" s="57" t="s">
        <v>473</v>
      </c>
      <c r="C689" s="57" t="s">
        <v>101</v>
      </c>
      <c r="D689" s="57" t="s">
        <v>594</v>
      </c>
      <c r="E689" s="41">
        <v>9363</v>
      </c>
      <c r="F689" s="41">
        <v>9692</v>
      </c>
      <c r="G689" s="41">
        <v>9528</v>
      </c>
      <c r="H689" s="57">
        <v>2.54</v>
      </c>
      <c r="I689" s="57">
        <v>2.5299999999999998</v>
      </c>
      <c r="J689" s="57"/>
      <c r="K689" s="69">
        <v>2.54</v>
      </c>
      <c r="L689" s="57">
        <v>0.01</v>
      </c>
      <c r="M689" s="57">
        <v>2.4700000000000002</v>
      </c>
      <c r="N689" s="69">
        <v>88.7</v>
      </c>
      <c r="O689" s="36">
        <f>N689</f>
        <v>88.7</v>
      </c>
      <c r="P689" s="61">
        <v>-18.100000000000001</v>
      </c>
      <c r="Q689" s="61">
        <v>4.5</v>
      </c>
      <c r="R689" s="61">
        <v>31</v>
      </c>
      <c r="S689" s="61">
        <v>10.7</v>
      </c>
      <c r="T689" s="61">
        <v>2.9</v>
      </c>
      <c r="U689" s="61" t="s">
        <v>896</v>
      </c>
      <c r="V689" s="57">
        <v>6</v>
      </c>
      <c r="W689" s="57">
        <v>14</v>
      </c>
      <c r="X689" s="57"/>
      <c r="Y689" s="57"/>
      <c r="Z689" s="57"/>
    </row>
    <row r="690" spans="1:26" x14ac:dyDescent="0.35">
      <c r="A690" s="37" t="s">
        <v>633</v>
      </c>
      <c r="B690" s="57" t="s">
        <v>474</v>
      </c>
      <c r="C690" s="57" t="s">
        <v>101</v>
      </c>
      <c r="D690" s="57" t="s">
        <v>594</v>
      </c>
      <c r="E690" s="41">
        <v>9363</v>
      </c>
      <c r="F690" s="41">
        <v>9692</v>
      </c>
      <c r="G690" s="41">
        <v>9528</v>
      </c>
      <c r="H690" s="57"/>
      <c r="I690" s="57">
        <v>2.61</v>
      </c>
      <c r="J690" s="57">
        <v>2.59</v>
      </c>
      <c r="K690" s="69">
        <v>2.6</v>
      </c>
      <c r="L690" s="57">
        <v>0.01</v>
      </c>
      <c r="M690" s="57">
        <v>2.5</v>
      </c>
      <c r="N690" s="69">
        <v>96.5</v>
      </c>
      <c r="O690" s="36">
        <f>N690</f>
        <v>96.5</v>
      </c>
      <c r="P690" s="61">
        <v>-14.1</v>
      </c>
      <c r="Q690" s="61">
        <v>6</v>
      </c>
      <c r="R690" s="61">
        <v>42.3</v>
      </c>
      <c r="S690" s="61">
        <v>14.8</v>
      </c>
      <c r="T690" s="61">
        <v>2.9</v>
      </c>
      <c r="U690" s="61" t="s">
        <v>896</v>
      </c>
      <c r="V690" s="57">
        <v>6</v>
      </c>
      <c r="W690" s="57">
        <v>14</v>
      </c>
      <c r="X690" s="57"/>
      <c r="Y690" s="57"/>
      <c r="Z690" s="57"/>
    </row>
    <row r="691" spans="1:26" x14ac:dyDescent="0.35">
      <c r="A691" s="37" t="s">
        <v>633</v>
      </c>
      <c r="B691" s="27" t="s">
        <v>475</v>
      </c>
      <c r="C691" s="27" t="s">
        <v>101</v>
      </c>
      <c r="D691" s="38"/>
      <c r="E691" s="29">
        <v>9363</v>
      </c>
      <c r="F691" s="29">
        <v>9692</v>
      </c>
      <c r="G691" s="29">
        <v>9527.5</v>
      </c>
      <c r="H691" s="43"/>
      <c r="I691" s="43"/>
      <c r="J691" s="43"/>
      <c r="K691" s="43"/>
      <c r="L691" s="43"/>
      <c r="M691" s="38"/>
      <c r="N691" s="43"/>
      <c r="O691" s="36"/>
      <c r="P691" s="46">
        <v>-17.032200000000003</v>
      </c>
      <c r="Q691" s="50">
        <v>7.2526000000000002</v>
      </c>
      <c r="R691" s="46">
        <v>33.854685774142986</v>
      </c>
      <c r="S691" s="50">
        <v>11.376516888193477</v>
      </c>
      <c r="T691" s="46">
        <v>2.9758392754883793</v>
      </c>
      <c r="U691" s="61" t="s">
        <v>896</v>
      </c>
      <c r="V691" s="41">
        <v>6</v>
      </c>
      <c r="W691" s="57">
        <v>14</v>
      </c>
      <c r="X691" s="57"/>
      <c r="Y691" s="57"/>
      <c r="Z691" s="57"/>
    </row>
    <row r="692" spans="1:26" x14ac:dyDescent="0.35">
      <c r="A692" s="37" t="s">
        <v>633</v>
      </c>
      <c r="B692" s="57" t="s">
        <v>559</v>
      </c>
      <c r="C692" s="57" t="s">
        <v>101</v>
      </c>
      <c r="D692" s="57" t="s">
        <v>321</v>
      </c>
      <c r="E692" s="41">
        <v>9363</v>
      </c>
      <c r="F692" s="41">
        <v>9692</v>
      </c>
      <c r="G692" s="41">
        <v>9528</v>
      </c>
      <c r="H692" s="57">
        <v>2.4900000000000002</v>
      </c>
      <c r="I692" s="57">
        <v>2.5099999999999998</v>
      </c>
      <c r="J692" s="57"/>
      <c r="K692" s="69">
        <v>2.5</v>
      </c>
      <c r="L692" s="57">
        <v>0.01</v>
      </c>
      <c r="M692" s="57">
        <v>2.39</v>
      </c>
      <c r="N692" s="69">
        <v>84.8</v>
      </c>
      <c r="O692" s="36">
        <f>N692*1.1155</f>
        <v>94.594399999999993</v>
      </c>
      <c r="P692" s="61"/>
      <c r="Q692" s="61"/>
      <c r="R692" s="61"/>
      <c r="S692" s="61"/>
      <c r="T692" s="61"/>
      <c r="U692" s="61"/>
      <c r="V692" s="57">
        <v>6</v>
      </c>
      <c r="W692" s="57">
        <v>14</v>
      </c>
      <c r="X692" s="57"/>
      <c r="Y692" s="57"/>
      <c r="Z692" s="57"/>
    </row>
    <row r="693" spans="1:26" x14ac:dyDescent="0.35">
      <c r="A693" s="37" t="s">
        <v>633</v>
      </c>
      <c r="B693" s="57" t="s">
        <v>560</v>
      </c>
      <c r="C693" s="57" t="s">
        <v>101</v>
      </c>
      <c r="D693" s="57" t="s">
        <v>336</v>
      </c>
      <c r="E693" s="41">
        <v>9363</v>
      </c>
      <c r="F693" s="41">
        <v>9692</v>
      </c>
      <c r="G693" s="41">
        <v>9528</v>
      </c>
      <c r="H693" s="57">
        <v>2.64</v>
      </c>
      <c r="I693" s="57">
        <v>2.65</v>
      </c>
      <c r="J693" s="57"/>
      <c r="K693" s="69">
        <v>2.65</v>
      </c>
      <c r="L693" s="57">
        <v>0.01</v>
      </c>
      <c r="M693" s="57">
        <v>2.62</v>
      </c>
      <c r="N693" s="69">
        <v>102.1</v>
      </c>
      <c r="O693" s="36">
        <f>N693</f>
        <v>102.1</v>
      </c>
      <c r="P693" s="61"/>
      <c r="Q693" s="61"/>
      <c r="R693" s="61"/>
      <c r="S693" s="61"/>
      <c r="T693" s="61"/>
      <c r="U693" s="61"/>
      <c r="V693" s="57">
        <v>6</v>
      </c>
      <c r="W693" s="57">
        <v>14</v>
      </c>
      <c r="X693" s="57"/>
      <c r="Y693" s="57"/>
      <c r="Z693" s="57"/>
    </row>
    <row r="694" spans="1:26" x14ac:dyDescent="0.35">
      <c r="A694" s="37" t="s">
        <v>633</v>
      </c>
      <c r="B694" s="57" t="s">
        <v>590</v>
      </c>
      <c r="C694" s="57" t="s">
        <v>101</v>
      </c>
      <c r="D694" s="57" t="s">
        <v>594</v>
      </c>
      <c r="E694" s="41">
        <v>9363</v>
      </c>
      <c r="F694" s="41">
        <v>9692</v>
      </c>
      <c r="G694" s="41">
        <v>9528</v>
      </c>
      <c r="H694" s="57"/>
      <c r="I694" s="57">
        <v>2.27</v>
      </c>
      <c r="J694" s="57">
        <v>2.27</v>
      </c>
      <c r="K694" s="69">
        <v>2.27</v>
      </c>
      <c r="L694" s="57">
        <v>0</v>
      </c>
      <c r="M694" s="57">
        <v>2.4</v>
      </c>
      <c r="N694" s="69">
        <v>61.6</v>
      </c>
      <c r="O694" s="36">
        <f>N694</f>
        <v>61.6</v>
      </c>
      <c r="P694" s="61"/>
      <c r="Q694" s="61"/>
      <c r="R694" s="61"/>
      <c r="S694" s="61"/>
      <c r="T694" s="61"/>
      <c r="U694" s="61"/>
      <c r="V694" s="57">
        <v>6</v>
      </c>
      <c r="W694" s="57">
        <v>14</v>
      </c>
      <c r="X694" s="57"/>
      <c r="Y694" s="57"/>
      <c r="Z694" s="57"/>
    </row>
    <row r="695" spans="1:26" x14ac:dyDescent="0.35">
      <c r="A695" s="37" t="s">
        <v>633</v>
      </c>
      <c r="B695" s="57" t="s">
        <v>170</v>
      </c>
      <c r="C695" s="57" t="s">
        <v>101</v>
      </c>
      <c r="D695" s="57" t="s">
        <v>307</v>
      </c>
      <c r="E695" s="41">
        <v>9363</v>
      </c>
      <c r="F695" s="41">
        <v>9692</v>
      </c>
      <c r="G695" s="41">
        <v>9528</v>
      </c>
      <c r="H695" s="57">
        <v>2.1800000000000002</v>
      </c>
      <c r="I695" s="57">
        <v>2.17</v>
      </c>
      <c r="J695" s="57"/>
      <c r="K695" s="69">
        <v>2.1800000000000002</v>
      </c>
      <c r="L695" s="57">
        <v>0.01</v>
      </c>
      <c r="M695" s="57">
        <v>2.3199999999999998</v>
      </c>
      <c r="N695" s="69">
        <v>53.5</v>
      </c>
      <c r="O695" s="36">
        <f>N695*1.1155</f>
        <v>59.679249999999996</v>
      </c>
      <c r="P695" s="61">
        <v>-20</v>
      </c>
      <c r="Q695" s="61">
        <v>4.5</v>
      </c>
      <c r="R695" s="61">
        <v>41.7</v>
      </c>
      <c r="S695" s="61">
        <v>14.4</v>
      </c>
      <c r="T695" s="61">
        <v>2.9</v>
      </c>
      <c r="U695" s="61" t="s">
        <v>896</v>
      </c>
      <c r="V695" s="57">
        <v>6</v>
      </c>
      <c r="W695" s="57">
        <v>14</v>
      </c>
      <c r="X695" s="57"/>
      <c r="Y695" s="57"/>
      <c r="Z695" s="57"/>
    </row>
    <row r="696" spans="1:26" x14ac:dyDescent="0.35">
      <c r="A696" s="37" t="s">
        <v>633</v>
      </c>
      <c r="B696" s="57" t="s">
        <v>169</v>
      </c>
      <c r="C696" s="57" t="s">
        <v>101</v>
      </c>
      <c r="D696" s="57" t="s">
        <v>595</v>
      </c>
      <c r="E696" s="41">
        <v>9363</v>
      </c>
      <c r="F696" s="41">
        <v>9692</v>
      </c>
      <c r="G696" s="41">
        <v>9528</v>
      </c>
      <c r="H696" s="57">
        <v>2.52</v>
      </c>
      <c r="I696" s="57">
        <v>2.5</v>
      </c>
      <c r="J696" s="57">
        <v>2.5099999999999998</v>
      </c>
      <c r="K696" s="69">
        <v>2.5099999999999998</v>
      </c>
      <c r="L696" s="57">
        <v>0.01</v>
      </c>
      <c r="M696" s="57"/>
      <c r="N696" s="69">
        <v>85.9</v>
      </c>
      <c r="O696" s="36">
        <f>N696</f>
        <v>85.9</v>
      </c>
      <c r="P696" s="61"/>
      <c r="Q696" s="61"/>
      <c r="R696" s="61"/>
      <c r="S696" s="61"/>
      <c r="T696" s="61"/>
      <c r="U696" s="61"/>
      <c r="V696" s="57">
        <v>6</v>
      </c>
      <c r="W696" s="57">
        <v>14</v>
      </c>
      <c r="X696" s="57"/>
      <c r="Y696" s="57"/>
      <c r="Z696" s="57"/>
    </row>
    <row r="697" spans="1:26" x14ac:dyDescent="0.35">
      <c r="A697" s="37" t="s">
        <v>633</v>
      </c>
      <c r="B697" s="57" t="s">
        <v>117</v>
      </c>
      <c r="C697" s="57" t="s">
        <v>101</v>
      </c>
      <c r="D697" s="57" t="s">
        <v>594</v>
      </c>
      <c r="E697" s="41">
        <v>9363</v>
      </c>
      <c r="F697" s="41">
        <v>9692</v>
      </c>
      <c r="G697" s="41">
        <v>9528</v>
      </c>
      <c r="H697" s="57">
        <v>2.5299999999999998</v>
      </c>
      <c r="I697" s="57">
        <v>2.5099999999999998</v>
      </c>
      <c r="J697" s="57"/>
      <c r="K697" s="69">
        <v>2.52</v>
      </c>
      <c r="L697" s="57">
        <v>0.01</v>
      </c>
      <c r="M697" s="57">
        <v>2.61</v>
      </c>
      <c r="N697" s="69">
        <v>87</v>
      </c>
      <c r="O697" s="36">
        <f>N697</f>
        <v>87</v>
      </c>
      <c r="P697" s="61">
        <v>-13.4</v>
      </c>
      <c r="Q697" s="61">
        <v>6.9</v>
      </c>
      <c r="R697" s="61">
        <v>41.9</v>
      </c>
      <c r="S697" s="61">
        <v>14</v>
      </c>
      <c r="T697" s="61">
        <v>3</v>
      </c>
      <c r="U697" s="61" t="s">
        <v>896</v>
      </c>
      <c r="V697" s="57">
        <v>6</v>
      </c>
      <c r="W697" s="57">
        <v>14</v>
      </c>
      <c r="X697" s="57"/>
      <c r="Y697" s="57"/>
      <c r="Z697" s="57"/>
    </row>
    <row r="698" spans="1:26" x14ac:dyDescent="0.35">
      <c r="A698" s="37" t="s">
        <v>633</v>
      </c>
      <c r="B698" s="57" t="s">
        <v>476</v>
      </c>
      <c r="C698" s="57" t="s">
        <v>256</v>
      </c>
      <c r="D698" s="57" t="s">
        <v>307</v>
      </c>
      <c r="E698" s="41">
        <v>9692</v>
      </c>
      <c r="F698" s="41">
        <v>10021</v>
      </c>
      <c r="G698" s="41">
        <v>9857</v>
      </c>
      <c r="H698" s="57">
        <v>2.54</v>
      </c>
      <c r="I698" s="57">
        <v>2.57</v>
      </c>
      <c r="J698" s="57">
        <v>2.59</v>
      </c>
      <c r="K698" s="69">
        <v>2.57</v>
      </c>
      <c r="L698" s="57">
        <v>0.03</v>
      </c>
      <c r="M698" s="57"/>
      <c r="N698" s="69">
        <v>92.5</v>
      </c>
      <c r="O698" s="36">
        <f>N698*1.1155</f>
        <v>103.18374999999999</v>
      </c>
      <c r="P698" s="61">
        <v>-18.3</v>
      </c>
      <c r="Q698" s="61">
        <v>6.3</v>
      </c>
      <c r="R698" s="61">
        <v>43.5</v>
      </c>
      <c r="S698" s="61">
        <v>15.2</v>
      </c>
      <c r="T698" s="61">
        <v>2.9</v>
      </c>
      <c r="U698" s="61" t="s">
        <v>896</v>
      </c>
      <c r="V698" s="57">
        <v>7</v>
      </c>
      <c r="W698" s="57">
        <v>15</v>
      </c>
      <c r="X698" s="57"/>
      <c r="Y698" s="57"/>
      <c r="Z698" s="57"/>
    </row>
    <row r="699" spans="1:26" x14ac:dyDescent="0.35">
      <c r="A699" s="37" t="s">
        <v>633</v>
      </c>
      <c r="B699" s="27" t="s">
        <v>477</v>
      </c>
      <c r="C699" s="27" t="s">
        <v>256</v>
      </c>
      <c r="D699" s="38"/>
      <c r="E699" s="40">
        <v>9692</v>
      </c>
      <c r="F699" s="40">
        <v>10021</v>
      </c>
      <c r="G699" s="42">
        <v>9856.5</v>
      </c>
      <c r="H699" s="43"/>
      <c r="I699" s="43"/>
      <c r="J699" s="43"/>
      <c r="K699" s="43"/>
      <c r="L699" s="43"/>
      <c r="M699" s="38"/>
      <c r="N699" s="43"/>
      <c r="O699" s="36"/>
      <c r="P699" s="46">
        <v>-12.205</v>
      </c>
      <c r="Q699" s="50">
        <v>6.6654444444444447</v>
      </c>
      <c r="R699" s="50">
        <v>33.481904004577373</v>
      </c>
      <c r="S699" s="50">
        <v>11.265343321559573</v>
      </c>
      <c r="T699" s="46">
        <v>2.9721157224298551</v>
      </c>
      <c r="U699" s="61" t="s">
        <v>896</v>
      </c>
      <c r="V699" s="41">
        <v>7</v>
      </c>
      <c r="W699" s="57">
        <v>15</v>
      </c>
      <c r="X699" s="57"/>
      <c r="Y699" s="57"/>
      <c r="Z699" s="57"/>
    </row>
    <row r="700" spans="1:26" x14ac:dyDescent="0.35">
      <c r="A700" s="37" t="s">
        <v>633</v>
      </c>
      <c r="B700" s="57" t="s">
        <v>478</v>
      </c>
      <c r="C700" s="57" t="s">
        <v>256</v>
      </c>
      <c r="D700" s="57" t="s">
        <v>321</v>
      </c>
      <c r="E700" s="41">
        <v>9692</v>
      </c>
      <c r="F700" s="41">
        <v>10021</v>
      </c>
      <c r="G700" s="41">
        <v>9857</v>
      </c>
      <c r="H700" s="57">
        <v>2.61</v>
      </c>
      <c r="I700" s="57">
        <v>2.65</v>
      </c>
      <c r="J700" s="57"/>
      <c r="K700" s="69">
        <v>2.63</v>
      </c>
      <c r="L700" s="57">
        <v>0.03</v>
      </c>
      <c r="M700" s="57">
        <v>2.52</v>
      </c>
      <c r="N700" s="69">
        <v>100.2</v>
      </c>
      <c r="O700" s="36">
        <f>N700*1.1155</f>
        <v>111.7731</v>
      </c>
      <c r="P700" s="61">
        <v>-11.9</v>
      </c>
      <c r="Q700" s="61">
        <v>7.9</v>
      </c>
      <c r="R700" s="61">
        <v>41.8</v>
      </c>
      <c r="S700" s="61">
        <v>14.5</v>
      </c>
      <c r="T700" s="61">
        <v>2.9</v>
      </c>
      <c r="U700" s="61" t="s">
        <v>896</v>
      </c>
      <c r="V700" s="57">
        <v>7</v>
      </c>
      <c r="W700" s="57">
        <v>15</v>
      </c>
      <c r="X700" s="57"/>
      <c r="Y700" s="57"/>
      <c r="Z700" s="57"/>
    </row>
    <row r="701" spans="1:26" x14ac:dyDescent="0.35">
      <c r="A701" s="37" t="s">
        <v>633</v>
      </c>
      <c r="B701" s="27" t="s">
        <v>479</v>
      </c>
      <c r="C701" s="27" t="s">
        <v>256</v>
      </c>
      <c r="D701" s="38"/>
      <c r="E701" s="40">
        <v>9692</v>
      </c>
      <c r="F701" s="40">
        <v>10021</v>
      </c>
      <c r="G701" s="42">
        <v>9856.5</v>
      </c>
      <c r="H701" s="43"/>
      <c r="I701" s="43"/>
      <c r="J701" s="43"/>
      <c r="K701" s="43"/>
      <c r="L701" s="43"/>
      <c r="M701" s="38"/>
      <c r="N701" s="43"/>
      <c r="O701" s="36"/>
      <c r="P701" s="44">
        <v>-14.624555555555553</v>
      </c>
      <c r="Q701" s="45">
        <v>6.4794444444444439</v>
      </c>
      <c r="R701" s="44">
        <v>34.599019620831129</v>
      </c>
      <c r="S701" s="45">
        <v>11.923857070801606</v>
      </c>
      <c r="T701" s="44">
        <v>2.9016633976228245</v>
      </c>
      <c r="U701" s="61" t="s">
        <v>896</v>
      </c>
      <c r="V701" s="41">
        <v>7</v>
      </c>
      <c r="W701" s="57">
        <v>15</v>
      </c>
      <c r="X701" s="57"/>
      <c r="Y701" s="57"/>
      <c r="Z701" s="57"/>
    </row>
    <row r="702" spans="1:26" x14ac:dyDescent="0.35">
      <c r="A702" s="37" t="s">
        <v>633</v>
      </c>
      <c r="B702" s="27" t="s">
        <v>480</v>
      </c>
      <c r="C702" s="27" t="s">
        <v>256</v>
      </c>
      <c r="D702" s="38"/>
      <c r="E702" s="40">
        <v>9692</v>
      </c>
      <c r="F702" s="40">
        <v>10021</v>
      </c>
      <c r="G702" s="42">
        <v>9856.5</v>
      </c>
      <c r="H702" s="43"/>
      <c r="I702" s="43"/>
      <c r="J702" s="43"/>
      <c r="K702" s="43"/>
      <c r="L702" s="43"/>
      <c r="M702" s="38"/>
      <c r="N702" s="43"/>
      <c r="O702" s="36"/>
      <c r="P702" s="44">
        <v>-15.896555555555551</v>
      </c>
      <c r="Q702" s="45">
        <v>5.1354444444444436</v>
      </c>
      <c r="R702" s="44">
        <v>36.029968465893994</v>
      </c>
      <c r="S702" s="45">
        <v>12.368815399019745</v>
      </c>
      <c r="T702" s="44">
        <v>2.9129684051028399</v>
      </c>
      <c r="U702" s="61" t="s">
        <v>896</v>
      </c>
      <c r="V702" s="41">
        <v>7</v>
      </c>
      <c r="W702" s="57">
        <v>15</v>
      </c>
      <c r="X702" s="57"/>
      <c r="Y702" s="57"/>
      <c r="Z702" s="57"/>
    </row>
    <row r="703" spans="1:26" x14ac:dyDescent="0.35">
      <c r="A703" s="37" t="s">
        <v>633</v>
      </c>
      <c r="B703" s="27" t="s">
        <v>481</v>
      </c>
      <c r="C703" s="27" t="s">
        <v>256</v>
      </c>
      <c r="D703" s="38"/>
      <c r="E703" s="40">
        <v>9692</v>
      </c>
      <c r="F703" s="40">
        <v>10021</v>
      </c>
      <c r="G703" s="42">
        <v>9856.5</v>
      </c>
      <c r="H703" s="43"/>
      <c r="I703" s="43"/>
      <c r="J703" s="43"/>
      <c r="K703" s="43"/>
      <c r="L703" s="43"/>
      <c r="M703" s="38"/>
      <c r="N703" s="43"/>
      <c r="O703" s="36"/>
      <c r="P703" s="46">
        <v>-11.577999999999999</v>
      </c>
      <c r="Q703" s="50">
        <v>6.6344444444444441</v>
      </c>
      <c r="R703" s="50">
        <v>36.429569292027303</v>
      </c>
      <c r="S703" s="50">
        <v>12.51923876829826</v>
      </c>
      <c r="T703" s="46">
        <v>2.9098869321252807</v>
      </c>
      <c r="U703" s="61" t="s">
        <v>896</v>
      </c>
      <c r="V703" s="41">
        <v>7</v>
      </c>
      <c r="W703" s="57">
        <v>15</v>
      </c>
      <c r="X703" s="57"/>
      <c r="Y703" s="57"/>
      <c r="Z703" s="57"/>
    </row>
    <row r="704" spans="1:26" x14ac:dyDescent="0.35">
      <c r="A704" s="37" t="s">
        <v>633</v>
      </c>
      <c r="B704" s="57" t="s">
        <v>482</v>
      </c>
      <c r="C704" s="57" t="s">
        <v>256</v>
      </c>
      <c r="D704" s="57" t="s">
        <v>321</v>
      </c>
      <c r="E704" s="41">
        <v>9692</v>
      </c>
      <c r="F704" s="41">
        <v>10021</v>
      </c>
      <c r="G704" s="41">
        <v>9857</v>
      </c>
      <c r="H704" s="57"/>
      <c r="I704" s="57">
        <v>2.29</v>
      </c>
      <c r="J704" s="57">
        <v>2.29</v>
      </c>
      <c r="K704" s="69">
        <v>2.29</v>
      </c>
      <c r="L704" s="57">
        <v>0</v>
      </c>
      <c r="M704" s="57">
        <v>2.25</v>
      </c>
      <c r="N704" s="69">
        <v>63.4</v>
      </c>
      <c r="O704" s="36">
        <f>N704*1.1155</f>
        <v>70.722699999999989</v>
      </c>
      <c r="P704" s="61">
        <v>-9.3000000000000007</v>
      </c>
      <c r="Q704" s="61">
        <v>8.4</v>
      </c>
      <c r="R704" s="61">
        <v>41.2</v>
      </c>
      <c r="S704" s="61">
        <v>14.4</v>
      </c>
      <c r="T704" s="61">
        <v>2.9</v>
      </c>
      <c r="U704" s="61" t="s">
        <v>896</v>
      </c>
      <c r="V704" s="57">
        <v>7</v>
      </c>
      <c r="W704" s="57">
        <v>15</v>
      </c>
      <c r="X704" s="57"/>
      <c r="Y704" s="57"/>
      <c r="Z704" s="57"/>
    </row>
    <row r="705" spans="1:27" x14ac:dyDescent="0.35">
      <c r="A705" s="37" t="s">
        <v>633</v>
      </c>
      <c r="B705" s="57" t="s">
        <v>483</v>
      </c>
      <c r="C705" s="57" t="s">
        <v>256</v>
      </c>
      <c r="D705" s="57" t="s">
        <v>594</v>
      </c>
      <c r="E705" s="41">
        <v>9692</v>
      </c>
      <c r="F705" s="41">
        <v>10021</v>
      </c>
      <c r="G705" s="41">
        <v>9857</v>
      </c>
      <c r="H705" s="57">
        <v>2.64</v>
      </c>
      <c r="I705" s="57">
        <v>2.7</v>
      </c>
      <c r="J705" s="57"/>
      <c r="K705" s="69">
        <v>2.67</v>
      </c>
      <c r="L705" s="57">
        <v>0.04</v>
      </c>
      <c r="M705" s="57">
        <v>2.54</v>
      </c>
      <c r="N705" s="69">
        <v>105.4</v>
      </c>
      <c r="O705" s="36">
        <f>N705</f>
        <v>105.4</v>
      </c>
      <c r="P705" s="61">
        <v>-10.3</v>
      </c>
      <c r="Q705" s="61">
        <v>7.8</v>
      </c>
      <c r="R705" s="61">
        <v>40.700000000000003</v>
      </c>
      <c r="S705" s="61">
        <v>14</v>
      </c>
      <c r="T705" s="61">
        <v>2.9</v>
      </c>
      <c r="U705" s="61" t="s">
        <v>896</v>
      </c>
      <c r="V705" s="57">
        <v>7</v>
      </c>
      <c r="W705" s="57">
        <v>15</v>
      </c>
      <c r="X705" s="57"/>
      <c r="Y705" s="57"/>
      <c r="Z705" s="57"/>
    </row>
    <row r="706" spans="1:27" x14ac:dyDescent="0.35">
      <c r="A706" s="37" t="s">
        <v>633</v>
      </c>
      <c r="B706" s="57" t="s">
        <v>561</v>
      </c>
      <c r="C706" s="57" t="s">
        <v>256</v>
      </c>
      <c r="D706" s="57" t="s">
        <v>321</v>
      </c>
      <c r="E706" s="41">
        <v>9692</v>
      </c>
      <c r="F706" s="41">
        <v>10021</v>
      </c>
      <c r="G706" s="41">
        <v>9857</v>
      </c>
      <c r="H706" s="57"/>
      <c r="I706" s="57">
        <v>2.4300000000000002</v>
      </c>
      <c r="J706" s="57">
        <v>2.46</v>
      </c>
      <c r="K706" s="69">
        <v>2.4500000000000002</v>
      </c>
      <c r="L706" s="57">
        <v>0.02</v>
      </c>
      <c r="M706" s="57">
        <v>2.36</v>
      </c>
      <c r="N706" s="69">
        <v>78.7</v>
      </c>
      <c r="O706" s="36">
        <f>N706*1.1155</f>
        <v>87.789850000000001</v>
      </c>
      <c r="P706" s="61"/>
      <c r="Q706" s="61"/>
      <c r="R706" s="61"/>
      <c r="S706" s="61"/>
      <c r="T706" s="61"/>
      <c r="U706" s="61"/>
      <c r="V706" s="57">
        <v>7</v>
      </c>
      <c r="W706" s="57">
        <v>15</v>
      </c>
      <c r="X706" s="57"/>
      <c r="Y706" s="57"/>
      <c r="Z706" s="57"/>
    </row>
    <row r="707" spans="1:27" x14ac:dyDescent="0.35">
      <c r="A707" s="37" t="s">
        <v>633</v>
      </c>
      <c r="B707" s="57" t="s">
        <v>562</v>
      </c>
      <c r="C707" s="57" t="s">
        <v>256</v>
      </c>
      <c r="D707" s="57" t="s">
        <v>594</v>
      </c>
      <c r="E707" s="41">
        <v>9692</v>
      </c>
      <c r="F707" s="41">
        <v>10021</v>
      </c>
      <c r="G707" s="41">
        <v>9857</v>
      </c>
      <c r="H707" s="57">
        <v>2.6</v>
      </c>
      <c r="I707" s="57">
        <v>2.6</v>
      </c>
      <c r="J707" s="57">
        <v>2.6</v>
      </c>
      <c r="K707" s="69">
        <v>2.6</v>
      </c>
      <c r="L707" s="57">
        <v>0</v>
      </c>
      <c r="M707" s="57"/>
      <c r="N707" s="69">
        <v>96.5</v>
      </c>
      <c r="O707" s="36">
        <f>N707</f>
        <v>96.5</v>
      </c>
      <c r="P707" s="61"/>
      <c r="Q707" s="61"/>
      <c r="R707" s="61"/>
      <c r="S707" s="61"/>
      <c r="T707" s="61"/>
      <c r="U707" s="61"/>
      <c r="V707" s="57">
        <v>7</v>
      </c>
      <c r="W707" s="57">
        <v>15</v>
      </c>
      <c r="X707" s="57"/>
      <c r="Y707" s="57"/>
      <c r="Z707" s="57"/>
    </row>
    <row r="708" spans="1:27" x14ac:dyDescent="0.35">
      <c r="A708" s="37" t="s">
        <v>633</v>
      </c>
      <c r="B708" s="57" t="s">
        <v>563</v>
      </c>
      <c r="C708" s="57" t="s">
        <v>256</v>
      </c>
      <c r="D708" s="57" t="s">
        <v>594</v>
      </c>
      <c r="E708" s="41">
        <v>9692</v>
      </c>
      <c r="F708" s="41">
        <v>10021</v>
      </c>
      <c r="G708" s="41">
        <v>9857</v>
      </c>
      <c r="H708" s="57">
        <v>2.54</v>
      </c>
      <c r="I708" s="57"/>
      <c r="J708" s="57">
        <v>2.54</v>
      </c>
      <c r="K708" s="69">
        <v>2.54</v>
      </c>
      <c r="L708" s="57">
        <v>0</v>
      </c>
      <c r="M708" s="57">
        <v>2.5099999999999998</v>
      </c>
      <c r="N708" s="69">
        <v>89.3</v>
      </c>
      <c r="O708" s="36">
        <f>N708</f>
        <v>89.3</v>
      </c>
      <c r="P708" s="61"/>
      <c r="Q708" s="61"/>
      <c r="R708" s="61"/>
      <c r="S708" s="61"/>
      <c r="T708" s="61"/>
      <c r="U708" s="61"/>
      <c r="V708" s="57">
        <v>7</v>
      </c>
      <c r="W708" s="57">
        <v>15</v>
      </c>
      <c r="X708" s="57"/>
      <c r="Y708" s="57"/>
      <c r="Z708" s="57"/>
    </row>
    <row r="709" spans="1:27" x14ac:dyDescent="0.35">
      <c r="A709" s="37" t="s">
        <v>633</v>
      </c>
      <c r="B709" s="57" t="s">
        <v>564</v>
      </c>
      <c r="C709" s="57" t="s">
        <v>256</v>
      </c>
      <c r="D709" s="57" t="s">
        <v>594</v>
      </c>
      <c r="E709" s="41">
        <v>9692</v>
      </c>
      <c r="F709" s="41">
        <v>10021</v>
      </c>
      <c r="G709" s="41">
        <v>9857</v>
      </c>
      <c r="H709" s="57">
        <v>2.31</v>
      </c>
      <c r="I709" s="57">
        <v>2.31</v>
      </c>
      <c r="J709" s="57"/>
      <c r="K709" s="69">
        <v>2.31</v>
      </c>
      <c r="L709" s="57">
        <v>0</v>
      </c>
      <c r="M709" s="57">
        <v>2.4300000000000002</v>
      </c>
      <c r="N709" s="69">
        <v>65.2</v>
      </c>
      <c r="O709" s="36">
        <f>N709</f>
        <v>65.2</v>
      </c>
      <c r="P709" s="61"/>
      <c r="Q709" s="61"/>
      <c r="R709" s="61"/>
      <c r="S709" s="61"/>
      <c r="T709" s="61"/>
      <c r="U709" s="61"/>
      <c r="V709" s="57">
        <v>7</v>
      </c>
      <c r="W709" s="57">
        <v>15</v>
      </c>
      <c r="X709" s="57"/>
      <c r="Y709" s="57"/>
      <c r="Z709" s="57"/>
    </row>
    <row r="710" spans="1:27" x14ac:dyDescent="0.35">
      <c r="A710" s="37" t="s">
        <v>633</v>
      </c>
      <c r="B710" s="57" t="s">
        <v>565</v>
      </c>
      <c r="C710" s="57" t="s">
        <v>256</v>
      </c>
      <c r="D710" s="57" t="s">
        <v>336</v>
      </c>
      <c r="E710" s="41">
        <v>9692</v>
      </c>
      <c r="F710" s="41">
        <v>10021</v>
      </c>
      <c r="G710" s="41">
        <v>9857</v>
      </c>
      <c r="H710" s="57">
        <v>2.68</v>
      </c>
      <c r="I710" s="57"/>
      <c r="J710" s="57">
        <v>2.69</v>
      </c>
      <c r="K710" s="69">
        <v>2.69</v>
      </c>
      <c r="L710" s="57">
        <v>0.01</v>
      </c>
      <c r="M710" s="57">
        <v>2.64</v>
      </c>
      <c r="N710" s="69">
        <v>107.4</v>
      </c>
      <c r="O710" s="36">
        <f>N710</f>
        <v>107.4</v>
      </c>
      <c r="P710" s="61"/>
      <c r="Q710" s="61"/>
      <c r="R710" s="61"/>
      <c r="S710" s="61"/>
      <c r="T710" s="61"/>
      <c r="U710" s="61"/>
      <c r="V710" s="57">
        <v>7</v>
      </c>
      <c r="W710" s="57">
        <v>15</v>
      </c>
      <c r="X710" s="57"/>
      <c r="Y710" s="57"/>
      <c r="Z710" s="57"/>
    </row>
    <row r="711" spans="1:27" x14ac:dyDescent="0.35">
      <c r="A711" s="37" t="s">
        <v>633</v>
      </c>
      <c r="B711" s="57" t="s">
        <v>566</v>
      </c>
      <c r="C711" s="57" t="s">
        <v>256</v>
      </c>
      <c r="D711" s="57" t="s">
        <v>321</v>
      </c>
      <c r="E711" s="41">
        <v>9692</v>
      </c>
      <c r="F711" s="41">
        <v>10021</v>
      </c>
      <c r="G711" s="41">
        <v>9857</v>
      </c>
      <c r="H711" s="57">
        <v>2.71</v>
      </c>
      <c r="I711" s="57">
        <v>2.71</v>
      </c>
      <c r="J711" s="57"/>
      <c r="K711" s="69">
        <v>2.71</v>
      </c>
      <c r="L711" s="57">
        <v>0</v>
      </c>
      <c r="M711" s="57">
        <v>2.66</v>
      </c>
      <c r="N711" s="69">
        <v>110.7</v>
      </c>
      <c r="O711" s="36">
        <f>N711*1.1155</f>
        <v>123.48585</v>
      </c>
      <c r="P711" s="61"/>
      <c r="Q711" s="61"/>
      <c r="R711" s="61"/>
      <c r="S711" s="61"/>
      <c r="T711" s="61"/>
      <c r="U711" s="61"/>
      <c r="V711" s="57">
        <v>7</v>
      </c>
      <c r="W711" s="57">
        <v>15</v>
      </c>
      <c r="X711" s="57"/>
      <c r="Y711" s="46">
        <v>-13.269466666666666</v>
      </c>
      <c r="Z711" s="50">
        <v>6.2623733333333336</v>
      </c>
    </row>
    <row r="712" spans="1:27" x14ac:dyDescent="0.35">
      <c r="A712" s="37" t="s">
        <v>633</v>
      </c>
      <c r="B712" s="57" t="s">
        <v>567</v>
      </c>
      <c r="C712" s="57" t="s">
        <v>256</v>
      </c>
      <c r="D712" s="57" t="s">
        <v>321</v>
      </c>
      <c r="E712" s="41">
        <v>9692</v>
      </c>
      <c r="F712" s="41">
        <v>10021</v>
      </c>
      <c r="G712" s="41">
        <v>9857</v>
      </c>
      <c r="H712" s="57">
        <v>2.39</v>
      </c>
      <c r="I712" s="57"/>
      <c r="J712" s="57">
        <v>2.41</v>
      </c>
      <c r="K712" s="69">
        <v>2.4</v>
      </c>
      <c r="L712" s="57">
        <v>0.01</v>
      </c>
      <c r="M712" s="57">
        <v>2.64</v>
      </c>
      <c r="N712" s="69">
        <v>74</v>
      </c>
      <c r="O712" s="36">
        <f>N712*1.1155</f>
        <v>82.546999999999997</v>
      </c>
      <c r="P712" s="61"/>
      <c r="Q712" s="61"/>
      <c r="R712" s="61"/>
      <c r="S712" s="61"/>
      <c r="T712" s="61"/>
      <c r="U712" s="61"/>
      <c r="V712" s="57">
        <v>7</v>
      </c>
      <c r="W712" s="57">
        <v>15</v>
      </c>
      <c r="X712" s="57"/>
      <c r="Y712" s="61">
        <v>-15.570466666666665</v>
      </c>
      <c r="Z712" s="61">
        <v>7.3936733333333331</v>
      </c>
      <c r="AA712" s="37"/>
    </row>
    <row r="713" spans="1:27" x14ac:dyDescent="0.35">
      <c r="A713" s="37" t="s">
        <v>633</v>
      </c>
      <c r="B713" s="57" t="s">
        <v>568</v>
      </c>
      <c r="C713" s="57" t="s">
        <v>256</v>
      </c>
      <c r="D713" s="57" t="s">
        <v>336</v>
      </c>
      <c r="E713" s="41">
        <v>9692</v>
      </c>
      <c r="F713" s="41">
        <v>10021</v>
      </c>
      <c r="G713" s="41">
        <v>9857</v>
      </c>
      <c r="H713" s="57">
        <v>2.48</v>
      </c>
      <c r="I713" s="57">
        <v>2.4900000000000002</v>
      </c>
      <c r="J713" s="57"/>
      <c r="K713" s="69">
        <v>2.4900000000000002</v>
      </c>
      <c r="L713" s="57">
        <v>0.01</v>
      </c>
      <c r="M713" s="57">
        <v>2.5099999999999998</v>
      </c>
      <c r="N713" s="69">
        <v>83.1</v>
      </c>
      <c r="O713" s="36">
        <f>N713</f>
        <v>83.1</v>
      </c>
      <c r="P713" s="61"/>
      <c r="Q713" s="61"/>
      <c r="R713" s="61"/>
      <c r="S713" s="61"/>
      <c r="T713" s="61"/>
      <c r="U713" s="61"/>
      <c r="V713" s="57">
        <v>7</v>
      </c>
      <c r="W713" s="57">
        <v>15</v>
      </c>
      <c r="X713" s="57"/>
      <c r="Y713" s="57"/>
      <c r="Z713" s="57"/>
    </row>
    <row r="714" spans="1:27" x14ac:dyDescent="0.35">
      <c r="A714" s="37" t="s">
        <v>633</v>
      </c>
      <c r="B714" s="57" t="s">
        <v>580</v>
      </c>
      <c r="C714" s="57" t="s">
        <v>256</v>
      </c>
      <c r="D714" s="57" t="s">
        <v>594</v>
      </c>
      <c r="E714" s="41">
        <v>9692</v>
      </c>
      <c r="F714" s="41">
        <v>10021</v>
      </c>
      <c r="G714" s="41">
        <v>9857</v>
      </c>
      <c r="H714" s="57"/>
      <c r="I714" s="57">
        <v>2.5</v>
      </c>
      <c r="J714" s="57">
        <v>2.5299999999999998</v>
      </c>
      <c r="K714" s="69">
        <v>2.52</v>
      </c>
      <c r="L714" s="57">
        <v>0.02</v>
      </c>
      <c r="M714" s="57">
        <v>2.6</v>
      </c>
      <c r="N714" s="69">
        <v>86.5</v>
      </c>
      <c r="O714" s="36">
        <f>N714</f>
        <v>86.5</v>
      </c>
      <c r="P714" s="61"/>
      <c r="Q714" s="61"/>
      <c r="R714" s="61"/>
      <c r="S714" s="61"/>
      <c r="T714" s="61"/>
      <c r="U714" s="61"/>
      <c r="V714" s="57">
        <v>7</v>
      </c>
      <c r="W714" s="57">
        <v>15</v>
      </c>
      <c r="X714" s="57"/>
      <c r="Y714" s="57"/>
      <c r="Z714" s="57"/>
    </row>
    <row r="715" spans="1:27" x14ac:dyDescent="0.35">
      <c r="A715" s="37" t="s">
        <v>633</v>
      </c>
      <c r="B715" s="57" t="s">
        <v>581</v>
      </c>
      <c r="C715" s="57" t="s">
        <v>256</v>
      </c>
      <c r="D715" s="57" t="s">
        <v>336</v>
      </c>
      <c r="E715" s="41">
        <v>9692</v>
      </c>
      <c r="F715" s="41">
        <v>10021</v>
      </c>
      <c r="G715" s="41">
        <v>9857</v>
      </c>
      <c r="H715" s="57">
        <v>2.62</v>
      </c>
      <c r="I715" s="57">
        <v>2.61</v>
      </c>
      <c r="J715" s="57">
        <v>2.61</v>
      </c>
      <c r="K715" s="69">
        <v>2.61</v>
      </c>
      <c r="L715" s="57">
        <v>0.01</v>
      </c>
      <c r="M715" s="57"/>
      <c r="N715" s="69">
        <v>98.2</v>
      </c>
      <c r="O715" s="36">
        <f>N715</f>
        <v>98.2</v>
      </c>
      <c r="P715" s="61"/>
      <c r="Q715" s="61"/>
      <c r="R715" s="61"/>
      <c r="S715" s="61"/>
      <c r="T715" s="61"/>
      <c r="U715" s="61"/>
      <c r="V715" s="57">
        <v>7</v>
      </c>
      <c r="W715" s="57">
        <v>15</v>
      </c>
      <c r="X715" s="57"/>
      <c r="Y715" s="57"/>
      <c r="Z715" s="57"/>
      <c r="AA715" s="74"/>
    </row>
    <row r="716" spans="1:27" x14ac:dyDescent="0.35">
      <c r="A716" s="37" t="s">
        <v>633</v>
      </c>
      <c r="B716" s="57" t="s">
        <v>582</v>
      </c>
      <c r="C716" s="57" t="s">
        <v>256</v>
      </c>
      <c r="D716" s="57" t="s">
        <v>336</v>
      </c>
      <c r="E716" s="41">
        <v>9692</v>
      </c>
      <c r="F716" s="41">
        <v>10021</v>
      </c>
      <c r="G716" s="41">
        <v>9857</v>
      </c>
      <c r="H716" s="57">
        <v>2.58</v>
      </c>
      <c r="I716" s="57"/>
      <c r="J716" s="57">
        <v>2.56</v>
      </c>
      <c r="K716" s="69">
        <v>2.57</v>
      </c>
      <c r="L716" s="57">
        <v>0.01</v>
      </c>
      <c r="M716" s="57">
        <v>2.5099999999999998</v>
      </c>
      <c r="N716" s="69">
        <v>92.9</v>
      </c>
      <c r="O716" s="36">
        <f>N716</f>
        <v>92.9</v>
      </c>
      <c r="P716" s="61"/>
      <c r="Q716" s="61"/>
      <c r="R716" s="61"/>
      <c r="S716" s="61"/>
      <c r="T716" s="61"/>
      <c r="U716" s="61"/>
      <c r="V716" s="57">
        <v>7</v>
      </c>
      <c r="W716" s="57">
        <v>15</v>
      </c>
      <c r="X716" s="57"/>
      <c r="Y716" s="57"/>
      <c r="Z716" s="57"/>
    </row>
    <row r="717" spans="1:27" x14ac:dyDescent="0.35">
      <c r="A717" s="37" t="s">
        <v>633</v>
      </c>
      <c r="B717" s="57" t="s">
        <v>583</v>
      </c>
      <c r="C717" s="57" t="s">
        <v>256</v>
      </c>
      <c r="D717" s="57" t="s">
        <v>336</v>
      </c>
      <c r="E717" s="41">
        <v>9692</v>
      </c>
      <c r="F717" s="41">
        <v>10021</v>
      </c>
      <c r="G717" s="41">
        <v>9857</v>
      </c>
      <c r="H717" s="57"/>
      <c r="I717" s="57">
        <v>2.58</v>
      </c>
      <c r="J717" s="57">
        <v>2.64</v>
      </c>
      <c r="K717" s="69">
        <v>2.61</v>
      </c>
      <c r="L717" s="57">
        <v>0.04</v>
      </c>
      <c r="M717" s="57">
        <v>2.4700000000000002</v>
      </c>
      <c r="N717" s="69">
        <v>97.7</v>
      </c>
      <c r="O717" s="36">
        <f>N717</f>
        <v>97.7</v>
      </c>
      <c r="P717" s="61"/>
      <c r="Q717" s="61"/>
      <c r="R717" s="61"/>
      <c r="S717" s="61"/>
      <c r="T717" s="61"/>
      <c r="U717" s="61"/>
      <c r="V717" s="57">
        <v>7</v>
      </c>
      <c r="W717" s="57">
        <v>15</v>
      </c>
      <c r="X717" s="57"/>
      <c r="Y717" s="61">
        <v>-16.537411764705887</v>
      </c>
      <c r="Z717" s="61">
        <v>5.0858725490196068</v>
      </c>
    </row>
    <row r="718" spans="1:27" x14ac:dyDescent="0.35">
      <c r="A718" s="37" t="s">
        <v>633</v>
      </c>
      <c r="B718" s="57" t="s">
        <v>584</v>
      </c>
      <c r="C718" s="57" t="s">
        <v>256</v>
      </c>
      <c r="D718" s="57" t="s">
        <v>594</v>
      </c>
      <c r="E718" s="41">
        <v>9692</v>
      </c>
      <c r="F718" s="41">
        <v>10021</v>
      </c>
      <c r="G718" s="41">
        <v>9857</v>
      </c>
      <c r="H718" s="57"/>
      <c r="I718" s="57">
        <v>2.39</v>
      </c>
      <c r="J718" s="57">
        <v>2.29</v>
      </c>
      <c r="K718" s="69">
        <v>2.34</v>
      </c>
      <c r="L718" s="57">
        <v>7.0000000000000007E-2</v>
      </c>
      <c r="M718" s="57">
        <v>2.5099999999999998</v>
      </c>
      <c r="N718" s="69">
        <v>68.099999999999994</v>
      </c>
      <c r="O718" s="36">
        <f>N718</f>
        <v>68.099999999999994</v>
      </c>
      <c r="P718" s="61"/>
      <c r="Q718" s="61"/>
      <c r="R718" s="61"/>
      <c r="S718" s="61"/>
      <c r="T718" s="61"/>
      <c r="U718" s="61"/>
      <c r="V718" s="57">
        <v>7</v>
      </c>
      <c r="W718" s="57">
        <v>15</v>
      </c>
      <c r="X718" s="57"/>
      <c r="Y718" s="57"/>
      <c r="Z718" s="57"/>
    </row>
    <row r="719" spans="1:27" x14ac:dyDescent="0.35">
      <c r="A719" s="37" t="s">
        <v>633</v>
      </c>
      <c r="B719" s="57" t="s">
        <v>585</v>
      </c>
      <c r="C719" s="57" t="s">
        <v>256</v>
      </c>
      <c r="D719" s="57" t="s">
        <v>594</v>
      </c>
      <c r="E719" s="41">
        <v>9692</v>
      </c>
      <c r="F719" s="41">
        <v>10021</v>
      </c>
      <c r="G719" s="41">
        <v>9857</v>
      </c>
      <c r="H719" s="57">
        <v>2.31</v>
      </c>
      <c r="I719" s="57"/>
      <c r="J719" s="57">
        <v>2.29</v>
      </c>
      <c r="K719" s="69">
        <v>2.2999999999999998</v>
      </c>
      <c r="L719" s="57">
        <v>0.01</v>
      </c>
      <c r="M719" s="57">
        <v>2.39</v>
      </c>
      <c r="N719" s="69">
        <v>64.3</v>
      </c>
      <c r="O719" s="36">
        <f>N719</f>
        <v>64.3</v>
      </c>
      <c r="P719" s="61"/>
      <c r="Q719" s="61"/>
      <c r="R719" s="61"/>
      <c r="S719" s="61"/>
      <c r="T719" s="61"/>
      <c r="U719" s="61"/>
      <c r="V719" s="57">
        <v>7</v>
      </c>
      <c r="W719" s="57">
        <v>15</v>
      </c>
      <c r="X719" s="57"/>
      <c r="Y719" s="57"/>
      <c r="Z719" s="57"/>
    </row>
    <row r="720" spans="1:27" x14ac:dyDescent="0.35">
      <c r="A720" s="37" t="s">
        <v>633</v>
      </c>
      <c r="B720" s="57" t="s">
        <v>586</v>
      </c>
      <c r="C720" s="57" t="s">
        <v>256</v>
      </c>
      <c r="D720" s="57" t="s">
        <v>321</v>
      </c>
      <c r="E720" s="41">
        <v>9692</v>
      </c>
      <c r="F720" s="41">
        <v>10021</v>
      </c>
      <c r="G720" s="41">
        <v>9857</v>
      </c>
      <c r="H720" s="57"/>
      <c r="I720" s="57">
        <v>2.56</v>
      </c>
      <c r="J720" s="57">
        <v>2.56</v>
      </c>
      <c r="K720" s="69">
        <v>2.56</v>
      </c>
      <c r="L720" s="57">
        <v>0</v>
      </c>
      <c r="M720" s="57">
        <v>2.44</v>
      </c>
      <c r="N720" s="69">
        <v>91.7</v>
      </c>
      <c r="O720" s="36">
        <f>N720*1.1155</f>
        <v>102.29134999999999</v>
      </c>
      <c r="P720" s="61"/>
      <c r="Q720" s="61"/>
      <c r="R720" s="61"/>
      <c r="S720" s="61"/>
      <c r="T720" s="61"/>
      <c r="U720" s="61"/>
      <c r="V720" s="57">
        <v>7</v>
      </c>
      <c r="W720" s="57">
        <v>15</v>
      </c>
      <c r="X720" s="57"/>
      <c r="Y720" s="57"/>
      <c r="Z720" s="57"/>
    </row>
    <row r="721" spans="1:26" x14ac:dyDescent="0.35">
      <c r="A721" s="37" t="s">
        <v>633</v>
      </c>
      <c r="B721" s="57" t="s">
        <v>587</v>
      </c>
      <c r="C721" s="57" t="s">
        <v>256</v>
      </c>
      <c r="D721" s="57" t="s">
        <v>594</v>
      </c>
      <c r="E721" s="41">
        <v>9692</v>
      </c>
      <c r="F721" s="41">
        <v>10021</v>
      </c>
      <c r="G721" s="41">
        <v>9857</v>
      </c>
      <c r="H721" s="57"/>
      <c r="I721" s="57">
        <v>2.19</v>
      </c>
      <c r="J721" s="57">
        <v>2.2000000000000002</v>
      </c>
      <c r="K721" s="69">
        <v>2.2000000000000002</v>
      </c>
      <c r="L721" s="57">
        <v>0.01</v>
      </c>
      <c r="M721" s="57">
        <v>2.2799999999999998</v>
      </c>
      <c r="N721" s="69">
        <v>55.1</v>
      </c>
      <c r="O721" s="36">
        <f>N721</f>
        <v>55.1</v>
      </c>
      <c r="P721" s="61"/>
      <c r="Q721" s="61"/>
      <c r="R721" s="61"/>
      <c r="S721" s="61"/>
      <c r="T721" s="61"/>
      <c r="U721" s="61"/>
      <c r="V721" s="57">
        <v>7</v>
      </c>
      <c r="W721" s="57">
        <v>15</v>
      </c>
      <c r="X721" s="57"/>
      <c r="Y721" s="57"/>
      <c r="Z721" s="57"/>
    </row>
    <row r="722" spans="1:26" x14ac:dyDescent="0.35">
      <c r="A722" s="37" t="s">
        <v>633</v>
      </c>
      <c r="B722" s="57" t="s">
        <v>588</v>
      </c>
      <c r="C722" s="57" t="s">
        <v>256</v>
      </c>
      <c r="D722" s="57" t="s">
        <v>307</v>
      </c>
      <c r="E722" s="41">
        <v>9692</v>
      </c>
      <c r="F722" s="41">
        <v>10021</v>
      </c>
      <c r="G722" s="41">
        <v>9857</v>
      </c>
      <c r="H722" s="57">
        <v>2.2799999999999998</v>
      </c>
      <c r="I722" s="57">
        <v>2.19</v>
      </c>
      <c r="J722" s="57"/>
      <c r="K722" s="69">
        <v>2.2400000000000002</v>
      </c>
      <c r="L722" s="57">
        <v>0.06</v>
      </c>
      <c r="M722" s="57">
        <v>2.09</v>
      </c>
      <c r="N722" s="69">
        <v>58.5</v>
      </c>
      <c r="O722" s="36">
        <f>N722*1.1155</f>
        <v>65.256749999999997</v>
      </c>
      <c r="P722" s="61"/>
      <c r="Q722" s="61"/>
      <c r="R722" s="61"/>
      <c r="S722" s="61"/>
      <c r="T722" s="61"/>
      <c r="U722" s="61"/>
      <c r="V722" s="57">
        <v>7</v>
      </c>
      <c r="W722" s="57">
        <v>15</v>
      </c>
      <c r="X722" s="57"/>
      <c r="Y722" s="57"/>
      <c r="Z722" s="57"/>
    </row>
    <row r="723" spans="1:26" x14ac:dyDescent="0.35">
      <c r="A723" s="37" t="s">
        <v>633</v>
      </c>
      <c r="B723" s="57" t="s">
        <v>589</v>
      </c>
      <c r="C723" s="57" t="s">
        <v>256</v>
      </c>
      <c r="D723" s="57" t="s">
        <v>321</v>
      </c>
      <c r="E723" s="41">
        <v>9692</v>
      </c>
      <c r="F723" s="41">
        <v>10021</v>
      </c>
      <c r="G723" s="41">
        <v>9857</v>
      </c>
      <c r="H723" s="57">
        <v>2.4300000000000002</v>
      </c>
      <c r="I723" s="57">
        <v>2.44</v>
      </c>
      <c r="J723" s="57"/>
      <c r="K723" s="69">
        <v>2.44</v>
      </c>
      <c r="L723" s="57">
        <v>0.01</v>
      </c>
      <c r="M723" s="57">
        <v>2.37</v>
      </c>
      <c r="N723" s="69">
        <v>77.7</v>
      </c>
      <c r="O723" s="36">
        <f>N723*1.1155</f>
        <v>86.674350000000004</v>
      </c>
      <c r="P723" s="61"/>
      <c r="Q723" s="61"/>
      <c r="R723" s="61"/>
      <c r="S723" s="61"/>
      <c r="T723" s="61"/>
      <c r="U723" s="61"/>
      <c r="V723" s="57">
        <v>7</v>
      </c>
      <c r="W723" s="57">
        <v>15</v>
      </c>
      <c r="X723" s="57"/>
      <c r="Y723" s="57"/>
      <c r="Z723" s="57"/>
    </row>
    <row r="724" spans="1:26" x14ac:dyDescent="0.35">
      <c r="A724" s="37" t="s">
        <v>633</v>
      </c>
      <c r="B724" s="57" t="s">
        <v>131</v>
      </c>
      <c r="C724" s="57" t="s">
        <v>12</v>
      </c>
      <c r="D724" s="57" t="s">
        <v>307</v>
      </c>
      <c r="E724" s="41">
        <v>10021</v>
      </c>
      <c r="F724" s="41">
        <v>10351</v>
      </c>
      <c r="G724" s="41">
        <v>10186</v>
      </c>
      <c r="H724" s="57">
        <v>2.52</v>
      </c>
      <c r="I724" s="57"/>
      <c r="J724" s="57">
        <v>2.54</v>
      </c>
      <c r="K724" s="69">
        <v>2.5299999999999998</v>
      </c>
      <c r="L724" s="57">
        <v>0.01</v>
      </c>
      <c r="M724" s="57">
        <v>2.48</v>
      </c>
      <c r="N724" s="69">
        <v>88.2</v>
      </c>
      <c r="O724" s="36">
        <f>N724*1.1155</f>
        <v>98.387100000000004</v>
      </c>
      <c r="P724" s="61"/>
      <c r="Q724" s="61"/>
      <c r="R724" s="61"/>
      <c r="S724" s="61"/>
      <c r="T724" s="61"/>
      <c r="U724" s="61"/>
      <c r="V724" s="57">
        <v>7</v>
      </c>
      <c r="W724" s="57">
        <v>16</v>
      </c>
      <c r="X724" s="57"/>
      <c r="Y724" s="61">
        <v>-14.631216666666665</v>
      </c>
      <c r="Z724" s="61">
        <v>6.9863483333333321</v>
      </c>
    </row>
    <row r="725" spans="1:26" x14ac:dyDescent="0.35">
      <c r="A725" s="37" t="s">
        <v>633</v>
      </c>
      <c r="B725" s="57" t="s">
        <v>128</v>
      </c>
      <c r="C725" s="57" t="s">
        <v>12</v>
      </c>
      <c r="D725" s="57" t="s">
        <v>307</v>
      </c>
      <c r="E725" s="41">
        <v>10021</v>
      </c>
      <c r="F725" s="41">
        <v>10351</v>
      </c>
      <c r="G725" s="41">
        <v>10186</v>
      </c>
      <c r="H725" s="57">
        <v>2.1800000000000002</v>
      </c>
      <c r="I725" s="57"/>
      <c r="J725" s="57">
        <v>2.12</v>
      </c>
      <c r="K725" s="69">
        <v>2.15</v>
      </c>
      <c r="L725" s="57">
        <v>0.04</v>
      </c>
      <c r="M725" s="57">
        <v>2.04</v>
      </c>
      <c r="N725" s="69">
        <v>51.4</v>
      </c>
      <c r="O725" s="36">
        <f>N725*1.1155</f>
        <v>57.336699999999993</v>
      </c>
      <c r="P725" s="61"/>
      <c r="Q725" s="61"/>
      <c r="R725" s="61"/>
      <c r="S725" s="61"/>
      <c r="T725" s="61"/>
      <c r="U725" s="61"/>
      <c r="V725" s="57">
        <v>7</v>
      </c>
      <c r="W725" s="57">
        <v>16</v>
      </c>
      <c r="X725" s="57"/>
      <c r="Y725" s="61">
        <v>-15.234376190476192</v>
      </c>
      <c r="Z725" s="61">
        <v>6.4076000000000004</v>
      </c>
    </row>
    <row r="726" spans="1:26" x14ac:dyDescent="0.35">
      <c r="A726" s="37" t="s">
        <v>633</v>
      </c>
      <c r="B726" s="57" t="s">
        <v>132</v>
      </c>
      <c r="C726" s="57" t="s">
        <v>12</v>
      </c>
      <c r="D726" s="57" t="s">
        <v>321</v>
      </c>
      <c r="E726" s="41">
        <v>10021</v>
      </c>
      <c r="F726" s="41">
        <v>10351</v>
      </c>
      <c r="G726" s="41">
        <v>10186</v>
      </c>
      <c r="H726" s="57"/>
      <c r="I726" s="57">
        <v>2.1</v>
      </c>
      <c r="J726" s="57">
        <v>2.23</v>
      </c>
      <c r="K726" s="69">
        <v>2.17</v>
      </c>
      <c r="L726" s="57">
        <v>0.09</v>
      </c>
      <c r="M726" s="57"/>
      <c r="N726" s="69">
        <v>52.6</v>
      </c>
      <c r="O726" s="36">
        <f>N726*1.1155</f>
        <v>58.6753</v>
      </c>
      <c r="P726" s="61"/>
      <c r="Q726" s="61"/>
      <c r="R726" s="61"/>
      <c r="S726" s="61"/>
      <c r="T726" s="61"/>
      <c r="U726" s="61"/>
      <c r="V726" s="57">
        <v>7</v>
      </c>
      <c r="W726" s="57">
        <v>16</v>
      </c>
      <c r="X726" s="57"/>
      <c r="Y726" s="57"/>
      <c r="Z726" s="57"/>
    </row>
    <row r="727" spans="1:26" x14ac:dyDescent="0.35">
      <c r="A727" s="37" t="s">
        <v>633</v>
      </c>
      <c r="B727" s="57" t="s">
        <v>213</v>
      </c>
      <c r="C727" s="57" t="s">
        <v>12</v>
      </c>
      <c r="D727" s="57" t="s">
        <v>321</v>
      </c>
      <c r="E727" s="41">
        <v>10021</v>
      </c>
      <c r="F727" s="41">
        <v>10351</v>
      </c>
      <c r="G727" s="41">
        <v>10186</v>
      </c>
      <c r="H727" s="57">
        <v>2.29</v>
      </c>
      <c r="I727" s="57">
        <v>2.2799999999999998</v>
      </c>
      <c r="J727" s="57"/>
      <c r="K727" s="69">
        <v>2.29</v>
      </c>
      <c r="L727" s="57">
        <v>0.01</v>
      </c>
      <c r="M727" s="57">
        <v>2.23</v>
      </c>
      <c r="N727" s="69">
        <v>62.9</v>
      </c>
      <c r="O727" s="36">
        <f>N727*1.1155</f>
        <v>70.16494999999999</v>
      </c>
      <c r="P727" s="61">
        <v>-13.6</v>
      </c>
      <c r="Q727" s="61">
        <v>7.6</v>
      </c>
      <c r="R727" s="61">
        <v>27.7</v>
      </c>
      <c r="S727" s="61">
        <v>9</v>
      </c>
      <c r="T727" s="61">
        <v>3.1</v>
      </c>
      <c r="U727" s="61" t="s">
        <v>896</v>
      </c>
      <c r="V727" s="57">
        <v>7</v>
      </c>
      <c r="W727" s="57">
        <v>16</v>
      </c>
      <c r="X727" s="57"/>
      <c r="Y727" s="57"/>
      <c r="Z727" s="57"/>
    </row>
    <row r="728" spans="1:26" x14ac:dyDescent="0.35">
      <c r="A728" s="37" t="s">
        <v>633</v>
      </c>
      <c r="B728" s="57" t="s">
        <v>216</v>
      </c>
      <c r="C728" s="57" t="s">
        <v>12</v>
      </c>
      <c r="D728" s="57" t="s">
        <v>321</v>
      </c>
      <c r="E728" s="41">
        <v>10021</v>
      </c>
      <c r="F728" s="41">
        <v>10351</v>
      </c>
      <c r="G728" s="41">
        <v>10186</v>
      </c>
      <c r="H728" s="57"/>
      <c r="I728" s="57">
        <v>2.2000000000000002</v>
      </c>
      <c r="J728" s="57">
        <v>2.16</v>
      </c>
      <c r="K728" s="69">
        <v>2.1800000000000002</v>
      </c>
      <c r="L728" s="57">
        <v>0.03</v>
      </c>
      <c r="M728" s="57"/>
      <c r="N728" s="69">
        <v>53.9</v>
      </c>
      <c r="O728" s="36">
        <f>N728*1.1155</f>
        <v>60.125449999999994</v>
      </c>
      <c r="P728" s="61">
        <v>-11</v>
      </c>
      <c r="Q728" s="61">
        <v>6.5</v>
      </c>
      <c r="R728" s="61">
        <v>32.799999999999997</v>
      </c>
      <c r="S728" s="61">
        <v>11</v>
      </c>
      <c r="T728" s="61">
        <v>3</v>
      </c>
      <c r="U728" s="61" t="s">
        <v>896</v>
      </c>
      <c r="V728" s="57">
        <v>7</v>
      </c>
      <c r="W728" s="57">
        <v>16</v>
      </c>
      <c r="X728" s="57"/>
      <c r="Y728" s="61">
        <v>-14.312038095238092</v>
      </c>
      <c r="Z728" s="61">
        <v>7.3440742857142851</v>
      </c>
    </row>
    <row r="729" spans="1:26" x14ac:dyDescent="0.35">
      <c r="A729" s="37" t="s">
        <v>633</v>
      </c>
      <c r="B729" s="57" t="s">
        <v>129</v>
      </c>
      <c r="C729" s="57" t="s">
        <v>12</v>
      </c>
      <c r="D729" s="57" t="s">
        <v>321</v>
      </c>
      <c r="E729" s="41">
        <v>10021</v>
      </c>
      <c r="F729" s="41">
        <v>10351</v>
      </c>
      <c r="G729" s="41">
        <v>10186</v>
      </c>
      <c r="H729" s="57">
        <v>2.2400000000000002</v>
      </c>
      <c r="I729" s="57"/>
      <c r="J729" s="57">
        <v>2.29</v>
      </c>
      <c r="K729" s="69">
        <v>2.27</v>
      </c>
      <c r="L729" s="57">
        <v>0.04</v>
      </c>
      <c r="M729" s="57"/>
      <c r="N729" s="69">
        <v>61.1</v>
      </c>
      <c r="O729" s="36">
        <f>N729*1.1155</f>
        <v>68.157049999999998</v>
      </c>
      <c r="P729" s="61"/>
      <c r="Q729" s="61"/>
      <c r="R729" s="61"/>
      <c r="S729" s="61"/>
      <c r="T729" s="61"/>
      <c r="U729" s="61"/>
      <c r="V729" s="57">
        <v>7</v>
      </c>
      <c r="W729" s="57">
        <v>16</v>
      </c>
      <c r="X729" s="57"/>
      <c r="Y729" s="57"/>
      <c r="Z729" s="57"/>
    </row>
    <row r="730" spans="1:26" x14ac:dyDescent="0.35">
      <c r="A730" s="37" t="s">
        <v>633</v>
      </c>
      <c r="B730" s="30" t="s">
        <v>220</v>
      </c>
      <c r="C730" s="27" t="s">
        <v>12</v>
      </c>
      <c r="D730" s="38"/>
      <c r="E730" s="40">
        <v>10021</v>
      </c>
      <c r="F730" s="40">
        <v>10351</v>
      </c>
      <c r="G730" s="42">
        <v>10186</v>
      </c>
      <c r="H730" s="43"/>
      <c r="I730" s="43"/>
      <c r="J730" s="43"/>
      <c r="K730" s="43"/>
      <c r="L730" s="43"/>
      <c r="M730" s="38"/>
      <c r="N730" s="43"/>
      <c r="O730" s="36"/>
      <c r="P730" s="46">
        <v>-10.712466666666666</v>
      </c>
      <c r="Q730" s="50">
        <v>8.3677733333333322</v>
      </c>
      <c r="R730" s="46">
        <v>25.191005168206736</v>
      </c>
      <c r="S730" s="50">
        <v>8.4365818632370146</v>
      </c>
      <c r="T730" s="50">
        <v>2.9859255296245357</v>
      </c>
      <c r="U730" s="61" t="s">
        <v>896</v>
      </c>
      <c r="V730" s="41">
        <v>7</v>
      </c>
      <c r="W730" s="57">
        <v>16</v>
      </c>
      <c r="X730" s="57"/>
      <c r="Y730" s="57"/>
      <c r="Z730" s="57"/>
    </row>
    <row r="731" spans="1:26" x14ac:dyDescent="0.35">
      <c r="A731" s="37" t="s">
        <v>633</v>
      </c>
      <c r="B731" s="30" t="s">
        <v>209</v>
      </c>
      <c r="C731" s="27" t="s">
        <v>12</v>
      </c>
      <c r="D731" s="38"/>
      <c r="E731" s="40">
        <v>10021</v>
      </c>
      <c r="F731" s="40">
        <v>10351</v>
      </c>
      <c r="G731" s="42">
        <v>10186</v>
      </c>
      <c r="H731" s="43"/>
      <c r="I731" s="43"/>
      <c r="J731" s="43"/>
      <c r="K731" s="43"/>
      <c r="L731" s="43"/>
      <c r="M731" s="38"/>
      <c r="N731" s="43"/>
      <c r="O731" s="36"/>
      <c r="P731" s="46">
        <v>-18.375466666666664</v>
      </c>
      <c r="Q731" s="50">
        <v>6.7451733333333337</v>
      </c>
      <c r="R731" s="46">
        <v>20.902445046108991</v>
      </c>
      <c r="S731" s="50">
        <v>7.0753142658861243</v>
      </c>
      <c r="T731" s="50">
        <v>2.9542779671131871</v>
      </c>
      <c r="U731" s="61" t="s">
        <v>896</v>
      </c>
      <c r="V731" s="41">
        <v>7</v>
      </c>
      <c r="W731" s="57">
        <v>16</v>
      </c>
      <c r="X731" s="57"/>
      <c r="Y731" s="57"/>
      <c r="Z731" s="57"/>
    </row>
    <row r="732" spans="1:26" x14ac:dyDescent="0.35">
      <c r="A732" s="37" t="s">
        <v>633</v>
      </c>
      <c r="B732" s="57" t="s">
        <v>130</v>
      </c>
      <c r="C732" s="57" t="s">
        <v>12</v>
      </c>
      <c r="D732" s="57" t="s">
        <v>336</v>
      </c>
      <c r="E732" s="41">
        <v>10021</v>
      </c>
      <c r="F732" s="41">
        <v>10351</v>
      </c>
      <c r="G732" s="41">
        <v>10186</v>
      </c>
      <c r="H732" s="57">
        <v>2.5099999999999998</v>
      </c>
      <c r="I732" s="57">
        <v>2.5</v>
      </c>
      <c r="J732" s="57"/>
      <c r="K732" s="69">
        <v>2.5099999999999998</v>
      </c>
      <c r="L732" s="57">
        <v>0.01</v>
      </c>
      <c r="M732" s="57">
        <v>2.39</v>
      </c>
      <c r="N732" s="69">
        <v>85.3</v>
      </c>
      <c r="O732" s="36">
        <f>N732</f>
        <v>85.3</v>
      </c>
      <c r="P732" s="61"/>
      <c r="Q732" s="61"/>
      <c r="R732" s="61"/>
      <c r="S732" s="61"/>
      <c r="T732" s="61"/>
      <c r="U732" s="61"/>
      <c r="V732" s="57">
        <v>7</v>
      </c>
      <c r="W732" s="57">
        <v>16</v>
      </c>
      <c r="X732" s="57"/>
      <c r="Y732" s="57"/>
      <c r="Z732" s="57"/>
    </row>
    <row r="733" spans="1:26" x14ac:dyDescent="0.35">
      <c r="A733" s="37" t="s">
        <v>633</v>
      </c>
      <c r="B733" s="30" t="s">
        <v>212</v>
      </c>
      <c r="C733" s="27" t="s">
        <v>12</v>
      </c>
      <c r="D733" s="38"/>
      <c r="E733" s="40">
        <v>10021</v>
      </c>
      <c r="F733" s="40">
        <v>10351</v>
      </c>
      <c r="G733" s="42">
        <v>10186</v>
      </c>
      <c r="H733" s="43"/>
      <c r="I733" s="43"/>
      <c r="J733" s="43"/>
      <c r="K733" s="43"/>
      <c r="L733" s="43"/>
      <c r="M733" s="38"/>
      <c r="N733" s="43"/>
      <c r="O733" s="36"/>
      <c r="P733" s="46">
        <v>-12.665466666666665</v>
      </c>
      <c r="Q733" s="50">
        <v>7.1700733333333329</v>
      </c>
      <c r="R733" s="46">
        <v>40.607676126919067</v>
      </c>
      <c r="S733" s="50">
        <v>14.397456223935626</v>
      </c>
      <c r="T733" s="50">
        <v>2.8204757490013561</v>
      </c>
      <c r="U733" s="61" t="s">
        <v>896</v>
      </c>
      <c r="V733" s="41">
        <v>7</v>
      </c>
      <c r="W733" s="57">
        <v>16</v>
      </c>
      <c r="X733" s="57"/>
      <c r="Y733" s="57"/>
      <c r="Z733" s="57"/>
    </row>
    <row r="734" spans="1:26" x14ac:dyDescent="0.35">
      <c r="A734" s="37" t="s">
        <v>633</v>
      </c>
      <c r="B734" s="57" t="s">
        <v>127</v>
      </c>
      <c r="C734" s="57" t="s">
        <v>12</v>
      </c>
      <c r="D734" s="57" t="s">
        <v>336</v>
      </c>
      <c r="E734" s="41">
        <v>10021</v>
      </c>
      <c r="F734" s="41">
        <v>10351</v>
      </c>
      <c r="G734" s="41">
        <v>10186</v>
      </c>
      <c r="H734" s="57">
        <v>2.31</v>
      </c>
      <c r="I734" s="57">
        <v>2.34</v>
      </c>
      <c r="J734" s="57"/>
      <c r="K734" s="69">
        <v>2.33</v>
      </c>
      <c r="L734" s="57">
        <v>0.02</v>
      </c>
      <c r="M734" s="57"/>
      <c r="N734" s="69">
        <v>66.7</v>
      </c>
      <c r="O734" s="36">
        <f>N734</f>
        <v>66.7</v>
      </c>
      <c r="P734" s="61"/>
      <c r="Q734" s="61"/>
      <c r="R734" s="61"/>
      <c r="S734" s="61"/>
      <c r="T734" s="61"/>
      <c r="U734" s="61"/>
      <c r="V734" s="57">
        <v>7</v>
      </c>
      <c r="W734" s="57">
        <v>16</v>
      </c>
      <c r="X734" s="57"/>
      <c r="Y734" s="57"/>
      <c r="Z734" s="57"/>
    </row>
    <row r="735" spans="1:26" x14ac:dyDescent="0.35">
      <c r="A735" s="37" t="s">
        <v>633</v>
      </c>
      <c r="B735" s="57" t="s">
        <v>133</v>
      </c>
      <c r="C735" s="57" t="s">
        <v>12</v>
      </c>
      <c r="D735" s="57" t="s">
        <v>594</v>
      </c>
      <c r="E735" s="41">
        <v>10021</v>
      </c>
      <c r="F735" s="41">
        <v>10351</v>
      </c>
      <c r="G735" s="41">
        <v>10186</v>
      </c>
      <c r="H735" s="57">
        <v>2.63</v>
      </c>
      <c r="I735" s="57"/>
      <c r="J735" s="57">
        <v>2.71</v>
      </c>
      <c r="K735" s="69">
        <v>2.67</v>
      </c>
      <c r="L735" s="57">
        <v>0.06</v>
      </c>
      <c r="M735" s="57">
        <v>2.5499999999999998</v>
      </c>
      <c r="N735" s="69">
        <v>105.4</v>
      </c>
      <c r="O735" s="36">
        <f>N735</f>
        <v>105.4</v>
      </c>
      <c r="P735" s="61"/>
      <c r="Q735" s="61"/>
      <c r="R735" s="61"/>
      <c r="S735" s="61"/>
      <c r="T735" s="61"/>
      <c r="U735" s="61"/>
      <c r="V735" s="57">
        <v>7</v>
      </c>
      <c r="W735" s="57">
        <v>16</v>
      </c>
      <c r="X735" s="57"/>
      <c r="Y735" s="61">
        <v>-15.953613675213676</v>
      </c>
      <c r="Z735" s="61">
        <v>6.8392227350427337</v>
      </c>
    </row>
    <row r="736" spans="1:26" x14ac:dyDescent="0.35">
      <c r="A736" s="37" t="s">
        <v>633</v>
      </c>
      <c r="B736" s="57" t="s">
        <v>2</v>
      </c>
      <c r="C736" s="57" t="s">
        <v>12</v>
      </c>
      <c r="D736" s="57" t="s">
        <v>336</v>
      </c>
      <c r="E736" s="41">
        <v>10021</v>
      </c>
      <c r="F736" s="41">
        <v>10351</v>
      </c>
      <c r="G736" s="41">
        <v>10186</v>
      </c>
      <c r="H736" s="57"/>
      <c r="I736" s="57">
        <v>2.41</v>
      </c>
      <c r="J736" s="57">
        <v>2.4</v>
      </c>
      <c r="K736" s="69">
        <v>2.41</v>
      </c>
      <c r="L736" s="57">
        <v>0.01</v>
      </c>
      <c r="M736" s="57">
        <v>2.4700000000000002</v>
      </c>
      <c r="N736" s="69">
        <v>74.599999999999994</v>
      </c>
      <c r="O736" s="36">
        <f>N736</f>
        <v>74.599999999999994</v>
      </c>
      <c r="P736" s="61"/>
      <c r="Q736" s="61"/>
      <c r="R736" s="61"/>
      <c r="S736" s="61"/>
      <c r="T736" s="61"/>
      <c r="U736" s="61"/>
      <c r="V736" s="57">
        <v>7</v>
      </c>
      <c r="W736" s="57">
        <v>16</v>
      </c>
      <c r="X736" s="30"/>
      <c r="Y736" s="57"/>
      <c r="Z736" s="57"/>
    </row>
    <row r="737" spans="1:28" x14ac:dyDescent="0.35">
      <c r="A737" s="37" t="s">
        <v>633</v>
      </c>
      <c r="B737" s="57" t="s">
        <v>31</v>
      </c>
      <c r="C737" s="57" t="s">
        <v>12</v>
      </c>
      <c r="D737" s="57" t="s">
        <v>336</v>
      </c>
      <c r="E737" s="41">
        <v>10021</v>
      </c>
      <c r="F737" s="41">
        <v>10351</v>
      </c>
      <c r="G737" s="41">
        <v>10186</v>
      </c>
      <c r="H737" s="57">
        <v>2.6</v>
      </c>
      <c r="I737" s="57">
        <v>2.61</v>
      </c>
      <c r="J737" s="57"/>
      <c r="K737" s="69">
        <v>2.61</v>
      </c>
      <c r="L737" s="57">
        <v>0.01</v>
      </c>
      <c r="M737" s="57"/>
      <c r="N737" s="69">
        <v>97.1</v>
      </c>
      <c r="O737" s="36">
        <f>N737</f>
        <v>97.1</v>
      </c>
      <c r="P737" s="61"/>
      <c r="Q737" s="61"/>
      <c r="R737" s="61"/>
      <c r="S737" s="61"/>
      <c r="T737" s="61"/>
      <c r="U737" s="61"/>
      <c r="V737" s="57">
        <v>7</v>
      </c>
      <c r="W737" s="57">
        <v>16</v>
      </c>
      <c r="X737" s="30"/>
      <c r="Y737" s="57"/>
      <c r="Z737" s="57"/>
    </row>
    <row r="738" spans="1:28" x14ac:dyDescent="0.35">
      <c r="A738" s="37" t="s">
        <v>633</v>
      </c>
      <c r="B738" s="57" t="s">
        <v>8</v>
      </c>
      <c r="C738" s="57" t="s">
        <v>12</v>
      </c>
      <c r="D738" s="57" t="s">
        <v>336</v>
      </c>
      <c r="E738" s="41">
        <v>10021</v>
      </c>
      <c r="F738" s="41">
        <v>10351</v>
      </c>
      <c r="G738" s="41">
        <v>10186</v>
      </c>
      <c r="H738" s="57"/>
      <c r="I738" s="57">
        <v>2.66</v>
      </c>
      <c r="J738" s="57">
        <v>2.61</v>
      </c>
      <c r="K738" s="69">
        <v>2.64</v>
      </c>
      <c r="L738" s="57">
        <v>0.04</v>
      </c>
      <c r="M738" s="57"/>
      <c r="N738" s="69">
        <v>100.9</v>
      </c>
      <c r="O738" s="36">
        <f>N738</f>
        <v>100.9</v>
      </c>
      <c r="P738" s="61"/>
      <c r="Q738" s="61"/>
      <c r="R738" s="61"/>
      <c r="S738" s="61"/>
      <c r="T738" s="61"/>
      <c r="U738" s="61"/>
      <c r="V738" s="57">
        <v>7</v>
      </c>
      <c r="W738" s="57">
        <v>16</v>
      </c>
      <c r="X738" s="27"/>
      <c r="Y738" s="57"/>
      <c r="Z738" s="57"/>
    </row>
    <row r="739" spans="1:28" x14ac:dyDescent="0.35">
      <c r="A739" s="37" t="s">
        <v>633</v>
      </c>
      <c r="B739" s="57" t="s">
        <v>4</v>
      </c>
      <c r="C739" s="57" t="s">
        <v>12</v>
      </c>
      <c r="D739" s="57" t="s">
        <v>336</v>
      </c>
      <c r="E739" s="41">
        <v>10021</v>
      </c>
      <c r="F739" s="41">
        <v>10351</v>
      </c>
      <c r="G739" s="41">
        <v>10186</v>
      </c>
      <c r="H739" s="57"/>
      <c r="I739" s="57">
        <v>2.4</v>
      </c>
      <c r="J739" s="57">
        <v>2.39</v>
      </c>
      <c r="K739" s="69">
        <v>2.4</v>
      </c>
      <c r="L739" s="57">
        <v>0.01</v>
      </c>
      <c r="M739" s="57">
        <v>2.4500000000000002</v>
      </c>
      <c r="N739" s="69">
        <v>73.5</v>
      </c>
      <c r="O739" s="36">
        <f>N739</f>
        <v>73.5</v>
      </c>
      <c r="P739" s="61">
        <v>-15.5</v>
      </c>
      <c r="Q739" s="61">
        <v>7.1</v>
      </c>
      <c r="R739" s="61">
        <v>32.4</v>
      </c>
      <c r="S739" s="61">
        <v>10.6</v>
      </c>
      <c r="T739" s="61">
        <v>3.1</v>
      </c>
      <c r="U739" s="61" t="s">
        <v>896</v>
      </c>
      <c r="V739" s="57">
        <v>7</v>
      </c>
      <c r="W739" s="57">
        <v>16</v>
      </c>
      <c r="X739" s="30"/>
      <c r="Y739" s="57"/>
      <c r="Z739" s="57"/>
    </row>
    <row r="740" spans="1:28" x14ac:dyDescent="0.35">
      <c r="A740" s="37" t="s">
        <v>633</v>
      </c>
      <c r="B740" s="57" t="s">
        <v>10</v>
      </c>
      <c r="C740" s="57" t="s">
        <v>12</v>
      </c>
      <c r="D740" s="57" t="s">
        <v>336</v>
      </c>
      <c r="E740" s="41">
        <v>10021</v>
      </c>
      <c r="F740" s="41">
        <v>10351</v>
      </c>
      <c r="G740" s="41">
        <v>10186</v>
      </c>
      <c r="H740" s="57">
        <v>2.48</v>
      </c>
      <c r="I740" s="57"/>
      <c r="J740" s="57">
        <v>2.52</v>
      </c>
      <c r="K740" s="69">
        <v>2.5</v>
      </c>
      <c r="L740" s="57">
        <v>0.03</v>
      </c>
      <c r="M740" s="57">
        <v>2.4</v>
      </c>
      <c r="N740" s="69">
        <v>84.8</v>
      </c>
      <c r="O740" s="36">
        <f>N740</f>
        <v>84.8</v>
      </c>
      <c r="P740" s="61"/>
      <c r="Q740" s="61"/>
      <c r="R740" s="61"/>
      <c r="S740" s="61"/>
      <c r="T740" s="61"/>
      <c r="U740" s="61"/>
      <c r="V740" s="57">
        <v>7</v>
      </c>
      <c r="W740" s="57">
        <v>16</v>
      </c>
      <c r="X740" s="57"/>
      <c r="Y740" s="57"/>
      <c r="Z740" s="57"/>
    </row>
    <row r="741" spans="1:28" x14ac:dyDescent="0.35">
      <c r="A741" s="37" t="s">
        <v>633</v>
      </c>
      <c r="B741" s="57" t="s">
        <v>9</v>
      </c>
      <c r="C741" s="57" t="s">
        <v>12</v>
      </c>
      <c r="D741" s="57" t="s">
        <v>336</v>
      </c>
      <c r="E741" s="41">
        <v>10021</v>
      </c>
      <c r="F741" s="41">
        <v>10351</v>
      </c>
      <c r="G741" s="41">
        <v>10186</v>
      </c>
      <c r="H741" s="57"/>
      <c r="I741" s="57">
        <v>2.41</v>
      </c>
      <c r="J741" s="57">
        <v>2.4300000000000002</v>
      </c>
      <c r="K741" s="69">
        <v>2.42</v>
      </c>
      <c r="L741" s="57">
        <v>0.01</v>
      </c>
      <c r="M741" s="57">
        <v>2.48</v>
      </c>
      <c r="N741" s="69">
        <v>76.099999999999994</v>
      </c>
      <c r="O741" s="36">
        <f>N741</f>
        <v>76.099999999999994</v>
      </c>
      <c r="P741" s="61"/>
      <c r="Q741" s="61"/>
      <c r="R741" s="61"/>
      <c r="S741" s="61"/>
      <c r="T741" s="61"/>
      <c r="U741" s="61"/>
      <c r="V741" s="57">
        <v>7</v>
      </c>
      <c r="W741" s="57">
        <v>16</v>
      </c>
      <c r="X741" s="57"/>
      <c r="Y741" s="57"/>
      <c r="Z741" s="57"/>
    </row>
    <row r="742" spans="1:28" x14ac:dyDescent="0.35">
      <c r="A742" s="37" t="s">
        <v>633</v>
      </c>
      <c r="B742" s="57" t="s">
        <v>7</v>
      </c>
      <c r="C742" s="57" t="s">
        <v>12</v>
      </c>
      <c r="D742" s="57" t="s">
        <v>336</v>
      </c>
      <c r="E742" s="41">
        <v>10021</v>
      </c>
      <c r="F742" s="41">
        <v>10351</v>
      </c>
      <c r="G742" s="41">
        <v>10186</v>
      </c>
      <c r="H742" s="57">
        <v>2.52</v>
      </c>
      <c r="I742" s="57">
        <v>2.5</v>
      </c>
      <c r="J742" s="57"/>
      <c r="K742" s="69">
        <v>2.5099999999999998</v>
      </c>
      <c r="L742" s="57">
        <v>0.01</v>
      </c>
      <c r="M742" s="57">
        <v>2.62</v>
      </c>
      <c r="N742" s="69">
        <v>85.9</v>
      </c>
      <c r="O742" s="36">
        <f>N742</f>
        <v>85.9</v>
      </c>
      <c r="P742" s="61"/>
      <c r="Q742" s="61"/>
      <c r="R742" s="61"/>
      <c r="S742" s="61"/>
      <c r="T742" s="61"/>
      <c r="U742" s="61"/>
      <c r="V742" s="57">
        <v>7</v>
      </c>
      <c r="W742" s="57">
        <v>16</v>
      </c>
      <c r="X742" s="57"/>
      <c r="Y742" s="57"/>
      <c r="Z742" s="57"/>
    </row>
    <row r="743" spans="1:28" x14ac:dyDescent="0.35">
      <c r="A743" s="37" t="s">
        <v>633</v>
      </c>
      <c r="B743" s="57" t="s">
        <v>30</v>
      </c>
      <c r="C743" s="57" t="s">
        <v>12</v>
      </c>
      <c r="D743" s="57" t="s">
        <v>336</v>
      </c>
      <c r="E743" s="41">
        <v>10021</v>
      </c>
      <c r="F743" s="41">
        <v>10351</v>
      </c>
      <c r="G743" s="41">
        <v>10186</v>
      </c>
      <c r="H743" s="57">
        <v>2.4</v>
      </c>
      <c r="I743" s="57">
        <v>2.5299999999999998</v>
      </c>
      <c r="J743" s="57"/>
      <c r="K743" s="69">
        <v>2.4700000000000002</v>
      </c>
      <c r="L743" s="57">
        <v>0.09</v>
      </c>
      <c r="M743" s="57"/>
      <c r="N743" s="69">
        <v>80.900000000000006</v>
      </c>
      <c r="O743" s="36">
        <f>N743</f>
        <v>80.900000000000006</v>
      </c>
      <c r="P743" s="61"/>
      <c r="Q743" s="61"/>
      <c r="R743" s="61"/>
      <c r="S743" s="61"/>
      <c r="T743" s="61"/>
      <c r="U743" s="61"/>
      <c r="V743" s="57">
        <v>7</v>
      </c>
      <c r="W743" s="57">
        <v>16</v>
      </c>
      <c r="X743" s="57"/>
      <c r="Y743" s="57"/>
      <c r="Z743" s="57"/>
    </row>
    <row r="744" spans="1:28" x14ac:dyDescent="0.35">
      <c r="A744" s="37" t="s">
        <v>633</v>
      </c>
      <c r="B744" s="57" t="s">
        <v>37</v>
      </c>
      <c r="C744" s="57" t="s">
        <v>12</v>
      </c>
      <c r="D744" s="57" t="s">
        <v>321</v>
      </c>
      <c r="E744" s="41">
        <v>10021</v>
      </c>
      <c r="F744" s="41">
        <v>10351</v>
      </c>
      <c r="G744" s="41">
        <v>10186</v>
      </c>
      <c r="H744" s="57">
        <v>2.46</v>
      </c>
      <c r="I744" s="57"/>
      <c r="J744" s="57">
        <v>2.4900000000000002</v>
      </c>
      <c r="K744" s="69">
        <v>2.48</v>
      </c>
      <c r="L744" s="57">
        <v>0.02</v>
      </c>
      <c r="M744" s="57">
        <v>2.39</v>
      </c>
      <c r="N744" s="69">
        <v>82</v>
      </c>
      <c r="O744" s="36">
        <f>N744*1.1155</f>
        <v>91.470999999999989</v>
      </c>
      <c r="P744" s="61">
        <v>-9.8000000000000007</v>
      </c>
      <c r="Q744" s="61">
        <v>7.3</v>
      </c>
      <c r="R744" s="61">
        <v>43</v>
      </c>
      <c r="S744" s="61">
        <v>15.1</v>
      </c>
      <c r="T744" s="61">
        <v>2.8</v>
      </c>
      <c r="U744" s="61" t="s">
        <v>896</v>
      </c>
      <c r="V744" s="57">
        <v>7</v>
      </c>
      <c r="W744" s="57">
        <v>16</v>
      </c>
      <c r="X744" s="57"/>
      <c r="Y744" s="57"/>
      <c r="Z744" s="57"/>
    </row>
    <row r="745" spans="1:28" x14ac:dyDescent="0.35">
      <c r="A745" s="37" t="s">
        <v>633</v>
      </c>
      <c r="B745" s="57" t="s">
        <v>1</v>
      </c>
      <c r="C745" s="57" t="s">
        <v>12</v>
      </c>
      <c r="D745" s="57" t="s">
        <v>594</v>
      </c>
      <c r="E745" s="41">
        <v>10021</v>
      </c>
      <c r="F745" s="41">
        <v>10351</v>
      </c>
      <c r="G745" s="41">
        <v>10186</v>
      </c>
      <c r="H745" s="57"/>
      <c r="I745" s="57">
        <v>2.5299999999999998</v>
      </c>
      <c r="J745" s="57">
        <v>2.5099999999999998</v>
      </c>
      <c r="K745" s="69">
        <v>2.52</v>
      </c>
      <c r="L745" s="57">
        <v>0.01</v>
      </c>
      <c r="M745" s="57">
        <v>2.59</v>
      </c>
      <c r="N745" s="69">
        <v>87</v>
      </c>
      <c r="O745" s="36">
        <f>N745</f>
        <v>87</v>
      </c>
      <c r="P745" s="61">
        <v>-13.4</v>
      </c>
      <c r="Q745" s="61">
        <v>6.4</v>
      </c>
      <c r="R745" s="61">
        <v>40.5</v>
      </c>
      <c r="S745" s="61">
        <v>14.2</v>
      </c>
      <c r="T745" s="61">
        <v>2.9</v>
      </c>
      <c r="U745" s="61" t="s">
        <v>896</v>
      </c>
      <c r="V745" s="57">
        <v>7</v>
      </c>
      <c r="W745" s="57">
        <v>16</v>
      </c>
      <c r="X745" s="57"/>
      <c r="Y745" s="57"/>
      <c r="Z745" s="57"/>
    </row>
    <row r="746" spans="1:28" x14ac:dyDescent="0.35">
      <c r="A746" s="37" t="s">
        <v>633</v>
      </c>
      <c r="B746" s="57" t="s">
        <v>3</v>
      </c>
      <c r="C746" s="57" t="s">
        <v>12</v>
      </c>
      <c r="D746" s="57" t="s">
        <v>594</v>
      </c>
      <c r="E746" s="41">
        <v>10021</v>
      </c>
      <c r="F746" s="41">
        <v>10351</v>
      </c>
      <c r="G746" s="41">
        <v>10186</v>
      </c>
      <c r="H746" s="57">
        <v>2.4500000000000002</v>
      </c>
      <c r="I746" s="57"/>
      <c r="J746" s="57">
        <v>2.4300000000000002</v>
      </c>
      <c r="K746" s="69">
        <v>2.44</v>
      </c>
      <c r="L746" s="57">
        <v>0.01</v>
      </c>
      <c r="M746" s="57">
        <v>2.59</v>
      </c>
      <c r="N746" s="69">
        <v>78.2</v>
      </c>
      <c r="O746" s="36">
        <f>N746</f>
        <v>78.2</v>
      </c>
      <c r="P746" s="61"/>
      <c r="Q746" s="61"/>
      <c r="R746" s="61"/>
      <c r="S746" s="61"/>
      <c r="T746" s="61"/>
      <c r="U746" s="61"/>
      <c r="V746" s="57">
        <v>7</v>
      </c>
      <c r="W746" s="57">
        <v>16</v>
      </c>
      <c r="X746" s="57"/>
      <c r="Y746" s="57"/>
      <c r="Z746" s="57"/>
    </row>
    <row r="747" spans="1:28" x14ac:dyDescent="0.35">
      <c r="A747" s="37" t="s">
        <v>633</v>
      </c>
      <c r="B747" s="57" t="s">
        <v>0</v>
      </c>
      <c r="C747" s="57" t="s">
        <v>12</v>
      </c>
      <c r="D747" s="57" t="s">
        <v>594</v>
      </c>
      <c r="E747" s="41">
        <v>10021</v>
      </c>
      <c r="F747" s="41">
        <v>10351</v>
      </c>
      <c r="G747" s="41">
        <v>10186</v>
      </c>
      <c r="H747" s="57">
        <v>2.57</v>
      </c>
      <c r="I747" s="57">
        <v>2.58</v>
      </c>
      <c r="J747" s="57"/>
      <c r="K747" s="69">
        <v>2.58</v>
      </c>
      <c r="L747" s="57">
        <v>0.01</v>
      </c>
      <c r="M747" s="57">
        <v>2.61</v>
      </c>
      <c r="N747" s="69">
        <v>93.5</v>
      </c>
      <c r="O747" s="36">
        <f>N747</f>
        <v>93.5</v>
      </c>
      <c r="P747" s="61"/>
      <c r="Q747" s="61"/>
      <c r="R747" s="61"/>
      <c r="S747" s="61"/>
      <c r="T747" s="61"/>
      <c r="U747" s="61"/>
      <c r="V747" s="57">
        <v>7</v>
      </c>
      <c r="W747" s="57">
        <v>16</v>
      </c>
      <c r="X747" s="57"/>
      <c r="Y747" s="57"/>
      <c r="Z747" s="57"/>
    </row>
    <row r="748" spans="1:28" x14ac:dyDescent="0.35">
      <c r="A748" s="37" t="s">
        <v>633</v>
      </c>
      <c r="B748" s="57" t="s">
        <v>29</v>
      </c>
      <c r="C748" s="57" t="s">
        <v>12</v>
      </c>
      <c r="D748" s="57" t="s">
        <v>594</v>
      </c>
      <c r="E748" s="41">
        <v>10021</v>
      </c>
      <c r="F748" s="41">
        <v>10351</v>
      </c>
      <c r="G748" s="41">
        <v>10186</v>
      </c>
      <c r="H748" s="57">
        <v>2.5499999999999998</v>
      </c>
      <c r="I748" s="57"/>
      <c r="J748" s="57"/>
      <c r="K748" s="69">
        <v>2.5499999999999998</v>
      </c>
      <c r="L748" s="57"/>
      <c r="M748" s="57"/>
      <c r="N748" s="69">
        <v>90.5</v>
      </c>
      <c r="O748" s="36">
        <f>N748</f>
        <v>90.5</v>
      </c>
      <c r="P748" s="61"/>
      <c r="Q748" s="61"/>
      <c r="R748" s="61"/>
      <c r="S748" s="61"/>
      <c r="T748" s="61"/>
      <c r="U748" s="61"/>
      <c r="V748" s="57">
        <v>7</v>
      </c>
      <c r="W748" s="57">
        <v>16</v>
      </c>
      <c r="X748" s="57"/>
      <c r="Y748" s="57"/>
      <c r="Z748" s="57"/>
    </row>
    <row r="749" spans="1:28" x14ac:dyDescent="0.35">
      <c r="A749" s="37" t="s">
        <v>633</v>
      </c>
      <c r="B749" s="57" t="s">
        <v>194</v>
      </c>
      <c r="C749" s="57" t="s">
        <v>12</v>
      </c>
      <c r="D749" s="57" t="s">
        <v>321</v>
      </c>
      <c r="E749" s="41">
        <v>10021</v>
      </c>
      <c r="F749" s="41">
        <v>10351</v>
      </c>
      <c r="G749" s="41">
        <v>10186</v>
      </c>
      <c r="H749" s="57">
        <v>2.4700000000000002</v>
      </c>
      <c r="I749" s="57">
        <v>2.4500000000000002</v>
      </c>
      <c r="J749" s="57"/>
      <c r="K749" s="69">
        <v>2.46</v>
      </c>
      <c r="L749" s="57">
        <v>0.01</v>
      </c>
      <c r="M749" s="57">
        <v>2.5499999999999998</v>
      </c>
      <c r="N749" s="69">
        <v>80.400000000000006</v>
      </c>
      <c r="O749" s="36">
        <f>N749*1.1155</f>
        <v>89.686199999999999</v>
      </c>
      <c r="P749" s="61"/>
      <c r="Q749" s="61"/>
      <c r="R749" s="61"/>
      <c r="S749" s="61"/>
      <c r="T749" s="61"/>
      <c r="U749" s="61"/>
      <c r="V749" s="57">
        <v>7</v>
      </c>
      <c r="W749" s="57">
        <v>16</v>
      </c>
      <c r="X749" s="57"/>
      <c r="Y749" s="57"/>
      <c r="Z749" s="57"/>
    </row>
    <row r="750" spans="1:28" x14ac:dyDescent="0.35">
      <c r="A750" s="37" t="s">
        <v>633</v>
      </c>
      <c r="B750" s="57" t="s">
        <v>193</v>
      </c>
      <c r="C750" s="57" t="s">
        <v>12</v>
      </c>
      <c r="D750" s="57" t="s">
        <v>307</v>
      </c>
      <c r="E750" s="41">
        <v>10021</v>
      </c>
      <c r="F750" s="41">
        <v>10351</v>
      </c>
      <c r="G750" s="41">
        <v>10186</v>
      </c>
      <c r="H750" s="57">
        <v>2.61</v>
      </c>
      <c r="I750" s="57"/>
      <c r="J750" s="57">
        <v>2.6</v>
      </c>
      <c r="K750" s="69">
        <v>2.61</v>
      </c>
      <c r="L750" s="57">
        <v>0.01</v>
      </c>
      <c r="M750" s="57">
        <v>2.56</v>
      </c>
      <c r="N750" s="69">
        <v>97.1</v>
      </c>
      <c r="O750" s="36">
        <f>N750*1.1155</f>
        <v>108.31504999999999</v>
      </c>
      <c r="P750" s="61"/>
      <c r="Q750" s="61"/>
      <c r="R750" s="61"/>
      <c r="S750" s="61"/>
      <c r="T750" s="61"/>
      <c r="U750" s="61"/>
      <c r="V750" s="57">
        <v>7</v>
      </c>
      <c r="W750" s="57">
        <v>16</v>
      </c>
      <c r="X750" s="57"/>
      <c r="Y750" s="57"/>
      <c r="Z750" s="57"/>
      <c r="AB750" s="51"/>
    </row>
    <row r="751" spans="1:28" x14ac:dyDescent="0.35">
      <c r="A751" s="37" t="s">
        <v>633</v>
      </c>
      <c r="B751" s="57" t="s">
        <v>191</v>
      </c>
      <c r="C751" s="57" t="s">
        <v>12</v>
      </c>
      <c r="D751" s="57" t="s">
        <v>594</v>
      </c>
      <c r="E751" s="41">
        <v>10021</v>
      </c>
      <c r="F751" s="41">
        <v>10351</v>
      </c>
      <c r="G751" s="41">
        <v>10186</v>
      </c>
      <c r="H751" s="57"/>
      <c r="I751" s="57">
        <v>2.56</v>
      </c>
      <c r="J751" s="57">
        <v>2.5499999999999998</v>
      </c>
      <c r="K751" s="69">
        <v>2.56</v>
      </c>
      <c r="L751" s="57">
        <v>0.01</v>
      </c>
      <c r="M751" s="57">
        <v>2.52</v>
      </c>
      <c r="N751" s="69">
        <v>91.1</v>
      </c>
      <c r="O751" s="36">
        <f>N751</f>
        <v>91.1</v>
      </c>
      <c r="P751" s="61"/>
      <c r="Q751" s="61"/>
      <c r="R751" s="61"/>
      <c r="S751" s="61"/>
      <c r="T751" s="61"/>
      <c r="U751" s="61"/>
      <c r="V751" s="57">
        <v>7</v>
      </c>
      <c r="W751" s="57">
        <v>16</v>
      </c>
      <c r="X751" s="57"/>
      <c r="Y751" s="68">
        <v>-12.377433333333334</v>
      </c>
      <c r="Z751" s="68">
        <v>6.7509888888888883</v>
      </c>
      <c r="AB751" s="51"/>
    </row>
    <row r="752" spans="1:28" x14ac:dyDescent="0.35">
      <c r="A752" s="37" t="s">
        <v>633</v>
      </c>
      <c r="B752" s="57" t="s">
        <v>190</v>
      </c>
      <c r="C752" s="57" t="s">
        <v>12</v>
      </c>
      <c r="D752" s="57" t="s">
        <v>594</v>
      </c>
      <c r="E752" s="41">
        <v>10021</v>
      </c>
      <c r="F752" s="41">
        <v>10351</v>
      </c>
      <c r="G752" s="41">
        <v>10186</v>
      </c>
      <c r="H752" s="57">
        <v>2.77</v>
      </c>
      <c r="I752" s="57">
        <v>2.76</v>
      </c>
      <c r="J752" s="57"/>
      <c r="K752" s="69">
        <v>2.77</v>
      </c>
      <c r="L752" s="57">
        <v>0.01</v>
      </c>
      <c r="M752" s="57">
        <v>2.8</v>
      </c>
      <c r="N752" s="69">
        <v>118.3</v>
      </c>
      <c r="O752" s="36">
        <f>N752</f>
        <v>118.3</v>
      </c>
      <c r="P752" s="61"/>
      <c r="Q752" s="61"/>
      <c r="R752" s="61"/>
      <c r="S752" s="61"/>
      <c r="T752" s="61"/>
      <c r="U752" s="61"/>
      <c r="V752" s="57">
        <v>7</v>
      </c>
      <c r="W752" s="57">
        <v>16</v>
      </c>
      <c r="X752" s="57"/>
      <c r="Y752" s="57"/>
      <c r="Z752" s="57"/>
    </row>
    <row r="753" spans="1:26" x14ac:dyDescent="0.35">
      <c r="A753" s="37" t="s">
        <v>633</v>
      </c>
      <c r="B753" s="57" t="s">
        <v>189</v>
      </c>
      <c r="C753" s="57" t="s">
        <v>12</v>
      </c>
      <c r="D753" s="57" t="s">
        <v>594</v>
      </c>
      <c r="E753" s="41">
        <v>10021</v>
      </c>
      <c r="F753" s="41">
        <v>10351</v>
      </c>
      <c r="G753" s="41">
        <v>10186</v>
      </c>
      <c r="H753" s="57">
        <v>2.4700000000000002</v>
      </c>
      <c r="I753" s="57">
        <v>2.48</v>
      </c>
      <c r="J753" s="57"/>
      <c r="K753" s="69">
        <v>2.48</v>
      </c>
      <c r="L753" s="57">
        <v>0.01</v>
      </c>
      <c r="M753" s="57">
        <v>2.44</v>
      </c>
      <c r="N753" s="69">
        <v>82</v>
      </c>
      <c r="O753" s="36">
        <f>N753</f>
        <v>82</v>
      </c>
      <c r="P753" s="61"/>
      <c r="Q753" s="61"/>
      <c r="R753" s="61"/>
      <c r="S753" s="61"/>
      <c r="T753" s="61"/>
      <c r="U753" s="61"/>
      <c r="V753" s="57">
        <v>7</v>
      </c>
      <c r="W753" s="57">
        <v>16</v>
      </c>
      <c r="X753" s="57"/>
      <c r="Y753" s="57"/>
      <c r="Z753" s="57"/>
    </row>
    <row r="754" spans="1:26" x14ac:dyDescent="0.35">
      <c r="A754" s="37" t="s">
        <v>633</v>
      </c>
      <c r="B754" s="57" t="s">
        <v>192</v>
      </c>
      <c r="C754" s="57" t="s">
        <v>12</v>
      </c>
      <c r="D754" s="57" t="s">
        <v>336</v>
      </c>
      <c r="E754" s="41">
        <v>10021</v>
      </c>
      <c r="F754" s="41">
        <v>10351</v>
      </c>
      <c r="G754" s="41">
        <v>10186</v>
      </c>
      <c r="H754" s="57">
        <v>2.52</v>
      </c>
      <c r="I754" s="57"/>
      <c r="J754" s="57">
        <v>2.52</v>
      </c>
      <c r="K754" s="69">
        <v>2.52</v>
      </c>
      <c r="L754" s="57">
        <v>0</v>
      </c>
      <c r="M754" s="57">
        <v>2.56</v>
      </c>
      <c r="N754" s="69">
        <v>87</v>
      </c>
      <c r="O754" s="36">
        <f>N754</f>
        <v>87</v>
      </c>
      <c r="P754" s="61"/>
      <c r="Q754" s="61"/>
      <c r="R754" s="61"/>
      <c r="S754" s="61"/>
      <c r="T754" s="61"/>
      <c r="U754" s="61"/>
      <c r="V754" s="57">
        <v>7</v>
      </c>
      <c r="W754" s="57">
        <v>16</v>
      </c>
      <c r="X754" s="57"/>
      <c r="Y754" s="57"/>
      <c r="Z754" s="57"/>
    </row>
    <row r="755" spans="1:26" x14ac:dyDescent="0.35">
      <c r="A755" s="37" t="s">
        <v>633</v>
      </c>
      <c r="B755" s="57" t="s">
        <v>32</v>
      </c>
      <c r="C755" s="57" t="s">
        <v>12</v>
      </c>
      <c r="D755" s="57" t="s">
        <v>594</v>
      </c>
      <c r="E755" s="41">
        <v>10021</v>
      </c>
      <c r="F755" s="41">
        <v>10351</v>
      </c>
      <c r="G755" s="41">
        <v>10186</v>
      </c>
      <c r="H755" s="57">
        <v>2.63</v>
      </c>
      <c r="I755" s="57"/>
      <c r="J755" s="57"/>
      <c r="K755" s="69">
        <v>2.63</v>
      </c>
      <c r="L755" s="57"/>
      <c r="M755" s="57"/>
      <c r="N755" s="69">
        <v>100.2</v>
      </c>
      <c r="O755" s="36">
        <f>N755</f>
        <v>100.2</v>
      </c>
      <c r="P755" s="61"/>
      <c r="Q755" s="61"/>
      <c r="R755" s="61"/>
      <c r="S755" s="61"/>
      <c r="T755" s="61"/>
      <c r="U755" s="61"/>
      <c r="V755" s="57">
        <v>7</v>
      </c>
      <c r="W755" s="57">
        <v>16</v>
      </c>
      <c r="X755" s="57"/>
      <c r="Y755" s="57"/>
      <c r="Z755" s="57"/>
    </row>
    <row r="756" spans="1:26" x14ac:dyDescent="0.35">
      <c r="A756" s="37" t="s">
        <v>633</v>
      </c>
      <c r="B756" s="57" t="s">
        <v>5</v>
      </c>
      <c r="C756" s="57" t="s">
        <v>12</v>
      </c>
      <c r="D756" s="57" t="s">
        <v>594</v>
      </c>
      <c r="E756" s="41">
        <v>10021</v>
      </c>
      <c r="F756" s="41">
        <v>10351</v>
      </c>
      <c r="G756" s="41">
        <v>10186</v>
      </c>
      <c r="H756" s="57">
        <v>2.63</v>
      </c>
      <c r="I756" s="57">
        <v>2.65</v>
      </c>
      <c r="J756" s="57"/>
      <c r="K756" s="69">
        <v>2.64</v>
      </c>
      <c r="L756" s="57">
        <v>0.01</v>
      </c>
      <c r="M756" s="57"/>
      <c r="N756" s="69">
        <v>101.5</v>
      </c>
      <c r="O756" s="36">
        <f>N756</f>
        <v>101.5</v>
      </c>
      <c r="P756" s="61"/>
      <c r="Q756" s="61"/>
      <c r="R756" s="61"/>
      <c r="S756" s="61"/>
      <c r="T756" s="61"/>
      <c r="U756" s="61"/>
      <c r="V756" s="57">
        <v>7</v>
      </c>
      <c r="W756" s="57">
        <v>16</v>
      </c>
      <c r="X756" s="57"/>
      <c r="Y756" s="57"/>
      <c r="Z756" s="57"/>
    </row>
    <row r="757" spans="1:26" x14ac:dyDescent="0.35">
      <c r="A757" s="37" t="s">
        <v>633</v>
      </c>
      <c r="B757" s="57" t="s">
        <v>6</v>
      </c>
      <c r="C757" s="57" t="s">
        <v>12</v>
      </c>
      <c r="D757" s="57" t="s">
        <v>594</v>
      </c>
      <c r="E757" s="41">
        <v>10021</v>
      </c>
      <c r="F757" s="41">
        <v>10351</v>
      </c>
      <c r="G757" s="41">
        <v>10186</v>
      </c>
      <c r="H757" s="57">
        <v>2.5</v>
      </c>
      <c r="I757" s="57">
        <v>2.5099999999999998</v>
      </c>
      <c r="J757" s="57"/>
      <c r="K757" s="69">
        <v>2.5099999999999998</v>
      </c>
      <c r="L757" s="57">
        <v>0.01</v>
      </c>
      <c r="M757" s="57">
        <v>2.58</v>
      </c>
      <c r="N757" s="69">
        <v>85.3</v>
      </c>
      <c r="O757" s="36">
        <f>N757</f>
        <v>85.3</v>
      </c>
      <c r="P757" s="61">
        <v>-18.7</v>
      </c>
      <c r="Q757" s="61">
        <v>6.5</v>
      </c>
      <c r="R757" s="61">
        <v>32.6</v>
      </c>
      <c r="S757" s="61">
        <v>11.1</v>
      </c>
      <c r="T757" s="61">
        <v>2.9</v>
      </c>
      <c r="U757" s="61" t="s">
        <v>896</v>
      </c>
      <c r="V757" s="57">
        <v>7</v>
      </c>
      <c r="W757" s="57">
        <v>16</v>
      </c>
      <c r="X757" s="57"/>
      <c r="Y757" s="57"/>
      <c r="Z757" s="57"/>
    </row>
    <row r="758" spans="1:26" x14ac:dyDescent="0.35">
      <c r="A758" s="37" t="s">
        <v>633</v>
      </c>
      <c r="B758" s="57" t="s">
        <v>38</v>
      </c>
      <c r="C758" s="57" t="s">
        <v>12</v>
      </c>
      <c r="D758" s="57" t="s">
        <v>594</v>
      </c>
      <c r="E758" s="41">
        <v>10021</v>
      </c>
      <c r="F758" s="41">
        <v>10351</v>
      </c>
      <c r="G758" s="41">
        <v>10186</v>
      </c>
      <c r="H758" s="57"/>
      <c r="I758" s="57">
        <v>2.2599999999999998</v>
      </c>
      <c r="J758" s="57">
        <v>2.25</v>
      </c>
      <c r="K758" s="69">
        <v>2.2599999999999998</v>
      </c>
      <c r="L758" s="57">
        <v>0.01</v>
      </c>
      <c r="M758" s="57">
        <v>2.2999999999999998</v>
      </c>
      <c r="N758" s="69">
        <v>60.2</v>
      </c>
      <c r="O758" s="36">
        <f>N758</f>
        <v>60.2</v>
      </c>
      <c r="P758" s="61">
        <v>-12.5</v>
      </c>
      <c r="Q758" s="61">
        <v>7.5</v>
      </c>
      <c r="R758" s="61">
        <v>34.299999999999997</v>
      </c>
      <c r="S758" s="61">
        <v>11.8</v>
      </c>
      <c r="T758" s="61">
        <v>2.9</v>
      </c>
      <c r="U758" s="61" t="s">
        <v>896</v>
      </c>
      <c r="V758" s="57">
        <v>7</v>
      </c>
      <c r="W758" s="57">
        <v>16</v>
      </c>
      <c r="X758" s="57"/>
      <c r="Y758" s="57"/>
      <c r="Z758" s="57"/>
    </row>
    <row r="759" spans="1:26" x14ac:dyDescent="0.35">
      <c r="A759" s="37" t="s">
        <v>633</v>
      </c>
      <c r="B759" s="57" t="s">
        <v>39</v>
      </c>
      <c r="C759" s="57" t="s">
        <v>12</v>
      </c>
      <c r="D759" s="57" t="s">
        <v>307</v>
      </c>
      <c r="E759" s="41">
        <v>10021</v>
      </c>
      <c r="F759" s="41">
        <v>10351</v>
      </c>
      <c r="G759" s="41">
        <v>10186</v>
      </c>
      <c r="H759" s="57">
        <v>2.44</v>
      </c>
      <c r="I759" s="57"/>
      <c r="J759" s="57">
        <v>2.42</v>
      </c>
      <c r="K759" s="69">
        <v>2.4300000000000002</v>
      </c>
      <c r="L759" s="57">
        <v>0.01</v>
      </c>
      <c r="M759" s="57">
        <v>2.4900000000000002</v>
      </c>
      <c r="N759" s="69">
        <v>77.2</v>
      </c>
      <c r="O759" s="36">
        <f>N759*1.1155</f>
        <v>86.116599999999991</v>
      </c>
      <c r="P759" s="61"/>
      <c r="Q759" s="61"/>
      <c r="R759" s="61"/>
      <c r="S759" s="61"/>
      <c r="T759" s="61"/>
      <c r="U759" s="61"/>
      <c r="V759" s="57">
        <v>7</v>
      </c>
      <c r="W759" s="57">
        <v>16</v>
      </c>
      <c r="X759" s="57"/>
      <c r="Y759" s="57"/>
      <c r="Z759" s="57"/>
    </row>
    <row r="760" spans="1:26" x14ac:dyDescent="0.35">
      <c r="A760" s="37" t="s">
        <v>633</v>
      </c>
      <c r="B760" s="38" t="s">
        <v>599</v>
      </c>
      <c r="C760" s="39" t="s">
        <v>12</v>
      </c>
      <c r="D760" s="38" t="s">
        <v>307</v>
      </c>
      <c r="E760" s="40">
        <v>10021</v>
      </c>
      <c r="F760" s="40">
        <v>10351</v>
      </c>
      <c r="G760" s="42">
        <v>10186</v>
      </c>
      <c r="H760" s="43"/>
      <c r="I760" s="43">
        <v>2.44</v>
      </c>
      <c r="J760" s="43">
        <v>2.5</v>
      </c>
      <c r="K760" s="43">
        <f>AVERAGE(H760:J760)</f>
        <v>2.4699999999999998</v>
      </c>
      <c r="L760" s="43">
        <f>STDEV(H760:J760)</f>
        <v>4.2426406871192889E-2</v>
      </c>
      <c r="M760" s="38">
        <v>2.62</v>
      </c>
      <c r="N760" s="43">
        <f>10^((3.31*(LOG(K760)))+0.611)</f>
        <v>81.437965461622241</v>
      </c>
      <c r="O760" s="55"/>
      <c r="P760" s="121"/>
      <c r="Q760" s="36"/>
      <c r="R760" s="36"/>
      <c r="S760" s="36"/>
      <c r="T760" s="36"/>
      <c r="U760" s="36"/>
      <c r="V760" s="38">
        <v>7</v>
      </c>
      <c r="W760" s="57">
        <v>16</v>
      </c>
      <c r="X760" s="38"/>
      <c r="Y760" s="38"/>
      <c r="Z760" s="38"/>
    </row>
    <row r="761" spans="1:26" x14ac:dyDescent="0.35">
      <c r="A761" s="37" t="s">
        <v>633</v>
      </c>
      <c r="B761" s="57" t="s">
        <v>57</v>
      </c>
      <c r="C761" s="57" t="s">
        <v>12</v>
      </c>
      <c r="D761" s="57" t="s">
        <v>321</v>
      </c>
      <c r="E761" s="41">
        <v>10021</v>
      </c>
      <c r="F761" s="41">
        <v>10351</v>
      </c>
      <c r="G761" s="41">
        <v>10186</v>
      </c>
      <c r="H761" s="57">
        <v>2.67</v>
      </c>
      <c r="I761" s="57"/>
      <c r="J761" s="57">
        <v>2.61</v>
      </c>
      <c r="K761" s="69">
        <v>2.64</v>
      </c>
      <c r="L761" s="57">
        <v>0.04</v>
      </c>
      <c r="M761" s="57"/>
      <c r="N761" s="69">
        <v>101.5</v>
      </c>
      <c r="O761" s="36">
        <f>N761*1.1155</f>
        <v>113.22324999999999</v>
      </c>
      <c r="P761" s="61"/>
      <c r="Q761" s="61"/>
      <c r="R761" s="61"/>
      <c r="S761" s="61"/>
      <c r="T761" s="61"/>
      <c r="U761" s="61"/>
      <c r="V761" s="57">
        <v>7</v>
      </c>
      <c r="W761" s="57">
        <v>16</v>
      </c>
      <c r="X761" s="57"/>
      <c r="Y761" s="57"/>
      <c r="Z761" s="57"/>
    </row>
    <row r="762" spans="1:26" x14ac:dyDescent="0.35">
      <c r="A762" s="37" t="s">
        <v>633</v>
      </c>
      <c r="B762" s="57" t="s">
        <v>58</v>
      </c>
      <c r="C762" s="57" t="s">
        <v>12</v>
      </c>
      <c r="D762" s="57" t="s">
        <v>321</v>
      </c>
      <c r="E762" s="41">
        <v>10021</v>
      </c>
      <c r="F762" s="41">
        <v>10351</v>
      </c>
      <c r="G762" s="41">
        <v>10186</v>
      </c>
      <c r="H762" s="57"/>
      <c r="I762" s="57">
        <v>2.31</v>
      </c>
      <c r="J762" s="57">
        <v>2.2999999999999998</v>
      </c>
      <c r="K762" s="69">
        <v>2.31</v>
      </c>
      <c r="L762" s="57">
        <v>0.01</v>
      </c>
      <c r="M762" s="57">
        <v>2.21</v>
      </c>
      <c r="N762" s="69">
        <v>64.8</v>
      </c>
      <c r="O762" s="36">
        <f>N762*1.1155</f>
        <v>72.284399999999991</v>
      </c>
      <c r="P762" s="61"/>
      <c r="Q762" s="61"/>
      <c r="R762" s="61"/>
      <c r="S762" s="61"/>
      <c r="T762" s="61"/>
      <c r="U762" s="61"/>
      <c r="V762" s="57">
        <v>7</v>
      </c>
      <c r="W762" s="57">
        <v>16</v>
      </c>
      <c r="X762" s="57"/>
      <c r="Y762" s="57"/>
      <c r="Z762" s="57"/>
    </row>
    <row r="763" spans="1:26" x14ac:dyDescent="0.35">
      <c r="A763" s="37" t="s">
        <v>633</v>
      </c>
      <c r="B763" s="57" t="s">
        <v>62</v>
      </c>
      <c r="C763" s="57" t="s">
        <v>12</v>
      </c>
      <c r="D763" s="57" t="s">
        <v>594</v>
      </c>
      <c r="E763" s="41">
        <v>10021</v>
      </c>
      <c r="F763" s="41">
        <v>10351</v>
      </c>
      <c r="G763" s="41">
        <v>10186</v>
      </c>
      <c r="H763" s="57">
        <v>2.5099999999999998</v>
      </c>
      <c r="I763" s="57">
        <v>2.56</v>
      </c>
      <c r="J763" s="57"/>
      <c r="K763" s="69">
        <v>2.54</v>
      </c>
      <c r="L763" s="57">
        <v>0.04</v>
      </c>
      <c r="M763" s="57">
        <v>2.41</v>
      </c>
      <c r="N763" s="69">
        <v>88.7</v>
      </c>
      <c r="O763" s="36">
        <f>N763</f>
        <v>88.7</v>
      </c>
      <c r="P763" s="61"/>
      <c r="Q763" s="61"/>
      <c r="R763" s="61"/>
      <c r="S763" s="61"/>
      <c r="T763" s="61"/>
      <c r="U763" s="61"/>
      <c r="V763" s="57">
        <v>7</v>
      </c>
      <c r="W763" s="57">
        <v>16</v>
      </c>
      <c r="X763" s="57"/>
      <c r="Y763" s="57"/>
      <c r="Z763" s="57"/>
    </row>
    <row r="764" spans="1:26" x14ac:dyDescent="0.35">
      <c r="A764" s="37" t="s">
        <v>633</v>
      </c>
      <c r="B764" s="57" t="s">
        <v>60</v>
      </c>
      <c r="C764" s="57" t="s">
        <v>12</v>
      </c>
      <c r="D764" s="57" t="s">
        <v>594</v>
      </c>
      <c r="E764" s="41">
        <v>10021</v>
      </c>
      <c r="F764" s="41">
        <v>10351</v>
      </c>
      <c r="G764" s="41">
        <v>10186</v>
      </c>
      <c r="H764" s="57"/>
      <c r="I764" s="57">
        <v>2.3199999999999998</v>
      </c>
      <c r="J764" s="57">
        <v>2.36</v>
      </c>
      <c r="K764" s="69">
        <v>2.34</v>
      </c>
      <c r="L764" s="57">
        <v>0.03</v>
      </c>
      <c r="M764" s="57">
        <v>2.4</v>
      </c>
      <c r="N764" s="69">
        <v>68.099999999999994</v>
      </c>
      <c r="O764" s="36">
        <f>N764</f>
        <v>68.099999999999994</v>
      </c>
      <c r="P764" s="61"/>
      <c r="Q764" s="61"/>
      <c r="R764" s="61"/>
      <c r="S764" s="61"/>
      <c r="T764" s="61"/>
      <c r="U764" s="61"/>
      <c r="V764" s="57">
        <v>7</v>
      </c>
      <c r="W764" s="57">
        <v>16</v>
      </c>
      <c r="X764" s="57"/>
      <c r="Y764" s="57"/>
      <c r="Z764" s="57"/>
    </row>
    <row r="765" spans="1:26" x14ac:dyDescent="0.35">
      <c r="A765" s="37" t="s">
        <v>633</v>
      </c>
      <c r="B765" s="57" t="s">
        <v>70</v>
      </c>
      <c r="C765" s="57" t="s">
        <v>12</v>
      </c>
      <c r="D765" s="57" t="s">
        <v>594</v>
      </c>
      <c r="E765" s="41">
        <v>10021</v>
      </c>
      <c r="F765" s="41">
        <v>10351</v>
      </c>
      <c r="G765" s="41">
        <v>10186</v>
      </c>
      <c r="H765" s="57"/>
      <c r="I765" s="57">
        <v>2.5</v>
      </c>
      <c r="J765" s="57">
        <v>2.5</v>
      </c>
      <c r="K765" s="69">
        <v>2.5</v>
      </c>
      <c r="L765" s="57">
        <v>0</v>
      </c>
      <c r="M765" s="57">
        <v>2.64</v>
      </c>
      <c r="N765" s="69">
        <v>84.8</v>
      </c>
      <c r="O765" s="36">
        <f>N765</f>
        <v>84.8</v>
      </c>
      <c r="P765" s="61"/>
      <c r="Q765" s="61"/>
      <c r="R765" s="61"/>
      <c r="S765" s="61"/>
      <c r="T765" s="61"/>
      <c r="U765" s="61"/>
      <c r="V765" s="57">
        <v>7</v>
      </c>
      <c r="W765" s="57">
        <v>16</v>
      </c>
      <c r="X765" s="57"/>
      <c r="Y765" s="57"/>
      <c r="Z765" s="57"/>
    </row>
    <row r="766" spans="1:26" x14ac:dyDescent="0.35">
      <c r="A766" s="37" t="s">
        <v>633</v>
      </c>
      <c r="B766" s="57" t="s">
        <v>59</v>
      </c>
      <c r="C766" s="57" t="s">
        <v>12</v>
      </c>
      <c r="D766" s="57" t="s">
        <v>336</v>
      </c>
      <c r="E766" s="41">
        <v>10021</v>
      </c>
      <c r="F766" s="41">
        <v>10351</v>
      </c>
      <c r="G766" s="41">
        <v>10186</v>
      </c>
      <c r="H766" s="57">
        <v>2.79</v>
      </c>
      <c r="I766" s="57">
        <v>2.84</v>
      </c>
      <c r="J766" s="57">
        <v>2.73</v>
      </c>
      <c r="K766" s="69">
        <v>2.79</v>
      </c>
      <c r="L766" s="57">
        <v>0.06</v>
      </c>
      <c r="M766" s="57"/>
      <c r="N766" s="69">
        <v>121.4</v>
      </c>
      <c r="O766" s="36">
        <f>N766</f>
        <v>121.4</v>
      </c>
      <c r="P766" s="61"/>
      <c r="Q766" s="61"/>
      <c r="R766" s="61"/>
      <c r="S766" s="61"/>
      <c r="T766" s="61"/>
      <c r="U766" s="61"/>
      <c r="V766" s="57">
        <v>7</v>
      </c>
      <c r="W766" s="57">
        <v>16</v>
      </c>
      <c r="X766" s="57"/>
      <c r="Y766" s="57"/>
      <c r="Z766" s="57"/>
    </row>
    <row r="767" spans="1:26" x14ac:dyDescent="0.35">
      <c r="A767" s="37" t="s">
        <v>633</v>
      </c>
      <c r="B767" s="57" t="s">
        <v>63</v>
      </c>
      <c r="C767" s="57" t="s">
        <v>12</v>
      </c>
      <c r="D767" s="57" t="s">
        <v>336</v>
      </c>
      <c r="E767" s="41">
        <v>10021</v>
      </c>
      <c r="F767" s="41">
        <v>10351</v>
      </c>
      <c r="G767" s="41">
        <v>10186</v>
      </c>
      <c r="H767" s="57">
        <v>2.59</v>
      </c>
      <c r="I767" s="57">
        <v>2.64</v>
      </c>
      <c r="J767" s="57"/>
      <c r="K767" s="69">
        <v>2.62</v>
      </c>
      <c r="L767" s="57">
        <v>0.04</v>
      </c>
      <c r="M767" s="57">
        <v>2.5099999999999998</v>
      </c>
      <c r="N767" s="69">
        <v>98.4</v>
      </c>
      <c r="O767" s="36">
        <f>N767</f>
        <v>98.4</v>
      </c>
      <c r="P767" s="61"/>
      <c r="Q767" s="61"/>
      <c r="R767" s="61"/>
      <c r="S767" s="61"/>
      <c r="T767" s="61"/>
      <c r="U767" s="61"/>
      <c r="V767" s="57">
        <v>7</v>
      </c>
      <c r="W767" s="57">
        <v>16</v>
      </c>
      <c r="X767" s="57"/>
      <c r="Y767" s="57"/>
      <c r="Z767" s="57"/>
    </row>
    <row r="768" spans="1:26" x14ac:dyDescent="0.35">
      <c r="A768" s="37" t="s">
        <v>633</v>
      </c>
      <c r="B768" s="57" t="s">
        <v>65</v>
      </c>
      <c r="C768" s="57" t="s">
        <v>12</v>
      </c>
      <c r="D768" s="57" t="s">
        <v>336</v>
      </c>
      <c r="E768" s="41">
        <v>10021</v>
      </c>
      <c r="F768" s="41">
        <v>10351</v>
      </c>
      <c r="G768" s="41">
        <v>10186</v>
      </c>
      <c r="H768" s="57">
        <v>2.7</v>
      </c>
      <c r="I768" s="57">
        <v>2.66</v>
      </c>
      <c r="J768" s="57"/>
      <c r="K768" s="69">
        <v>2.68</v>
      </c>
      <c r="L768" s="57">
        <v>0.03</v>
      </c>
      <c r="M768" s="57">
        <v>2.58</v>
      </c>
      <c r="N768" s="69">
        <v>106.7</v>
      </c>
      <c r="O768" s="36">
        <f>N768</f>
        <v>106.7</v>
      </c>
      <c r="P768" s="61"/>
      <c r="Q768" s="61"/>
      <c r="R768" s="61"/>
      <c r="S768" s="61"/>
      <c r="T768" s="61"/>
      <c r="U768" s="61"/>
      <c r="V768" s="57">
        <v>7</v>
      </c>
      <c r="W768" s="57">
        <v>16</v>
      </c>
      <c r="X768" s="57"/>
      <c r="Y768" s="57" t="s">
        <v>574</v>
      </c>
      <c r="Z768" s="57" t="s">
        <v>574</v>
      </c>
    </row>
    <row r="769" spans="1:26" x14ac:dyDescent="0.35">
      <c r="A769" s="37" t="s">
        <v>633</v>
      </c>
      <c r="B769" s="57" t="s">
        <v>61</v>
      </c>
      <c r="C769" s="57" t="s">
        <v>12</v>
      </c>
      <c r="D769" s="57" t="s">
        <v>336</v>
      </c>
      <c r="E769" s="41">
        <v>10021</v>
      </c>
      <c r="F769" s="41">
        <v>10351</v>
      </c>
      <c r="G769" s="41">
        <v>10186</v>
      </c>
      <c r="H769" s="57">
        <v>2.75</v>
      </c>
      <c r="I769" s="57">
        <v>2.72</v>
      </c>
      <c r="J769" s="57"/>
      <c r="K769" s="69">
        <v>2.74</v>
      </c>
      <c r="L769" s="57">
        <v>0.02</v>
      </c>
      <c r="M769" s="57"/>
      <c r="N769" s="69">
        <v>114.1</v>
      </c>
      <c r="O769" s="36">
        <f>N769</f>
        <v>114.1</v>
      </c>
      <c r="P769" s="61"/>
      <c r="Q769" s="61"/>
      <c r="R769" s="61"/>
      <c r="S769" s="61"/>
      <c r="T769" s="61"/>
      <c r="U769" s="61"/>
      <c r="V769" s="57">
        <v>7</v>
      </c>
      <c r="W769" s="57">
        <v>16</v>
      </c>
      <c r="X769" s="57"/>
      <c r="Y769" s="57"/>
      <c r="Z769" s="57"/>
    </row>
    <row r="770" spans="1:26" x14ac:dyDescent="0.35">
      <c r="A770" s="37" t="s">
        <v>633</v>
      </c>
      <c r="B770" s="57" t="s">
        <v>64</v>
      </c>
      <c r="C770" s="57" t="s">
        <v>12</v>
      </c>
      <c r="D770" s="57" t="s">
        <v>336</v>
      </c>
      <c r="E770" s="41">
        <v>10021</v>
      </c>
      <c r="F770" s="41">
        <v>10351</v>
      </c>
      <c r="G770" s="41">
        <v>10186</v>
      </c>
      <c r="H770" s="57">
        <v>2.4700000000000002</v>
      </c>
      <c r="I770" s="57">
        <v>2.4</v>
      </c>
      <c r="J770" s="57"/>
      <c r="K770" s="69">
        <v>2.44</v>
      </c>
      <c r="L770" s="57">
        <v>0.05</v>
      </c>
      <c r="M770" s="57"/>
      <c r="N770" s="69">
        <v>77.7</v>
      </c>
      <c r="O770" s="36">
        <f>N770</f>
        <v>77.7</v>
      </c>
      <c r="P770" s="61"/>
      <c r="Q770" s="61"/>
      <c r="R770" s="61"/>
      <c r="S770" s="61"/>
      <c r="T770" s="61"/>
      <c r="U770" s="61"/>
      <c r="V770" s="57">
        <v>7</v>
      </c>
      <c r="W770" s="57">
        <v>16</v>
      </c>
      <c r="X770" s="57"/>
      <c r="Y770" s="57"/>
      <c r="Z770" s="57"/>
    </row>
    <row r="771" spans="1:26" x14ac:dyDescent="0.35">
      <c r="A771" s="37" t="s">
        <v>633</v>
      </c>
      <c r="B771" s="57" t="s">
        <v>120</v>
      </c>
      <c r="C771" s="57" t="s">
        <v>53</v>
      </c>
      <c r="D771" s="57" t="s">
        <v>307</v>
      </c>
      <c r="E771" s="41">
        <v>10351</v>
      </c>
      <c r="F771" s="41">
        <v>10680</v>
      </c>
      <c r="G771" s="41">
        <v>10516</v>
      </c>
      <c r="H771" s="57">
        <v>2.52</v>
      </c>
      <c r="I771" s="57"/>
      <c r="J771" s="57"/>
      <c r="K771" s="69">
        <v>2.52</v>
      </c>
      <c r="L771" s="57"/>
      <c r="M771" s="57"/>
      <c r="N771" s="69">
        <v>87</v>
      </c>
      <c r="O771" s="36">
        <f>N771*1.1155</f>
        <v>97.04849999999999</v>
      </c>
      <c r="P771" s="61">
        <v>-18.8</v>
      </c>
      <c r="Q771" s="61">
        <v>6.8</v>
      </c>
      <c r="R771" s="61">
        <v>35.700000000000003</v>
      </c>
      <c r="S771" s="61">
        <v>11.7</v>
      </c>
      <c r="T771" s="61">
        <v>3.1</v>
      </c>
      <c r="U771" s="61" t="s">
        <v>896</v>
      </c>
      <c r="V771" s="57">
        <v>7</v>
      </c>
      <c r="W771" s="57">
        <v>17</v>
      </c>
      <c r="X771" s="57"/>
      <c r="Y771" s="57"/>
      <c r="Z771" s="57"/>
    </row>
    <row r="772" spans="1:26" x14ac:dyDescent="0.35">
      <c r="A772" s="37" t="s">
        <v>633</v>
      </c>
      <c r="B772" s="57" t="s">
        <v>135</v>
      </c>
      <c r="C772" s="57" t="s">
        <v>53</v>
      </c>
      <c r="D772" s="57" t="s">
        <v>594</v>
      </c>
      <c r="E772" s="41">
        <v>10351</v>
      </c>
      <c r="F772" s="41">
        <v>10680</v>
      </c>
      <c r="G772" s="41">
        <v>10516</v>
      </c>
      <c r="H772" s="57">
        <v>1.91</v>
      </c>
      <c r="I772" s="57"/>
      <c r="J772" s="57">
        <v>1.88</v>
      </c>
      <c r="K772" s="69">
        <v>1.9</v>
      </c>
      <c r="L772" s="57">
        <v>0.02</v>
      </c>
      <c r="M772" s="57">
        <v>1.98</v>
      </c>
      <c r="N772" s="69">
        <v>33.9</v>
      </c>
      <c r="O772" s="36">
        <f>N772</f>
        <v>33.9</v>
      </c>
      <c r="P772" s="61">
        <v>-21.7</v>
      </c>
      <c r="Q772" s="61">
        <v>5</v>
      </c>
      <c r="R772" s="61">
        <v>28.8</v>
      </c>
      <c r="S772" s="61">
        <v>9.6</v>
      </c>
      <c r="T772" s="61">
        <v>3</v>
      </c>
      <c r="U772" s="61" t="s">
        <v>896</v>
      </c>
      <c r="V772" s="57">
        <v>7</v>
      </c>
      <c r="W772" s="57">
        <v>17</v>
      </c>
      <c r="X772" s="57"/>
      <c r="Y772" s="46">
        <v>-21.130466666666667</v>
      </c>
      <c r="Z772" s="50">
        <v>6.8482266666666662</v>
      </c>
    </row>
    <row r="773" spans="1:26" x14ac:dyDescent="0.35">
      <c r="A773" s="37" t="s">
        <v>633</v>
      </c>
      <c r="B773" s="57" t="s">
        <v>134</v>
      </c>
      <c r="C773" s="57" t="s">
        <v>53</v>
      </c>
      <c r="D773" s="57" t="s">
        <v>307</v>
      </c>
      <c r="E773" s="41">
        <v>10351</v>
      </c>
      <c r="F773" s="41">
        <v>10680</v>
      </c>
      <c r="G773" s="41">
        <v>10516</v>
      </c>
      <c r="H773" s="57"/>
      <c r="I773" s="57">
        <v>2.39</v>
      </c>
      <c r="J773" s="57">
        <v>2.37</v>
      </c>
      <c r="K773" s="69">
        <v>2.38</v>
      </c>
      <c r="L773" s="57">
        <v>0.01</v>
      </c>
      <c r="M773" s="57">
        <v>2.46</v>
      </c>
      <c r="N773" s="69">
        <v>72</v>
      </c>
      <c r="O773" s="36">
        <f>N773*1.1155</f>
        <v>80.316000000000003</v>
      </c>
      <c r="P773" s="61">
        <v>-14.3</v>
      </c>
      <c r="Q773" s="61">
        <v>6.8</v>
      </c>
      <c r="R773" s="61">
        <v>33.9</v>
      </c>
      <c r="S773" s="61">
        <v>11.1</v>
      </c>
      <c r="T773" s="61">
        <v>3</v>
      </c>
      <c r="U773" s="61" t="s">
        <v>896</v>
      </c>
      <c r="V773" s="57">
        <v>7</v>
      </c>
      <c r="W773" s="57">
        <v>17</v>
      </c>
      <c r="X773" s="57"/>
      <c r="Y773" s="57"/>
      <c r="Z773" s="57"/>
    </row>
    <row r="774" spans="1:26" x14ac:dyDescent="0.35">
      <c r="A774" s="37" t="s">
        <v>633</v>
      </c>
      <c r="B774" s="57" t="s">
        <v>484</v>
      </c>
      <c r="C774" s="57" t="s">
        <v>53</v>
      </c>
      <c r="D774" s="57" t="s">
        <v>594</v>
      </c>
      <c r="E774" s="41">
        <v>10351</v>
      </c>
      <c r="F774" s="41">
        <v>10680</v>
      </c>
      <c r="G774" s="41">
        <v>10516</v>
      </c>
      <c r="H774" s="57">
        <v>2.5099999999999998</v>
      </c>
      <c r="I774" s="57">
        <v>2.4700000000000002</v>
      </c>
      <c r="J774" s="57">
        <v>2.54</v>
      </c>
      <c r="K774" s="69">
        <v>2.5099999999999998</v>
      </c>
      <c r="L774" s="57">
        <v>0.04</v>
      </c>
      <c r="M774" s="57"/>
      <c r="N774" s="69">
        <v>85.5</v>
      </c>
      <c r="O774" s="36">
        <f>N774</f>
        <v>85.5</v>
      </c>
      <c r="P774" s="61">
        <v>-18.8</v>
      </c>
      <c r="Q774" s="61">
        <v>7.9</v>
      </c>
      <c r="R774" s="61">
        <v>38.4</v>
      </c>
      <c r="S774" s="61">
        <v>13.1</v>
      </c>
      <c r="T774" s="61">
        <v>2.9</v>
      </c>
      <c r="U774" s="61" t="s">
        <v>896</v>
      </c>
      <c r="V774" s="57">
        <v>7</v>
      </c>
      <c r="W774" s="57">
        <v>17</v>
      </c>
      <c r="X774" s="57"/>
      <c r="Y774" s="57"/>
      <c r="Z774" s="57"/>
    </row>
    <row r="775" spans="1:26" x14ac:dyDescent="0.35">
      <c r="A775" s="37" t="s">
        <v>633</v>
      </c>
      <c r="B775" s="27" t="s">
        <v>485</v>
      </c>
      <c r="C775" s="27" t="s">
        <v>53</v>
      </c>
      <c r="D775" s="38"/>
      <c r="E775" s="40">
        <v>10351</v>
      </c>
      <c r="F775" s="40">
        <v>10680</v>
      </c>
      <c r="G775" s="42">
        <v>10515.5</v>
      </c>
      <c r="H775" s="43"/>
      <c r="I775" s="43"/>
      <c r="J775" s="43"/>
      <c r="K775" s="43"/>
      <c r="L775" s="43"/>
      <c r="M775" s="38"/>
      <c r="N775" s="43"/>
      <c r="O775" s="36"/>
      <c r="P775" s="46">
        <v>-22.059000000000001</v>
      </c>
      <c r="Q775" s="50">
        <v>5.7434444444444441</v>
      </c>
      <c r="R775" s="50">
        <v>43.144880673647137</v>
      </c>
      <c r="S775" s="50">
        <v>14.440314207152756</v>
      </c>
      <c r="T775" s="46">
        <v>2.9878076096347042</v>
      </c>
      <c r="U775" s="46" t="s">
        <v>896</v>
      </c>
      <c r="V775" s="41">
        <v>7</v>
      </c>
      <c r="W775" s="57">
        <v>17</v>
      </c>
      <c r="X775" s="57"/>
      <c r="Y775" s="57"/>
      <c r="Z775" s="57"/>
    </row>
    <row r="776" spans="1:26" x14ac:dyDescent="0.35">
      <c r="A776" s="37" t="s">
        <v>633</v>
      </c>
      <c r="B776" s="57" t="s">
        <v>486</v>
      </c>
      <c r="C776" s="57" t="s">
        <v>53</v>
      </c>
      <c r="D776" s="57" t="s">
        <v>336</v>
      </c>
      <c r="E776" s="41">
        <v>10351</v>
      </c>
      <c r="F776" s="41">
        <v>10680</v>
      </c>
      <c r="G776" s="41">
        <v>10516</v>
      </c>
      <c r="H776" s="57">
        <v>2.52</v>
      </c>
      <c r="I776" s="57"/>
      <c r="J776" s="57">
        <v>2.59</v>
      </c>
      <c r="K776" s="69">
        <v>2.56</v>
      </c>
      <c r="L776" s="57">
        <v>0.05</v>
      </c>
      <c r="M776" s="57">
        <v>2.44</v>
      </c>
      <c r="N776" s="69">
        <v>91.1</v>
      </c>
      <c r="O776" s="36">
        <f>N776</f>
        <v>91.1</v>
      </c>
      <c r="P776" s="61">
        <v>-14.5</v>
      </c>
      <c r="Q776" s="61">
        <v>6.5</v>
      </c>
      <c r="R776" s="61">
        <v>33.9</v>
      </c>
      <c r="S776" s="61">
        <v>11.5</v>
      </c>
      <c r="T776" s="61">
        <v>3</v>
      </c>
      <c r="U776" s="61" t="s">
        <v>896</v>
      </c>
      <c r="V776" s="57">
        <v>7</v>
      </c>
      <c r="W776" s="57">
        <v>17</v>
      </c>
      <c r="X776" s="57"/>
      <c r="Y776" s="57"/>
      <c r="Z776" s="57"/>
    </row>
    <row r="777" spans="1:26" x14ac:dyDescent="0.35">
      <c r="A777" s="37" t="s">
        <v>633</v>
      </c>
      <c r="B777" s="57" t="s">
        <v>487</v>
      </c>
      <c r="C777" s="57" t="s">
        <v>53</v>
      </c>
      <c r="D777" s="57" t="s">
        <v>307</v>
      </c>
      <c r="E777" s="41">
        <v>10351</v>
      </c>
      <c r="F777" s="41">
        <v>10680</v>
      </c>
      <c r="G777" s="41">
        <v>10516</v>
      </c>
      <c r="H777" s="57">
        <v>2.41</v>
      </c>
      <c r="I777" s="57"/>
      <c r="J777" s="57">
        <v>2.42</v>
      </c>
      <c r="K777" s="69">
        <v>2.42</v>
      </c>
      <c r="L777" s="57">
        <v>0.01</v>
      </c>
      <c r="M777" s="57">
        <v>2.4900000000000002</v>
      </c>
      <c r="N777" s="69">
        <v>75.599999999999994</v>
      </c>
      <c r="O777" s="36">
        <f>N777*1.1155</f>
        <v>84.331799999999987</v>
      </c>
      <c r="P777" s="61">
        <v>-14.7</v>
      </c>
      <c r="Q777" s="61">
        <v>6.6</v>
      </c>
      <c r="R777" s="61">
        <v>41.3</v>
      </c>
      <c r="S777" s="61">
        <v>14.3</v>
      </c>
      <c r="T777" s="61">
        <v>2.9</v>
      </c>
      <c r="U777" s="61" t="s">
        <v>896</v>
      </c>
      <c r="V777" s="57">
        <v>7</v>
      </c>
      <c r="W777" s="57">
        <v>17</v>
      </c>
      <c r="X777" s="57"/>
      <c r="Y777" s="57"/>
      <c r="Z777" s="57"/>
    </row>
    <row r="778" spans="1:26" x14ac:dyDescent="0.35">
      <c r="A778" s="37" t="s">
        <v>633</v>
      </c>
      <c r="B778" s="57" t="s">
        <v>488</v>
      </c>
      <c r="C778" s="57" t="s">
        <v>53</v>
      </c>
      <c r="D778" s="57" t="s">
        <v>321</v>
      </c>
      <c r="E778" s="41">
        <v>10351</v>
      </c>
      <c r="F778" s="41">
        <v>10680</v>
      </c>
      <c r="G778" s="41">
        <v>10516</v>
      </c>
      <c r="H778" s="57"/>
      <c r="I778" s="57">
        <v>2.4300000000000002</v>
      </c>
      <c r="J778" s="57">
        <v>2.4500000000000002</v>
      </c>
      <c r="K778" s="69">
        <v>2.44</v>
      </c>
      <c r="L778" s="57">
        <v>0.01</v>
      </c>
      <c r="M778" s="57">
        <v>2.67</v>
      </c>
      <c r="N778" s="69">
        <v>78.2</v>
      </c>
      <c r="O778" s="36">
        <f>N778*1.1155</f>
        <v>87.232100000000003</v>
      </c>
      <c r="P778" s="61">
        <v>-15.7</v>
      </c>
      <c r="Q778" s="61">
        <v>7.2</v>
      </c>
      <c r="R778" s="61">
        <v>40.5</v>
      </c>
      <c r="S778" s="61">
        <v>14.1</v>
      </c>
      <c r="T778" s="61">
        <v>2.9</v>
      </c>
      <c r="U778" s="61" t="s">
        <v>896</v>
      </c>
      <c r="V778" s="57">
        <v>7</v>
      </c>
      <c r="W778" s="57">
        <v>17</v>
      </c>
      <c r="X778" s="57"/>
      <c r="Y778" s="57"/>
      <c r="Z778" s="57"/>
    </row>
    <row r="779" spans="1:26" x14ac:dyDescent="0.35">
      <c r="A779" s="37" t="s">
        <v>633</v>
      </c>
      <c r="B779" s="57" t="s">
        <v>569</v>
      </c>
      <c r="C779" s="57" t="s">
        <v>53</v>
      </c>
      <c r="D779" s="57" t="s">
        <v>594</v>
      </c>
      <c r="E779" s="41">
        <v>10351</v>
      </c>
      <c r="F779" s="41">
        <v>10680</v>
      </c>
      <c r="G779" s="41">
        <v>10516</v>
      </c>
      <c r="H779" s="57"/>
      <c r="I779" s="57">
        <v>2.6</v>
      </c>
      <c r="J779" s="57">
        <v>2.66</v>
      </c>
      <c r="K779" s="69">
        <v>2.63</v>
      </c>
      <c r="L779" s="57">
        <v>0.04</v>
      </c>
      <c r="M779" s="57">
        <v>2.4900000000000002</v>
      </c>
      <c r="N779" s="69">
        <v>100.2</v>
      </c>
      <c r="O779" s="36">
        <f>N779</f>
        <v>100.2</v>
      </c>
      <c r="P779" s="61"/>
      <c r="Q779" s="61"/>
      <c r="R779" s="61"/>
      <c r="S779" s="61"/>
      <c r="T779" s="61"/>
      <c r="U779" s="61"/>
      <c r="V779" s="57">
        <v>7</v>
      </c>
      <c r="W779" s="57">
        <v>17</v>
      </c>
      <c r="X779" s="57"/>
      <c r="Y779" s="57"/>
      <c r="Z779" s="57"/>
    </row>
    <row r="780" spans="1:26" x14ac:dyDescent="0.35">
      <c r="A780" s="37" t="s">
        <v>633</v>
      </c>
      <c r="B780" s="57" t="s">
        <v>570</v>
      </c>
      <c r="C780" s="57" t="s">
        <v>53</v>
      </c>
      <c r="D780" s="57" t="s">
        <v>307</v>
      </c>
      <c r="E780" s="41">
        <v>10351</v>
      </c>
      <c r="F780" s="41">
        <v>10680</v>
      </c>
      <c r="G780" s="41">
        <v>10516</v>
      </c>
      <c r="H780" s="57"/>
      <c r="I780" s="57">
        <v>2.21</v>
      </c>
      <c r="J780" s="57">
        <v>2.34</v>
      </c>
      <c r="K780" s="69">
        <v>2.2799999999999998</v>
      </c>
      <c r="L780" s="57">
        <v>0.09</v>
      </c>
      <c r="M780" s="57">
        <v>2.4900000000000002</v>
      </c>
      <c r="N780" s="69">
        <v>62</v>
      </c>
      <c r="O780" s="36">
        <f>N780*1.1155</f>
        <v>69.161000000000001</v>
      </c>
      <c r="P780" s="61"/>
      <c r="Q780" s="61"/>
      <c r="R780" s="61"/>
      <c r="S780" s="61"/>
      <c r="T780" s="61"/>
      <c r="U780" s="61"/>
      <c r="V780" s="57">
        <v>7</v>
      </c>
      <c r="W780" s="57">
        <v>17</v>
      </c>
      <c r="X780" s="57"/>
      <c r="Y780" s="57"/>
      <c r="Z780" s="57"/>
    </row>
    <row r="781" spans="1:26" x14ac:dyDescent="0.35">
      <c r="A781" s="37" t="s">
        <v>633</v>
      </c>
      <c r="B781" s="57" t="s">
        <v>571</v>
      </c>
      <c r="C781" s="57" t="s">
        <v>53</v>
      </c>
      <c r="D781" s="57" t="s">
        <v>594</v>
      </c>
      <c r="E781" s="41">
        <v>10351</v>
      </c>
      <c r="F781" s="41">
        <v>10680</v>
      </c>
      <c r="G781" s="41">
        <v>10516</v>
      </c>
      <c r="H781" s="57">
        <v>2.61</v>
      </c>
      <c r="I781" s="57">
        <v>2.56</v>
      </c>
      <c r="J781" s="57">
        <v>2.59</v>
      </c>
      <c r="K781" s="69">
        <v>2.59</v>
      </c>
      <c r="L781" s="57">
        <v>0.03</v>
      </c>
      <c r="M781" s="57"/>
      <c r="N781" s="69">
        <v>94.9</v>
      </c>
      <c r="O781" s="36">
        <f>N781</f>
        <v>94.9</v>
      </c>
      <c r="P781" s="61"/>
      <c r="Q781" s="61"/>
      <c r="R781" s="61"/>
      <c r="S781" s="61"/>
      <c r="T781" s="61"/>
      <c r="U781" s="61"/>
      <c r="V781" s="57">
        <v>7</v>
      </c>
      <c r="W781" s="57">
        <v>17</v>
      </c>
      <c r="X781" s="57"/>
      <c r="Y781" s="57"/>
      <c r="Z781" s="57"/>
    </row>
    <row r="782" spans="1:26" x14ac:dyDescent="0.35">
      <c r="A782" s="37" t="s">
        <v>633</v>
      </c>
      <c r="B782" s="57" t="s">
        <v>576</v>
      </c>
      <c r="C782" s="57" t="s">
        <v>53</v>
      </c>
      <c r="D782" s="57" t="s">
        <v>321</v>
      </c>
      <c r="E782" s="41">
        <v>10351</v>
      </c>
      <c r="F782" s="41">
        <v>10680</v>
      </c>
      <c r="G782" s="41">
        <v>10516</v>
      </c>
      <c r="H782" s="57">
        <v>2.67</v>
      </c>
      <c r="I782" s="57"/>
      <c r="J782" s="57">
        <v>2.69</v>
      </c>
      <c r="K782" s="69">
        <v>2.68</v>
      </c>
      <c r="L782" s="57">
        <v>0.01</v>
      </c>
      <c r="M782" s="57">
        <v>2.81</v>
      </c>
      <c r="N782" s="69">
        <v>106.7</v>
      </c>
      <c r="O782" s="36">
        <f>N782*1.1155</f>
        <v>119.02385</v>
      </c>
      <c r="P782" s="61"/>
      <c r="Q782" s="61"/>
      <c r="R782" s="61"/>
      <c r="S782" s="61"/>
      <c r="T782" s="61"/>
      <c r="U782" s="61"/>
      <c r="V782" s="57">
        <v>7</v>
      </c>
      <c r="W782" s="57">
        <v>17</v>
      </c>
      <c r="X782" s="57"/>
      <c r="Y782" s="57"/>
      <c r="Z782" s="57"/>
    </row>
    <row r="783" spans="1:26" x14ac:dyDescent="0.35">
      <c r="A783" s="37" t="s">
        <v>633</v>
      </c>
      <c r="B783" s="57" t="s">
        <v>577</v>
      </c>
      <c r="C783" s="57" t="s">
        <v>53</v>
      </c>
      <c r="D783" s="57" t="s">
        <v>336</v>
      </c>
      <c r="E783" s="41">
        <v>10351</v>
      </c>
      <c r="F783" s="41">
        <v>10680</v>
      </c>
      <c r="G783" s="41">
        <v>10516</v>
      </c>
      <c r="H783" s="57">
        <v>2.6</v>
      </c>
      <c r="I783" s="57">
        <v>2.61</v>
      </c>
      <c r="J783" s="57">
        <v>2.61</v>
      </c>
      <c r="K783" s="69">
        <v>2.61</v>
      </c>
      <c r="L783" s="57">
        <v>0.01</v>
      </c>
      <c r="M783" s="57"/>
      <c r="N783" s="69">
        <v>97.3</v>
      </c>
      <c r="O783" s="36">
        <f>N783</f>
        <v>97.3</v>
      </c>
      <c r="P783" s="61"/>
      <c r="Q783" s="61"/>
      <c r="R783" s="61"/>
      <c r="S783" s="61"/>
      <c r="T783" s="61"/>
      <c r="U783" s="61"/>
      <c r="V783" s="57">
        <v>7</v>
      </c>
      <c r="W783" s="57">
        <v>17</v>
      </c>
      <c r="X783" s="57"/>
      <c r="Y783" s="57"/>
      <c r="Z783" s="57"/>
    </row>
    <row r="784" spans="1:26" x14ac:dyDescent="0.35">
      <c r="A784" s="37" t="s">
        <v>633</v>
      </c>
      <c r="B784" s="57" t="s">
        <v>578</v>
      </c>
      <c r="C784" s="57" t="s">
        <v>53</v>
      </c>
      <c r="D784" s="57" t="s">
        <v>321</v>
      </c>
      <c r="E784" s="41">
        <v>10351</v>
      </c>
      <c r="F784" s="41">
        <v>10680</v>
      </c>
      <c r="G784" s="41">
        <v>10516</v>
      </c>
      <c r="H784" s="57">
        <v>2.52</v>
      </c>
      <c r="I784" s="57"/>
      <c r="J784" s="57">
        <v>2.57</v>
      </c>
      <c r="K784" s="69">
        <v>2.5499999999999998</v>
      </c>
      <c r="L784" s="57">
        <v>0.04</v>
      </c>
      <c r="M784" s="57">
        <v>2.4500000000000002</v>
      </c>
      <c r="N784" s="69">
        <v>89.9</v>
      </c>
      <c r="O784" s="36">
        <f>N784*1.1155</f>
        <v>100.28345</v>
      </c>
      <c r="P784" s="61"/>
      <c r="Q784" s="61"/>
      <c r="R784" s="61"/>
      <c r="S784" s="61"/>
      <c r="T784" s="61"/>
      <c r="U784" s="61"/>
      <c r="V784" s="57">
        <v>7</v>
      </c>
      <c r="W784" s="57">
        <v>17</v>
      </c>
      <c r="X784" s="57"/>
      <c r="Y784" s="57"/>
      <c r="Z784" s="57"/>
    </row>
    <row r="785" spans="1:26" x14ac:dyDescent="0.35">
      <c r="A785" s="37" t="s">
        <v>633</v>
      </c>
      <c r="B785" s="57" t="s">
        <v>579</v>
      </c>
      <c r="C785" s="57" t="s">
        <v>53</v>
      </c>
      <c r="D785" s="57" t="s">
        <v>321</v>
      </c>
      <c r="E785" s="41">
        <v>10351</v>
      </c>
      <c r="F785" s="41">
        <v>10680</v>
      </c>
      <c r="G785" s="41">
        <v>10516</v>
      </c>
      <c r="H785" s="57"/>
      <c r="I785" s="57">
        <v>2.5</v>
      </c>
      <c r="J785" s="57">
        <v>2.57</v>
      </c>
      <c r="K785" s="69">
        <v>2.54</v>
      </c>
      <c r="L785" s="57">
        <v>0.05</v>
      </c>
      <c r="M785" s="57">
        <v>2.34</v>
      </c>
      <c r="N785" s="69">
        <v>88.7</v>
      </c>
      <c r="O785" s="36">
        <f>N785*1.1155</f>
        <v>98.944850000000002</v>
      </c>
      <c r="P785" s="61"/>
      <c r="Q785" s="61"/>
      <c r="R785" s="61"/>
      <c r="S785" s="61"/>
      <c r="T785" s="61"/>
      <c r="U785" s="61"/>
      <c r="V785" s="57">
        <v>7</v>
      </c>
      <c r="W785" s="57">
        <v>17</v>
      </c>
      <c r="X785" s="57"/>
      <c r="Y785" s="57"/>
      <c r="Z785" s="57"/>
    </row>
    <row r="786" spans="1:26" x14ac:dyDescent="0.35">
      <c r="A786" s="37" t="s">
        <v>633</v>
      </c>
      <c r="B786" s="57" t="s">
        <v>74</v>
      </c>
      <c r="C786" s="57" t="s">
        <v>53</v>
      </c>
      <c r="D786" s="57" t="s">
        <v>594</v>
      </c>
      <c r="E786" s="41">
        <v>10351</v>
      </c>
      <c r="F786" s="41">
        <v>10680</v>
      </c>
      <c r="G786" s="41">
        <v>10516</v>
      </c>
      <c r="H786" s="57">
        <v>2.2000000000000002</v>
      </c>
      <c r="I786" s="57"/>
      <c r="J786" s="57">
        <v>2.29</v>
      </c>
      <c r="K786" s="69">
        <v>2.25</v>
      </c>
      <c r="L786" s="57">
        <v>0.06</v>
      </c>
      <c r="M786" s="57"/>
      <c r="N786" s="69">
        <v>59.4</v>
      </c>
      <c r="O786" s="36">
        <f>N786</f>
        <v>59.4</v>
      </c>
      <c r="P786" s="61">
        <v>-15.3</v>
      </c>
      <c r="Q786" s="61">
        <v>6.8</v>
      </c>
      <c r="R786" s="61">
        <v>33.9</v>
      </c>
      <c r="S786" s="61">
        <v>11.5</v>
      </c>
      <c r="T786" s="61">
        <v>2.9</v>
      </c>
      <c r="U786" s="61" t="s">
        <v>896</v>
      </c>
      <c r="V786" s="57">
        <v>7</v>
      </c>
      <c r="W786" s="57">
        <v>17</v>
      </c>
      <c r="X786" s="57"/>
      <c r="Y786" s="57"/>
      <c r="Z786" s="57"/>
    </row>
    <row r="787" spans="1:26" x14ac:dyDescent="0.35">
      <c r="A787" s="37" t="s">
        <v>633</v>
      </c>
      <c r="B787" s="57" t="s">
        <v>54</v>
      </c>
      <c r="C787" s="57" t="s">
        <v>53</v>
      </c>
      <c r="D787" s="57" t="s">
        <v>336</v>
      </c>
      <c r="E787" s="41">
        <v>10351</v>
      </c>
      <c r="F787" s="41">
        <v>10680</v>
      </c>
      <c r="G787" s="41">
        <v>10516</v>
      </c>
      <c r="H787" s="57">
        <v>2.54</v>
      </c>
      <c r="I787" s="57">
        <v>2.5299999999999998</v>
      </c>
      <c r="J787" s="57"/>
      <c r="K787" s="69">
        <v>2.54</v>
      </c>
      <c r="L787" s="57">
        <v>0.01</v>
      </c>
      <c r="M787" s="57"/>
      <c r="N787" s="69">
        <v>88.7</v>
      </c>
      <c r="O787" s="36">
        <f>N787</f>
        <v>88.7</v>
      </c>
      <c r="P787" s="61">
        <v>-15.9</v>
      </c>
      <c r="Q787" s="61">
        <v>5.4</v>
      </c>
      <c r="R787" s="61">
        <v>39.6</v>
      </c>
      <c r="S787" s="61">
        <v>13.7</v>
      </c>
      <c r="T787" s="61">
        <v>2.9</v>
      </c>
      <c r="U787" s="61" t="s">
        <v>896</v>
      </c>
      <c r="V787" s="57">
        <v>7</v>
      </c>
      <c r="W787" s="57">
        <v>17</v>
      </c>
      <c r="X787" s="57"/>
      <c r="Y787" s="61">
        <v>-14.351966666666664</v>
      </c>
      <c r="Z787" s="61">
        <v>7.4060422222222213</v>
      </c>
    </row>
    <row r="788" spans="1:26" x14ac:dyDescent="0.35">
      <c r="A788" s="37" t="s">
        <v>633</v>
      </c>
      <c r="B788" s="57" t="s">
        <v>55</v>
      </c>
      <c r="C788" s="57" t="s">
        <v>53</v>
      </c>
      <c r="D788" s="57" t="s">
        <v>321</v>
      </c>
      <c r="E788" s="41">
        <v>10351</v>
      </c>
      <c r="F788" s="41">
        <v>10680</v>
      </c>
      <c r="G788" s="41">
        <v>10516</v>
      </c>
      <c r="H788" s="57">
        <v>2.36</v>
      </c>
      <c r="I788" s="57">
        <v>2.39</v>
      </c>
      <c r="J788" s="57"/>
      <c r="K788" s="69">
        <v>2.38</v>
      </c>
      <c r="L788" s="57">
        <v>0.02</v>
      </c>
      <c r="M788" s="57"/>
      <c r="N788" s="69">
        <v>71.5</v>
      </c>
      <c r="O788" s="36">
        <f>N788*1.1155</f>
        <v>79.75824999999999</v>
      </c>
      <c r="P788" s="61">
        <v>-16.5</v>
      </c>
      <c r="Q788" s="61">
        <v>6.6</v>
      </c>
      <c r="R788" s="61">
        <v>41.4</v>
      </c>
      <c r="S788" s="61">
        <v>14.4</v>
      </c>
      <c r="T788" s="61">
        <v>2.9</v>
      </c>
      <c r="U788" s="61" t="s">
        <v>896</v>
      </c>
      <c r="V788" s="57">
        <v>7</v>
      </c>
      <c r="W788" s="57">
        <v>17</v>
      </c>
      <c r="X788" s="57"/>
      <c r="Y788" s="57"/>
      <c r="Z788" s="57"/>
    </row>
    <row r="789" spans="1:26" x14ac:dyDescent="0.35">
      <c r="A789" s="37" t="s">
        <v>633</v>
      </c>
      <c r="B789" s="57" t="s">
        <v>56</v>
      </c>
      <c r="C789" s="57" t="s">
        <v>53</v>
      </c>
      <c r="D789" s="57" t="s">
        <v>321</v>
      </c>
      <c r="E789" s="41">
        <v>10351</v>
      </c>
      <c r="F789" s="41">
        <v>10680</v>
      </c>
      <c r="G789" s="41">
        <v>10516</v>
      </c>
      <c r="H789" s="57"/>
      <c r="I789" s="57">
        <v>2.6</v>
      </c>
      <c r="J789" s="57">
        <v>2.61</v>
      </c>
      <c r="K789" s="69">
        <v>2.61</v>
      </c>
      <c r="L789" s="57">
        <v>0.01</v>
      </c>
      <c r="M789" s="57">
        <v>2.74</v>
      </c>
      <c r="N789" s="69">
        <v>97.1</v>
      </c>
      <c r="O789" s="36">
        <f>N789*1.1155</f>
        <v>108.31504999999999</v>
      </c>
      <c r="P789" s="61">
        <v>-9.9</v>
      </c>
      <c r="Q789" s="61">
        <v>8.3000000000000007</v>
      </c>
      <c r="R789" s="61">
        <v>40.299999999999997</v>
      </c>
      <c r="S789" s="61">
        <v>13.7</v>
      </c>
      <c r="T789" s="61">
        <v>2.9</v>
      </c>
      <c r="U789" s="61" t="s">
        <v>896</v>
      </c>
      <c r="V789" s="57">
        <v>7</v>
      </c>
      <c r="W789" s="57">
        <v>17</v>
      </c>
      <c r="X789" s="57"/>
      <c r="Y789" s="57"/>
      <c r="Z789" s="57"/>
    </row>
    <row r="790" spans="1:26" x14ac:dyDescent="0.35">
      <c r="A790" s="37" t="s">
        <v>633</v>
      </c>
      <c r="B790" s="27" t="s">
        <v>489</v>
      </c>
      <c r="C790" s="27" t="s">
        <v>490</v>
      </c>
      <c r="D790" s="38"/>
      <c r="E790" s="40">
        <v>10351</v>
      </c>
      <c r="F790" s="40">
        <v>11010</v>
      </c>
      <c r="G790" s="42">
        <v>10680.5</v>
      </c>
      <c r="H790" s="43"/>
      <c r="I790" s="43"/>
      <c r="J790" s="43"/>
      <c r="K790" s="43"/>
      <c r="L790" s="43"/>
      <c r="M790" s="38"/>
      <c r="N790" s="43"/>
      <c r="O790" s="36"/>
      <c r="P790" s="46">
        <v>-19.205466666666666</v>
      </c>
      <c r="Q790" s="50">
        <v>6.5312266666666661</v>
      </c>
      <c r="R790" s="46">
        <v>40.443472919904643</v>
      </c>
      <c r="S790" s="50">
        <v>13.963365716245875</v>
      </c>
      <c r="T790" s="46">
        <v>2.8963986005788072</v>
      </c>
      <c r="U790" s="61" t="s">
        <v>896</v>
      </c>
      <c r="V790" s="41">
        <v>7</v>
      </c>
      <c r="W790" s="57">
        <v>17</v>
      </c>
      <c r="X790" s="57"/>
      <c r="Y790" s="57"/>
      <c r="Z790" s="57"/>
    </row>
    <row r="791" spans="1:26" x14ac:dyDescent="0.35">
      <c r="A791" s="37" t="s">
        <v>633</v>
      </c>
      <c r="B791" s="57" t="s">
        <v>73</v>
      </c>
      <c r="C791" s="57" t="s">
        <v>71</v>
      </c>
      <c r="D791" s="57" t="s">
        <v>336</v>
      </c>
      <c r="E791" s="41">
        <v>10680</v>
      </c>
      <c r="F791" s="41">
        <v>11010</v>
      </c>
      <c r="G791" s="41">
        <v>10845</v>
      </c>
      <c r="H791" s="57">
        <v>2.69</v>
      </c>
      <c r="I791" s="57"/>
      <c r="J791" s="57">
        <v>2.67</v>
      </c>
      <c r="K791" s="69">
        <v>2.68</v>
      </c>
      <c r="L791" s="57">
        <v>0.01</v>
      </c>
      <c r="M791" s="57">
        <v>2.56</v>
      </c>
      <c r="N791" s="69">
        <v>106.7</v>
      </c>
      <c r="O791" s="36">
        <f>N791</f>
        <v>106.7</v>
      </c>
      <c r="P791" s="61">
        <v>-11.9</v>
      </c>
      <c r="Q791" s="61">
        <v>8.5</v>
      </c>
      <c r="R791" s="61">
        <v>30.5</v>
      </c>
      <c r="S791" s="61">
        <v>10.199999999999999</v>
      </c>
      <c r="T791" s="61">
        <v>3</v>
      </c>
      <c r="U791" s="61" t="s">
        <v>896</v>
      </c>
      <c r="V791" s="57">
        <v>7</v>
      </c>
      <c r="W791" s="57">
        <v>17</v>
      </c>
      <c r="X791" s="57"/>
      <c r="Y791" s="57"/>
      <c r="Z791" s="57"/>
    </row>
    <row r="792" spans="1:26" x14ac:dyDescent="0.35">
      <c r="A792" s="37" t="s">
        <v>633</v>
      </c>
      <c r="B792" s="57" t="s">
        <v>214</v>
      </c>
      <c r="C792" s="57" t="s">
        <v>71</v>
      </c>
      <c r="D792" s="57" t="s">
        <v>336</v>
      </c>
      <c r="E792" s="41">
        <v>10680</v>
      </c>
      <c r="F792" s="41">
        <v>11010</v>
      </c>
      <c r="G792" s="41">
        <v>10845</v>
      </c>
      <c r="H792" s="57"/>
      <c r="I792" s="57">
        <v>2.74</v>
      </c>
      <c r="J792" s="57">
        <v>2.78</v>
      </c>
      <c r="K792" s="69">
        <v>2.76</v>
      </c>
      <c r="L792" s="57">
        <v>0.03</v>
      </c>
      <c r="M792" s="57">
        <v>2.62</v>
      </c>
      <c r="N792" s="69">
        <v>117.6</v>
      </c>
      <c r="O792" s="36">
        <f>N792</f>
        <v>117.6</v>
      </c>
      <c r="P792" s="61">
        <v>-13.5</v>
      </c>
      <c r="Q792" s="61">
        <v>7.1</v>
      </c>
      <c r="R792" s="61">
        <v>38.799999999999997</v>
      </c>
      <c r="S792" s="61">
        <v>13</v>
      </c>
      <c r="T792" s="61">
        <v>3</v>
      </c>
      <c r="U792" s="61" t="s">
        <v>896</v>
      </c>
      <c r="V792" s="57">
        <v>7</v>
      </c>
      <c r="W792" s="57">
        <v>17</v>
      </c>
      <c r="X792" s="57"/>
      <c r="Y792" s="57"/>
      <c r="Z792" s="57"/>
    </row>
    <row r="793" spans="1:26" x14ac:dyDescent="0.35">
      <c r="A793" s="37" t="s">
        <v>633</v>
      </c>
      <c r="B793" s="57" t="s">
        <v>225</v>
      </c>
      <c r="C793" s="57" t="s">
        <v>71</v>
      </c>
      <c r="D793" s="57" t="s">
        <v>594</v>
      </c>
      <c r="E793" s="41">
        <v>10680</v>
      </c>
      <c r="F793" s="41">
        <v>11010</v>
      </c>
      <c r="G793" s="41">
        <v>10845</v>
      </c>
      <c r="H793" s="57">
        <v>2.3199999999999998</v>
      </c>
      <c r="I793" s="57">
        <v>2.34</v>
      </c>
      <c r="J793" s="57">
        <v>2.29</v>
      </c>
      <c r="K793" s="69">
        <v>2.3199999999999998</v>
      </c>
      <c r="L793" s="57">
        <v>0.03</v>
      </c>
      <c r="M793" s="57"/>
      <c r="N793" s="69">
        <v>65.900000000000006</v>
      </c>
      <c r="O793" s="36">
        <f>N793</f>
        <v>65.900000000000006</v>
      </c>
      <c r="P793" s="61">
        <v>-18.2</v>
      </c>
      <c r="Q793" s="61">
        <v>6.9</v>
      </c>
      <c r="R793" s="61">
        <v>41.6</v>
      </c>
      <c r="S793" s="61">
        <v>14.1</v>
      </c>
      <c r="T793" s="61">
        <v>3</v>
      </c>
      <c r="U793" s="61" t="s">
        <v>896</v>
      </c>
      <c r="V793" s="57">
        <v>7</v>
      </c>
      <c r="W793" s="57">
        <v>17</v>
      </c>
      <c r="X793" s="57"/>
      <c r="Y793" s="57"/>
      <c r="Z793" s="57"/>
    </row>
    <row r="794" spans="1:26" x14ac:dyDescent="0.35">
      <c r="A794" s="37" t="s">
        <v>633</v>
      </c>
      <c r="B794" s="30" t="s">
        <v>300</v>
      </c>
      <c r="C794" s="27" t="s">
        <v>71</v>
      </c>
      <c r="D794" s="38"/>
      <c r="E794" s="40">
        <v>10680</v>
      </c>
      <c r="F794" s="40">
        <v>11010</v>
      </c>
      <c r="G794" s="42">
        <v>10845</v>
      </c>
      <c r="H794" s="43"/>
      <c r="I794" s="43"/>
      <c r="J794" s="43"/>
      <c r="K794" s="43"/>
      <c r="L794" s="43"/>
      <c r="M794" s="38"/>
      <c r="N794" s="43"/>
      <c r="O794" s="36"/>
      <c r="P794" s="46">
        <v>-16.085466666666665</v>
      </c>
      <c r="Q794" s="50">
        <v>7.4420266666666661</v>
      </c>
      <c r="R794" s="46">
        <v>32.67238270198537</v>
      </c>
      <c r="S794" s="50">
        <v>10.923714315755442</v>
      </c>
      <c r="T794" s="46">
        <v>2.9909590966564816</v>
      </c>
      <c r="U794" s="61" t="s">
        <v>896</v>
      </c>
      <c r="V794" s="41">
        <v>7</v>
      </c>
      <c r="W794" s="57">
        <v>17</v>
      </c>
      <c r="X794" s="57"/>
      <c r="Y794" s="57"/>
      <c r="Z794" s="57"/>
    </row>
    <row r="795" spans="1:26" x14ac:dyDescent="0.35">
      <c r="A795" s="37" t="s">
        <v>633</v>
      </c>
      <c r="B795" s="57" t="s">
        <v>72</v>
      </c>
      <c r="C795" s="57" t="s">
        <v>71</v>
      </c>
      <c r="D795" s="57" t="s">
        <v>307</v>
      </c>
      <c r="E795" s="41">
        <v>10680</v>
      </c>
      <c r="F795" s="41">
        <v>11010</v>
      </c>
      <c r="G795" s="41">
        <v>10845</v>
      </c>
      <c r="H795" s="57"/>
      <c r="I795" s="57">
        <v>2.52</v>
      </c>
      <c r="J795" s="57">
        <v>2.5299999999999998</v>
      </c>
      <c r="K795" s="69">
        <v>2.5299999999999998</v>
      </c>
      <c r="L795" s="57">
        <v>0.01</v>
      </c>
      <c r="M795" s="57">
        <v>2.61</v>
      </c>
      <c r="N795" s="69">
        <v>87.6</v>
      </c>
      <c r="O795" s="36">
        <f>N795*1.1155</f>
        <v>97.717799999999983</v>
      </c>
      <c r="P795" s="61">
        <v>-9.8000000000000007</v>
      </c>
      <c r="Q795" s="61">
        <v>7.6</v>
      </c>
      <c r="R795" s="61">
        <v>43.6</v>
      </c>
      <c r="S795" s="61">
        <v>14.7</v>
      </c>
      <c r="T795" s="61">
        <v>3</v>
      </c>
      <c r="U795" s="61" t="s">
        <v>896</v>
      </c>
      <c r="V795" s="57">
        <v>7</v>
      </c>
      <c r="W795" s="57">
        <v>17</v>
      </c>
      <c r="X795" s="27"/>
      <c r="Y795" s="57"/>
      <c r="Z795" s="57"/>
    </row>
    <row r="796" spans="1:26" x14ac:dyDescent="0.35">
      <c r="A796" s="37" t="s">
        <v>633</v>
      </c>
      <c r="B796" s="38" t="s">
        <v>603</v>
      </c>
      <c r="C796" s="39" t="s">
        <v>71</v>
      </c>
      <c r="D796" s="38" t="s">
        <v>594</v>
      </c>
      <c r="E796" s="40">
        <v>10680</v>
      </c>
      <c r="F796" s="40">
        <v>11010</v>
      </c>
      <c r="G796" s="42">
        <v>10845</v>
      </c>
      <c r="H796" s="43">
        <v>2.2799999999999998</v>
      </c>
      <c r="I796" s="43">
        <v>2.33</v>
      </c>
      <c r="J796" s="43"/>
      <c r="K796" s="43">
        <f>AVERAGE(H796:J796)</f>
        <v>2.3049999999999997</v>
      </c>
      <c r="L796" s="43">
        <f>STDEV(H796:J796)</f>
        <v>3.5355339059327563E-2</v>
      </c>
      <c r="M796" s="38">
        <v>2.42</v>
      </c>
      <c r="N796" s="43">
        <f>10^((3.31*(LOG(K796)))+0.611)</f>
        <v>64.779975197108556</v>
      </c>
      <c r="O796" s="36">
        <f>N796</f>
        <v>64.779975197108556</v>
      </c>
      <c r="P796" s="61"/>
      <c r="Q796" s="61"/>
      <c r="R796" s="61"/>
      <c r="S796" s="61"/>
      <c r="T796" s="61"/>
      <c r="U796" s="61"/>
      <c r="V796" s="57">
        <v>7</v>
      </c>
      <c r="W796" s="57">
        <v>17</v>
      </c>
      <c r="X796" s="57"/>
      <c r="Y796" s="57"/>
      <c r="Z796" s="54"/>
    </row>
    <row r="797" spans="1:26" x14ac:dyDescent="0.35">
      <c r="A797" s="37" t="s">
        <v>633</v>
      </c>
      <c r="B797" s="57" t="s">
        <v>118</v>
      </c>
      <c r="C797" s="57" t="s">
        <v>71</v>
      </c>
      <c r="D797" s="57" t="s">
        <v>336</v>
      </c>
      <c r="E797" s="41">
        <v>10680</v>
      </c>
      <c r="F797" s="41">
        <v>11010</v>
      </c>
      <c r="G797" s="41">
        <v>10845</v>
      </c>
      <c r="H797" s="57">
        <v>2.64</v>
      </c>
      <c r="I797" s="57"/>
      <c r="J797" s="57">
        <v>2.74</v>
      </c>
      <c r="K797" s="69">
        <v>2.69</v>
      </c>
      <c r="L797" s="57">
        <v>7.0000000000000007E-2</v>
      </c>
      <c r="M797" s="57">
        <v>2.82</v>
      </c>
      <c r="N797" s="69">
        <v>108</v>
      </c>
      <c r="O797" s="36">
        <f>N797</f>
        <v>108</v>
      </c>
      <c r="P797" s="61">
        <v>-19.600000000000001</v>
      </c>
      <c r="Q797" s="61">
        <v>4.5999999999999996</v>
      </c>
      <c r="R797" s="61">
        <v>40.700000000000003</v>
      </c>
      <c r="S797" s="61">
        <v>14.2</v>
      </c>
      <c r="T797" s="61">
        <v>2.9</v>
      </c>
      <c r="U797" s="61" t="s">
        <v>896</v>
      </c>
      <c r="V797" s="57">
        <v>7</v>
      </c>
      <c r="W797" s="57">
        <v>17</v>
      </c>
      <c r="X797" s="57"/>
      <c r="Y797" s="57"/>
      <c r="Z797" s="57"/>
    </row>
    <row r="798" spans="1:26" x14ac:dyDescent="0.35">
      <c r="A798" s="37" t="s">
        <v>633</v>
      </c>
      <c r="B798" s="57" t="s">
        <v>119</v>
      </c>
      <c r="C798" s="57" t="s">
        <v>71</v>
      </c>
      <c r="D798" s="57" t="s">
        <v>594</v>
      </c>
      <c r="E798" s="41">
        <v>10680</v>
      </c>
      <c r="F798" s="41">
        <v>11010</v>
      </c>
      <c r="G798" s="41">
        <v>10845</v>
      </c>
      <c r="H798" s="57">
        <v>2.61</v>
      </c>
      <c r="I798" s="57">
        <v>2.5099999999999998</v>
      </c>
      <c r="J798" s="57"/>
      <c r="K798" s="69">
        <v>2.56</v>
      </c>
      <c r="L798" s="57">
        <v>7.0000000000000007E-2</v>
      </c>
      <c r="M798" s="57">
        <v>2.4</v>
      </c>
      <c r="N798" s="69">
        <v>91.7</v>
      </c>
      <c r="O798" s="36">
        <f>N798</f>
        <v>91.7</v>
      </c>
      <c r="P798" s="61">
        <v>-11.1</v>
      </c>
      <c r="Q798" s="61">
        <v>9.3000000000000007</v>
      </c>
      <c r="R798" s="61">
        <v>38.799999999999997</v>
      </c>
      <c r="S798" s="61">
        <v>13.1</v>
      </c>
      <c r="T798" s="61">
        <v>3</v>
      </c>
      <c r="U798" s="61" t="s">
        <v>896</v>
      </c>
      <c r="V798" s="57">
        <v>7</v>
      </c>
      <c r="W798" s="57">
        <v>17</v>
      </c>
      <c r="X798" s="57"/>
      <c r="Y798" s="57"/>
      <c r="Z798" s="57"/>
    </row>
    <row r="799" spans="1:26" x14ac:dyDescent="0.35">
      <c r="A799" s="37" t="s">
        <v>633</v>
      </c>
      <c r="B799" s="57" t="s">
        <v>179</v>
      </c>
      <c r="C799" s="57" t="s">
        <v>180</v>
      </c>
      <c r="D799" s="57" t="s">
        <v>594</v>
      </c>
      <c r="E799" s="41">
        <v>11010</v>
      </c>
      <c r="F799" s="41">
        <v>11339</v>
      </c>
      <c r="G799" s="41">
        <v>11175</v>
      </c>
      <c r="H799" s="57">
        <v>2.54</v>
      </c>
      <c r="I799" s="57">
        <v>2.59</v>
      </c>
      <c r="J799" s="57">
        <v>2.57</v>
      </c>
      <c r="K799" s="69">
        <v>2.57</v>
      </c>
      <c r="L799" s="57">
        <v>0.03</v>
      </c>
      <c r="M799" s="57"/>
      <c r="N799" s="69">
        <v>92.5</v>
      </c>
      <c r="O799" s="36">
        <f>N799</f>
        <v>92.5</v>
      </c>
      <c r="P799" s="61">
        <v>-21.1</v>
      </c>
      <c r="Q799" s="61">
        <v>6.8</v>
      </c>
      <c r="R799" s="61">
        <v>42.9</v>
      </c>
      <c r="S799" s="61">
        <v>14.8</v>
      </c>
      <c r="T799" s="61">
        <v>2.9</v>
      </c>
      <c r="U799" s="61" t="s">
        <v>896</v>
      </c>
      <c r="V799" s="57">
        <v>7</v>
      </c>
      <c r="W799" s="57">
        <v>18</v>
      </c>
      <c r="X799" s="57"/>
      <c r="Y799" s="57"/>
      <c r="Z799" s="57"/>
    </row>
    <row r="800" spans="1:26" x14ac:dyDescent="0.35">
      <c r="A800" s="37" t="s">
        <v>633</v>
      </c>
      <c r="B800" s="57" t="s">
        <v>181</v>
      </c>
      <c r="C800" s="57" t="s">
        <v>180</v>
      </c>
      <c r="D800" s="57" t="s">
        <v>321</v>
      </c>
      <c r="E800" s="41">
        <v>11010</v>
      </c>
      <c r="F800" s="41">
        <v>11339</v>
      </c>
      <c r="G800" s="41">
        <v>11175</v>
      </c>
      <c r="H800" s="57">
        <v>2.17</v>
      </c>
      <c r="I800" s="57">
        <v>2.0699999999999998</v>
      </c>
      <c r="J800" s="57">
        <v>2.12</v>
      </c>
      <c r="K800" s="69">
        <v>2.12</v>
      </c>
      <c r="L800" s="57">
        <v>0.05</v>
      </c>
      <c r="M800" s="57"/>
      <c r="N800" s="69">
        <v>49.1</v>
      </c>
      <c r="O800" s="36">
        <f>N800*1.1155</f>
        <v>54.771049999999995</v>
      </c>
      <c r="P800" s="61"/>
      <c r="Q800" s="61"/>
      <c r="R800" s="61"/>
      <c r="S800" s="61"/>
      <c r="T800" s="61"/>
      <c r="U800" s="61"/>
      <c r="V800" s="57">
        <v>7</v>
      </c>
      <c r="W800" s="57">
        <v>18</v>
      </c>
      <c r="X800" s="57"/>
      <c r="Y800" s="57"/>
      <c r="Z800" s="57"/>
    </row>
    <row r="801" spans="1:26" x14ac:dyDescent="0.35">
      <c r="A801" s="37" t="s">
        <v>633</v>
      </c>
      <c r="B801" s="57" t="s">
        <v>66</v>
      </c>
      <c r="C801" s="57" t="s">
        <v>14</v>
      </c>
      <c r="D801" s="57" t="s">
        <v>321</v>
      </c>
      <c r="E801" s="41">
        <v>11668</v>
      </c>
      <c r="F801" s="41">
        <v>12656</v>
      </c>
      <c r="G801" s="41">
        <v>12162</v>
      </c>
      <c r="H801" s="57">
        <v>2.58</v>
      </c>
      <c r="I801" s="57">
        <v>2.57</v>
      </c>
      <c r="J801" s="57"/>
      <c r="K801" s="69">
        <v>2.58</v>
      </c>
      <c r="L801" s="57">
        <v>0.01</v>
      </c>
      <c r="M801" s="57"/>
      <c r="N801" s="69">
        <v>93.5</v>
      </c>
      <c r="O801" s="36">
        <f>N801*1.1155</f>
        <v>104.29925</v>
      </c>
      <c r="P801" s="61">
        <v>-9.9</v>
      </c>
      <c r="Q801" s="61">
        <v>7.1</v>
      </c>
      <c r="R801" s="61">
        <v>28.4</v>
      </c>
      <c r="S801" s="61">
        <v>9.5</v>
      </c>
      <c r="T801" s="61">
        <v>3</v>
      </c>
      <c r="U801" s="61" t="s">
        <v>896</v>
      </c>
      <c r="V801" s="57">
        <v>8</v>
      </c>
      <c r="W801" s="57">
        <v>18</v>
      </c>
      <c r="X801" s="57"/>
      <c r="Y801" s="57"/>
      <c r="Z801" s="57"/>
    </row>
    <row r="802" spans="1:26" x14ac:dyDescent="0.35">
      <c r="A802" s="37" t="s">
        <v>633</v>
      </c>
      <c r="B802" s="57" t="s">
        <v>67</v>
      </c>
      <c r="C802" s="57" t="s">
        <v>14</v>
      </c>
      <c r="D802" s="57" t="s">
        <v>307</v>
      </c>
      <c r="E802" s="41">
        <v>11668</v>
      </c>
      <c r="F802" s="41">
        <v>12656</v>
      </c>
      <c r="G802" s="41">
        <v>12162</v>
      </c>
      <c r="H802" s="57">
        <v>2.2400000000000002</v>
      </c>
      <c r="I802" s="57">
        <v>2.2400000000000002</v>
      </c>
      <c r="J802" s="57"/>
      <c r="K802" s="69">
        <v>2.2400000000000002</v>
      </c>
      <c r="L802" s="57">
        <v>0</v>
      </c>
      <c r="M802" s="57">
        <v>2.15</v>
      </c>
      <c r="N802" s="69">
        <v>58.9</v>
      </c>
      <c r="O802" s="36">
        <f>N802*1.1155</f>
        <v>65.702950000000001</v>
      </c>
      <c r="P802" s="61">
        <v>-11.9</v>
      </c>
      <c r="Q802" s="61">
        <v>6.3</v>
      </c>
      <c r="R802" s="61">
        <v>43.2</v>
      </c>
      <c r="S802" s="61">
        <v>14.6</v>
      </c>
      <c r="T802" s="61">
        <v>3</v>
      </c>
      <c r="U802" s="61" t="s">
        <v>896</v>
      </c>
      <c r="V802" s="57">
        <v>8</v>
      </c>
      <c r="W802" s="57">
        <v>18</v>
      </c>
      <c r="X802" s="57"/>
      <c r="Y802" s="57"/>
      <c r="Z802" s="57"/>
    </row>
    <row r="803" spans="1:26" x14ac:dyDescent="0.35">
      <c r="A803" s="37" t="s">
        <v>633</v>
      </c>
      <c r="B803" s="57" t="s">
        <v>68</v>
      </c>
      <c r="C803" s="57" t="s">
        <v>14</v>
      </c>
      <c r="D803" s="57" t="s">
        <v>321</v>
      </c>
      <c r="E803" s="41">
        <v>11668</v>
      </c>
      <c r="F803" s="41">
        <v>12656</v>
      </c>
      <c r="G803" s="41">
        <v>12162</v>
      </c>
      <c r="H803" s="57">
        <v>2.33</v>
      </c>
      <c r="I803" s="57">
        <v>2.4</v>
      </c>
      <c r="J803" s="57">
        <v>2.37</v>
      </c>
      <c r="K803" s="69">
        <v>2.37</v>
      </c>
      <c r="L803" s="57">
        <v>0.04</v>
      </c>
      <c r="M803" s="57"/>
      <c r="N803" s="69">
        <v>70.7</v>
      </c>
      <c r="O803" s="36">
        <f>N803*1.1155</f>
        <v>78.865849999999995</v>
      </c>
      <c r="P803" s="61">
        <v>-13.9</v>
      </c>
      <c r="Q803" s="61">
        <v>6.1</v>
      </c>
      <c r="R803" s="61">
        <v>42.5</v>
      </c>
      <c r="S803" s="61">
        <v>14.8</v>
      </c>
      <c r="T803" s="61">
        <v>2.9</v>
      </c>
      <c r="U803" s="61" t="s">
        <v>896</v>
      </c>
      <c r="V803" s="57">
        <v>8</v>
      </c>
      <c r="W803" s="57">
        <v>18</v>
      </c>
      <c r="X803" s="57"/>
      <c r="Y803" s="57"/>
      <c r="Z803" s="57"/>
    </row>
    <row r="804" spans="1:26" x14ac:dyDescent="0.35">
      <c r="A804" s="37" t="s">
        <v>633</v>
      </c>
      <c r="B804" s="57" t="s">
        <v>69</v>
      </c>
      <c r="C804" s="57" t="s">
        <v>14</v>
      </c>
      <c r="D804" s="57" t="s">
        <v>321</v>
      </c>
      <c r="E804" s="41">
        <v>11668</v>
      </c>
      <c r="F804" s="41">
        <v>12656</v>
      </c>
      <c r="G804" s="41">
        <v>12162</v>
      </c>
      <c r="H804" s="57">
        <v>2.2200000000000002</v>
      </c>
      <c r="I804" s="57">
        <v>2.1800000000000002</v>
      </c>
      <c r="J804" s="57">
        <v>2.2599999999999998</v>
      </c>
      <c r="K804" s="69">
        <v>2.2200000000000002</v>
      </c>
      <c r="L804" s="57">
        <v>0.04</v>
      </c>
      <c r="M804" s="57"/>
      <c r="N804" s="69">
        <v>57.2</v>
      </c>
      <c r="O804" s="36">
        <f>N804*1.1155</f>
        <v>63.806599999999996</v>
      </c>
      <c r="P804" s="61">
        <v>-10.6</v>
      </c>
      <c r="Q804" s="61">
        <v>8</v>
      </c>
      <c r="R804" s="61">
        <v>15.5</v>
      </c>
      <c r="S804" s="61">
        <v>5.0999999999999996</v>
      </c>
      <c r="T804" s="61">
        <v>3</v>
      </c>
      <c r="U804" s="61" t="s">
        <v>896</v>
      </c>
      <c r="V804" s="57">
        <v>8</v>
      </c>
      <c r="W804" s="57">
        <v>18</v>
      </c>
      <c r="X804" s="57"/>
      <c r="Y804" s="57"/>
      <c r="Z804" s="57"/>
    </row>
    <row r="805" spans="1:26" x14ac:dyDescent="0.35">
      <c r="A805" s="37" t="s">
        <v>633</v>
      </c>
      <c r="B805" s="57" t="s">
        <v>15</v>
      </c>
      <c r="C805" s="57" t="s">
        <v>14</v>
      </c>
      <c r="D805" s="57" t="s">
        <v>594</v>
      </c>
      <c r="E805" s="41">
        <v>11668</v>
      </c>
      <c r="F805" s="41">
        <v>12656</v>
      </c>
      <c r="G805" s="41">
        <v>12162</v>
      </c>
      <c r="H805" s="57">
        <v>2.48</v>
      </c>
      <c r="I805" s="57"/>
      <c r="J805" s="57">
        <v>2.48</v>
      </c>
      <c r="K805" s="69">
        <v>2.48</v>
      </c>
      <c r="L805" s="57">
        <v>0</v>
      </c>
      <c r="M805" s="57">
        <v>2.5</v>
      </c>
      <c r="N805" s="69">
        <v>82.5</v>
      </c>
      <c r="O805" s="36">
        <f>N805</f>
        <v>82.5</v>
      </c>
      <c r="P805" s="61">
        <v>-17.2</v>
      </c>
      <c r="Q805" s="61">
        <v>7.7</v>
      </c>
      <c r="R805" s="61">
        <v>40.5</v>
      </c>
      <c r="S805" s="61">
        <v>14</v>
      </c>
      <c r="T805" s="61">
        <v>2.9</v>
      </c>
      <c r="U805" s="61" t="s">
        <v>896</v>
      </c>
      <c r="V805" s="57">
        <v>8</v>
      </c>
      <c r="W805" s="57">
        <v>18</v>
      </c>
      <c r="X805" s="57"/>
      <c r="Y805" s="57"/>
      <c r="Z805" s="57"/>
    </row>
    <row r="806" spans="1:26" x14ac:dyDescent="0.35">
      <c r="A806" s="37" t="s">
        <v>633</v>
      </c>
      <c r="B806" s="57" t="s">
        <v>16</v>
      </c>
      <c r="C806" s="57" t="s">
        <v>14</v>
      </c>
      <c r="D806" s="57" t="s">
        <v>594</v>
      </c>
      <c r="E806" s="41">
        <v>11668</v>
      </c>
      <c r="F806" s="41">
        <v>12656</v>
      </c>
      <c r="G806" s="41">
        <v>12162</v>
      </c>
      <c r="H806" s="57">
        <v>2.41</v>
      </c>
      <c r="I806" s="57">
        <v>2.39</v>
      </c>
      <c r="J806" s="57"/>
      <c r="K806" s="69">
        <v>2.4</v>
      </c>
      <c r="L806" s="57">
        <v>0.01</v>
      </c>
      <c r="M806" s="57">
        <v>2.5</v>
      </c>
      <c r="N806" s="69">
        <v>74</v>
      </c>
      <c r="O806" s="36">
        <f>N806</f>
        <v>74</v>
      </c>
      <c r="P806" s="61">
        <v>-12.7</v>
      </c>
      <c r="Q806" s="61">
        <v>8.3000000000000007</v>
      </c>
      <c r="R806" s="61">
        <v>39.700000000000003</v>
      </c>
      <c r="S806" s="61">
        <v>13.6</v>
      </c>
      <c r="T806" s="61">
        <v>2.9</v>
      </c>
      <c r="U806" s="61" t="s">
        <v>896</v>
      </c>
      <c r="V806" s="57">
        <v>8</v>
      </c>
      <c r="W806" s="57">
        <v>18</v>
      </c>
      <c r="X806" s="57"/>
      <c r="Y806" s="57"/>
      <c r="Z806" s="57"/>
    </row>
    <row r="807" spans="1:26" x14ac:dyDescent="0.35">
      <c r="A807" s="37" t="s">
        <v>633</v>
      </c>
      <c r="B807" s="57" t="s">
        <v>17</v>
      </c>
      <c r="C807" s="57" t="s">
        <v>14</v>
      </c>
      <c r="D807" s="57" t="s">
        <v>307</v>
      </c>
      <c r="E807" s="41">
        <v>11668</v>
      </c>
      <c r="F807" s="41">
        <v>12656</v>
      </c>
      <c r="G807" s="41">
        <v>12162</v>
      </c>
      <c r="H807" s="57">
        <v>2.69</v>
      </c>
      <c r="I807" s="57">
        <v>2.67</v>
      </c>
      <c r="J807" s="57"/>
      <c r="K807" s="69">
        <v>2.68</v>
      </c>
      <c r="L807" s="57">
        <v>0.01</v>
      </c>
      <c r="M807" s="57">
        <v>2.59</v>
      </c>
      <c r="N807" s="69">
        <v>106.7</v>
      </c>
      <c r="O807" s="36">
        <f>N807*1.1155</f>
        <v>119.02385</v>
      </c>
      <c r="P807" s="61">
        <v>-13.1</v>
      </c>
      <c r="Q807" s="61">
        <v>7.2</v>
      </c>
      <c r="R807" s="61">
        <v>41.1</v>
      </c>
      <c r="S807" s="61">
        <v>14.2</v>
      </c>
      <c r="T807" s="61">
        <v>2.9</v>
      </c>
      <c r="U807" s="61" t="s">
        <v>896</v>
      </c>
      <c r="V807" s="57">
        <v>8</v>
      </c>
      <c r="W807" s="57">
        <v>18</v>
      </c>
      <c r="X807" s="57"/>
      <c r="Y807" s="57"/>
      <c r="Z807" s="57"/>
    </row>
    <row r="808" spans="1:26" x14ac:dyDescent="0.35">
      <c r="A808" s="37" t="s">
        <v>633</v>
      </c>
      <c r="B808" s="57" t="s">
        <v>491</v>
      </c>
      <c r="C808" s="57" t="s">
        <v>296</v>
      </c>
      <c r="D808" s="57" t="s">
        <v>321</v>
      </c>
      <c r="E808" s="41">
        <v>11668</v>
      </c>
      <c r="F808" s="41">
        <v>15095</v>
      </c>
      <c r="G808" s="41">
        <v>13382</v>
      </c>
      <c r="H808" s="57">
        <v>2.64</v>
      </c>
      <c r="I808" s="57"/>
      <c r="J808" s="57">
        <v>2.63</v>
      </c>
      <c r="K808" s="69">
        <v>2.64</v>
      </c>
      <c r="L808" s="57">
        <v>0.01</v>
      </c>
      <c r="M808" s="57">
        <v>2.54</v>
      </c>
      <c r="N808" s="69">
        <v>100.9</v>
      </c>
      <c r="O808" s="36">
        <f>N808*1.1155</f>
        <v>112.55395</v>
      </c>
      <c r="P808" s="61">
        <v>-16.399999999999999</v>
      </c>
      <c r="Q808" s="61">
        <v>6</v>
      </c>
      <c r="R808" s="61">
        <v>43.8</v>
      </c>
      <c r="S808" s="61">
        <v>15.2</v>
      </c>
      <c r="T808" s="61">
        <v>2.9</v>
      </c>
      <c r="U808" s="61" t="s">
        <v>896</v>
      </c>
      <c r="V808" s="57">
        <v>9</v>
      </c>
      <c r="W808" s="57"/>
      <c r="X808" s="57"/>
      <c r="Y808" s="57"/>
      <c r="Z808" s="57"/>
    </row>
    <row r="809" spans="1:26" x14ac:dyDescent="0.35">
      <c r="A809" s="37" t="s">
        <v>633</v>
      </c>
      <c r="B809" s="57" t="s">
        <v>492</v>
      </c>
      <c r="C809" s="57" t="s">
        <v>296</v>
      </c>
      <c r="D809" s="57" t="s">
        <v>336</v>
      </c>
      <c r="E809" s="41">
        <v>11668</v>
      </c>
      <c r="F809" s="41">
        <v>15095</v>
      </c>
      <c r="G809" s="41">
        <v>13382</v>
      </c>
      <c r="H809" s="57">
        <v>2.41</v>
      </c>
      <c r="I809" s="57"/>
      <c r="J809" s="57">
        <v>2.44</v>
      </c>
      <c r="K809" s="69">
        <v>2.4300000000000002</v>
      </c>
      <c r="L809" s="57">
        <v>0.02</v>
      </c>
      <c r="M809" s="57">
        <v>2.36</v>
      </c>
      <c r="N809" s="69">
        <v>76.599999999999994</v>
      </c>
      <c r="O809" s="36">
        <f>N809</f>
        <v>76.599999999999994</v>
      </c>
      <c r="P809" s="61">
        <v>-10.1</v>
      </c>
      <c r="Q809" s="61">
        <v>6.4</v>
      </c>
      <c r="R809" s="61">
        <v>41.2</v>
      </c>
      <c r="S809" s="61">
        <v>14.9</v>
      </c>
      <c r="T809" s="61">
        <v>2.8</v>
      </c>
      <c r="U809" s="61" t="s">
        <v>896</v>
      </c>
      <c r="V809" s="57">
        <v>9</v>
      </c>
      <c r="W809" s="57"/>
      <c r="X809" s="57"/>
      <c r="Y809" s="57"/>
      <c r="Z809" s="57"/>
    </row>
    <row r="810" spans="1:26" x14ac:dyDescent="0.35">
      <c r="A810" s="37" t="s">
        <v>633</v>
      </c>
      <c r="B810" s="57" t="s">
        <v>493</v>
      </c>
      <c r="C810" s="57" t="s">
        <v>296</v>
      </c>
      <c r="D810" s="57" t="s">
        <v>307</v>
      </c>
      <c r="E810" s="41">
        <v>11668</v>
      </c>
      <c r="F810" s="41">
        <v>15095</v>
      </c>
      <c r="G810" s="41">
        <v>13382</v>
      </c>
      <c r="H810" s="57">
        <v>2.4</v>
      </c>
      <c r="I810" s="57">
        <v>2.4700000000000002</v>
      </c>
      <c r="J810" s="57"/>
      <c r="K810" s="69">
        <v>2.44</v>
      </c>
      <c r="L810" s="57">
        <v>0.05</v>
      </c>
      <c r="M810" s="57">
        <v>2.2999999999999998</v>
      </c>
      <c r="N810" s="69">
        <v>77.7</v>
      </c>
      <c r="O810" s="36">
        <f>N810*1.1155</f>
        <v>86.674350000000004</v>
      </c>
      <c r="P810" s="61">
        <v>-10.9</v>
      </c>
      <c r="Q810" s="61">
        <v>5.8</v>
      </c>
      <c r="R810" s="61">
        <v>43.7</v>
      </c>
      <c r="S810" s="61">
        <v>15.9</v>
      </c>
      <c r="T810" s="61">
        <v>2.8</v>
      </c>
      <c r="U810" s="61" t="s">
        <v>896</v>
      </c>
      <c r="V810" s="57">
        <v>9</v>
      </c>
      <c r="W810" s="57"/>
      <c r="X810" s="57"/>
      <c r="Y810" s="57"/>
      <c r="Z810" s="57"/>
    </row>
    <row r="811" spans="1:26" x14ac:dyDescent="0.35">
      <c r="A811" s="37" t="s">
        <v>633</v>
      </c>
      <c r="B811" s="57" t="s">
        <v>494</v>
      </c>
      <c r="C811" s="57" t="s">
        <v>296</v>
      </c>
      <c r="D811" s="57" t="s">
        <v>594</v>
      </c>
      <c r="E811" s="41">
        <v>11668</v>
      </c>
      <c r="F811" s="41">
        <v>15095</v>
      </c>
      <c r="G811" s="41">
        <v>13382</v>
      </c>
      <c r="H811" s="57"/>
      <c r="I811" s="57">
        <v>2.21</v>
      </c>
      <c r="J811" s="57">
        <v>2.23</v>
      </c>
      <c r="K811" s="69">
        <v>2.2200000000000002</v>
      </c>
      <c r="L811" s="57">
        <v>0.01</v>
      </c>
      <c r="M811" s="57">
        <v>2.14</v>
      </c>
      <c r="N811" s="69">
        <v>57.2</v>
      </c>
      <c r="O811" s="36">
        <f>N811</f>
        <v>57.2</v>
      </c>
      <c r="P811" s="61">
        <v>-18.2</v>
      </c>
      <c r="Q811" s="61">
        <v>6.4</v>
      </c>
      <c r="R811" s="61">
        <v>36</v>
      </c>
      <c r="S811" s="61">
        <v>12.8</v>
      </c>
      <c r="T811" s="61">
        <v>2.8</v>
      </c>
      <c r="U811" s="61" t="s">
        <v>896</v>
      </c>
      <c r="V811" s="57">
        <v>9</v>
      </c>
      <c r="W811" s="57"/>
      <c r="X811" s="57"/>
      <c r="Y811" s="57"/>
      <c r="Z811" s="57"/>
    </row>
    <row r="812" spans="1:26" x14ac:dyDescent="0.35">
      <c r="A812" s="37" t="s">
        <v>633</v>
      </c>
      <c r="B812" s="57" t="s">
        <v>495</v>
      </c>
      <c r="C812" s="57" t="s">
        <v>296</v>
      </c>
      <c r="D812" s="57" t="s">
        <v>336</v>
      </c>
      <c r="E812" s="41">
        <v>11668</v>
      </c>
      <c r="F812" s="41">
        <v>15095</v>
      </c>
      <c r="G812" s="41">
        <v>13382</v>
      </c>
      <c r="H812" s="57">
        <v>2.4300000000000002</v>
      </c>
      <c r="I812" s="57">
        <v>2.41</v>
      </c>
      <c r="J812" s="57"/>
      <c r="K812" s="69">
        <v>2.42</v>
      </c>
      <c r="L812" s="57">
        <v>0.01</v>
      </c>
      <c r="M812" s="57"/>
      <c r="N812" s="69">
        <v>76.099999999999994</v>
      </c>
      <c r="O812" s="36">
        <f>N812</f>
        <v>76.099999999999994</v>
      </c>
      <c r="P812" s="61">
        <v>-16</v>
      </c>
      <c r="Q812" s="61">
        <v>5.8</v>
      </c>
      <c r="R812" s="61">
        <v>39.4</v>
      </c>
      <c r="S812" s="61">
        <v>13.7</v>
      </c>
      <c r="T812" s="61">
        <v>2.9</v>
      </c>
      <c r="U812" s="61" t="s">
        <v>896</v>
      </c>
      <c r="V812" s="57">
        <v>9</v>
      </c>
      <c r="W812" s="57"/>
      <c r="X812" s="57"/>
      <c r="Y812" s="57"/>
      <c r="Z812" s="57"/>
    </row>
    <row r="813" spans="1:26" x14ac:dyDescent="0.35">
      <c r="A813" s="37" t="s">
        <v>633</v>
      </c>
      <c r="B813" s="57" t="s">
        <v>496</v>
      </c>
      <c r="C813" s="57" t="s">
        <v>296</v>
      </c>
      <c r="D813" s="57" t="s">
        <v>594</v>
      </c>
      <c r="E813" s="41">
        <v>11668</v>
      </c>
      <c r="F813" s="41">
        <v>15095</v>
      </c>
      <c r="G813" s="41">
        <v>13382</v>
      </c>
      <c r="H813" s="57"/>
      <c r="I813" s="57">
        <v>2.2400000000000002</v>
      </c>
      <c r="J813" s="57">
        <v>2.2200000000000002</v>
      </c>
      <c r="K813" s="69">
        <v>2.23</v>
      </c>
      <c r="L813" s="57">
        <v>0.01</v>
      </c>
      <c r="M813" s="57">
        <v>2.4</v>
      </c>
      <c r="N813" s="69">
        <v>58.1</v>
      </c>
      <c r="O813" s="36">
        <f>N813</f>
        <v>58.1</v>
      </c>
      <c r="P813" s="61">
        <v>-11.2</v>
      </c>
      <c r="Q813" s="61">
        <v>8.1999999999999993</v>
      </c>
      <c r="R813" s="61">
        <v>42</v>
      </c>
      <c r="S813" s="61">
        <v>14.8</v>
      </c>
      <c r="T813" s="61">
        <v>2.8</v>
      </c>
      <c r="U813" s="61" t="s">
        <v>896</v>
      </c>
      <c r="V813" s="57">
        <v>9</v>
      </c>
      <c r="W813" s="57"/>
      <c r="X813" s="57"/>
      <c r="Y813" s="57"/>
      <c r="Z813" s="57"/>
    </row>
    <row r="814" spans="1:26" x14ac:dyDescent="0.35">
      <c r="A814" s="37" t="s">
        <v>633</v>
      </c>
      <c r="B814" s="57" t="s">
        <v>497</v>
      </c>
      <c r="C814" s="57" t="s">
        <v>296</v>
      </c>
      <c r="D814" s="57" t="s">
        <v>307</v>
      </c>
      <c r="E814" s="41">
        <v>11668</v>
      </c>
      <c r="F814" s="41">
        <v>15095</v>
      </c>
      <c r="G814" s="41">
        <v>13382</v>
      </c>
      <c r="H814" s="57">
        <v>2.33</v>
      </c>
      <c r="I814" s="57">
        <v>2.35</v>
      </c>
      <c r="J814" s="57"/>
      <c r="K814" s="69">
        <v>2.34</v>
      </c>
      <c r="L814" s="57">
        <v>0.01</v>
      </c>
      <c r="M814" s="57">
        <v>2.17</v>
      </c>
      <c r="N814" s="69">
        <v>68.099999999999994</v>
      </c>
      <c r="O814" s="36">
        <f>N814*1.1155</f>
        <v>75.965549999999993</v>
      </c>
      <c r="P814" s="61">
        <v>-11.4</v>
      </c>
      <c r="Q814" s="61">
        <v>6.9</v>
      </c>
      <c r="R814" s="61">
        <v>44.8</v>
      </c>
      <c r="S814" s="61">
        <v>15.5</v>
      </c>
      <c r="T814" s="61">
        <v>2.9</v>
      </c>
      <c r="U814" s="61" t="s">
        <v>896</v>
      </c>
      <c r="V814" s="57">
        <v>9</v>
      </c>
      <c r="W814" s="57"/>
      <c r="X814" s="57"/>
      <c r="Y814" s="57"/>
      <c r="Z814" s="57"/>
    </row>
    <row r="815" spans="1:26" x14ac:dyDescent="0.35">
      <c r="A815" s="37" t="s">
        <v>633</v>
      </c>
      <c r="B815" s="38" t="s">
        <v>517</v>
      </c>
      <c r="C815" s="27" t="s">
        <v>296</v>
      </c>
      <c r="D815" s="38"/>
      <c r="E815" s="29">
        <v>11668</v>
      </c>
      <c r="F815" s="29">
        <v>15330</v>
      </c>
      <c r="G815" s="29">
        <v>13499</v>
      </c>
      <c r="H815" s="43"/>
      <c r="I815" s="43"/>
      <c r="J815" s="43"/>
      <c r="K815" s="43"/>
      <c r="L815" s="43"/>
      <c r="M815" s="38"/>
      <c r="N815" s="43"/>
      <c r="O815" s="36"/>
      <c r="P815" s="61">
        <v>-11.417999999999999</v>
      </c>
      <c r="Q815" s="67">
        <v>5.8228333333333344</v>
      </c>
      <c r="R815" s="61">
        <v>42.436004218702088</v>
      </c>
      <c r="S815" s="67">
        <v>15.291098039670379</v>
      </c>
      <c r="T815" s="61">
        <v>2.7752097402428828</v>
      </c>
      <c r="U815" s="61" t="s">
        <v>896</v>
      </c>
      <c r="V815" s="41">
        <v>9</v>
      </c>
      <c r="W815" s="41"/>
      <c r="X815" s="57"/>
      <c r="Y815" s="57"/>
      <c r="Z815" s="57"/>
    </row>
    <row r="816" spans="1:26" x14ac:dyDescent="0.35">
      <c r="A816" s="37" t="s">
        <v>633</v>
      </c>
      <c r="B816" s="38" t="s">
        <v>518</v>
      </c>
      <c r="C816" s="27" t="s">
        <v>296</v>
      </c>
      <c r="D816" s="38"/>
      <c r="E816" s="29">
        <v>11668</v>
      </c>
      <c r="F816" s="29">
        <v>15330</v>
      </c>
      <c r="G816" s="29">
        <v>13499</v>
      </c>
      <c r="H816" s="43"/>
      <c r="I816" s="43"/>
      <c r="J816" s="43"/>
      <c r="K816" s="43"/>
      <c r="L816" s="43"/>
      <c r="M816" s="38"/>
      <c r="N816" s="43"/>
      <c r="O816" s="36"/>
      <c r="P816" s="61">
        <v>-14.953999999999999</v>
      </c>
      <c r="Q816" s="67">
        <v>6.5198333333333345</v>
      </c>
      <c r="R816" s="61">
        <v>41.827410855222276</v>
      </c>
      <c r="S816" s="67">
        <v>14.691919151341615</v>
      </c>
      <c r="T816" s="61">
        <v>2.8469671269190684</v>
      </c>
      <c r="U816" s="61" t="s">
        <v>896</v>
      </c>
      <c r="V816" s="41">
        <v>9</v>
      </c>
      <c r="W816" s="41"/>
      <c r="X816" s="57"/>
      <c r="Y816" s="57"/>
      <c r="Z816" s="57"/>
    </row>
    <row r="817" spans="1:26" x14ac:dyDescent="0.35">
      <c r="A817" s="37" t="s">
        <v>633</v>
      </c>
      <c r="B817" s="57" t="s">
        <v>498</v>
      </c>
      <c r="C817" s="57" t="s">
        <v>185</v>
      </c>
      <c r="D817" s="57"/>
      <c r="E817" s="41">
        <v>11998</v>
      </c>
      <c r="F817" s="41">
        <v>15330</v>
      </c>
      <c r="G817" s="41">
        <v>13664</v>
      </c>
      <c r="H817" s="57"/>
      <c r="I817" s="57"/>
      <c r="J817" s="57"/>
      <c r="K817" s="57"/>
      <c r="L817" s="57"/>
      <c r="M817" s="57"/>
      <c r="N817" s="69"/>
      <c r="O817" s="36"/>
      <c r="P817" s="61">
        <v>-12.2</v>
      </c>
      <c r="Q817" s="61">
        <v>7</v>
      </c>
      <c r="R817" s="61">
        <v>41.3</v>
      </c>
      <c r="S817" s="61">
        <v>14.1</v>
      </c>
      <c r="T817" s="61">
        <v>2.9</v>
      </c>
      <c r="U817" s="61" t="s">
        <v>896</v>
      </c>
      <c r="V817" s="57">
        <v>9</v>
      </c>
      <c r="W817" s="57"/>
      <c r="X817" s="57"/>
      <c r="Y817" s="57"/>
      <c r="Z817" s="57"/>
    </row>
    <row r="818" spans="1:26" x14ac:dyDescent="0.35">
      <c r="A818" s="37" t="s">
        <v>633</v>
      </c>
      <c r="B818" s="57" t="s">
        <v>499</v>
      </c>
      <c r="C818" s="57" t="s">
        <v>185</v>
      </c>
      <c r="D818" s="57" t="s">
        <v>307</v>
      </c>
      <c r="E818" s="41">
        <v>11998</v>
      </c>
      <c r="F818" s="41">
        <v>15330</v>
      </c>
      <c r="G818" s="41">
        <v>13664</v>
      </c>
      <c r="H818" s="57"/>
      <c r="I818" s="57">
        <v>2.14</v>
      </c>
      <c r="J818" s="57">
        <v>2.16</v>
      </c>
      <c r="K818" s="69">
        <v>2.15</v>
      </c>
      <c r="L818" s="57">
        <v>0.01</v>
      </c>
      <c r="M818" s="57">
        <v>2.3199999999999998</v>
      </c>
      <c r="N818" s="69">
        <v>51.4</v>
      </c>
      <c r="O818" s="36">
        <f>N818*1.1155</f>
        <v>57.336699999999993</v>
      </c>
      <c r="P818" s="61">
        <v>-13.7</v>
      </c>
      <c r="Q818" s="61">
        <v>6.6</v>
      </c>
      <c r="R818" s="61">
        <v>41.3</v>
      </c>
      <c r="S818" s="61">
        <v>14</v>
      </c>
      <c r="T818" s="61">
        <v>3</v>
      </c>
      <c r="U818" s="61" t="s">
        <v>896</v>
      </c>
      <c r="V818" s="57">
        <v>9</v>
      </c>
      <c r="W818" s="57"/>
      <c r="X818" s="57"/>
      <c r="Y818" s="57"/>
      <c r="Z818" s="57"/>
    </row>
    <row r="819" spans="1:26" x14ac:dyDescent="0.35">
      <c r="A819" s="37" t="s">
        <v>633</v>
      </c>
      <c r="B819" s="57" t="s">
        <v>188</v>
      </c>
      <c r="C819" s="57" t="s">
        <v>185</v>
      </c>
      <c r="D819" s="57" t="s">
        <v>321</v>
      </c>
      <c r="E819" s="41">
        <v>11998</v>
      </c>
      <c r="F819" s="41">
        <v>15330</v>
      </c>
      <c r="G819" s="41">
        <v>13664</v>
      </c>
      <c r="H819" s="57">
        <v>2.36</v>
      </c>
      <c r="I819" s="57">
        <v>2.33</v>
      </c>
      <c r="J819" s="57"/>
      <c r="K819" s="69">
        <v>2.35</v>
      </c>
      <c r="L819" s="57">
        <v>0.02</v>
      </c>
      <c r="M819" s="57">
        <v>2.23</v>
      </c>
      <c r="N819" s="69">
        <v>68.599999999999994</v>
      </c>
      <c r="O819" s="36">
        <f>N819*1.1155</f>
        <v>76.523299999999992</v>
      </c>
      <c r="P819" s="61">
        <v>-13.3</v>
      </c>
      <c r="Q819" s="61">
        <v>7.2</v>
      </c>
      <c r="R819" s="61">
        <v>40.4</v>
      </c>
      <c r="S819" s="61">
        <v>14.3</v>
      </c>
      <c r="T819" s="61">
        <v>2.8</v>
      </c>
      <c r="U819" s="61" t="s">
        <v>896</v>
      </c>
      <c r="V819" s="57">
        <v>9</v>
      </c>
      <c r="W819" s="57"/>
      <c r="X819" s="57"/>
      <c r="Y819" s="57"/>
      <c r="Z819" s="57"/>
    </row>
    <row r="820" spans="1:26" x14ac:dyDescent="0.35">
      <c r="A820" s="37" t="s">
        <v>633</v>
      </c>
      <c r="B820" s="57" t="s">
        <v>186</v>
      </c>
      <c r="C820" s="57" t="s">
        <v>185</v>
      </c>
      <c r="D820" s="57" t="s">
        <v>307</v>
      </c>
      <c r="E820" s="41">
        <v>11998</v>
      </c>
      <c r="F820" s="41">
        <v>15330</v>
      </c>
      <c r="G820" s="41">
        <v>13664</v>
      </c>
      <c r="H820" s="57">
        <v>2.5</v>
      </c>
      <c r="I820" s="57">
        <v>2.42</v>
      </c>
      <c r="J820" s="57"/>
      <c r="K820" s="69">
        <v>2.46</v>
      </c>
      <c r="L820" s="57">
        <v>0.06</v>
      </c>
      <c r="M820" s="57"/>
      <c r="N820" s="69">
        <v>80.400000000000006</v>
      </c>
      <c r="O820" s="36">
        <f>N820*1.1155</f>
        <v>89.686199999999999</v>
      </c>
      <c r="P820" s="61">
        <v>-11.6</v>
      </c>
      <c r="Q820" s="61">
        <v>7.3</v>
      </c>
      <c r="R820" s="61">
        <v>42.3</v>
      </c>
      <c r="S820" s="61">
        <v>15</v>
      </c>
      <c r="T820" s="61">
        <v>2.8</v>
      </c>
      <c r="U820" s="61" t="s">
        <v>896</v>
      </c>
      <c r="V820" s="57">
        <v>9</v>
      </c>
      <c r="W820" s="57"/>
      <c r="X820" s="57"/>
      <c r="Y820" s="57"/>
      <c r="Z820" s="57"/>
    </row>
    <row r="821" spans="1:26" x14ac:dyDescent="0.35">
      <c r="A821" s="37" t="s">
        <v>633</v>
      </c>
      <c r="B821" s="57" t="s">
        <v>187</v>
      </c>
      <c r="C821" s="57" t="s">
        <v>185</v>
      </c>
      <c r="D821" s="57" t="s">
        <v>307</v>
      </c>
      <c r="E821" s="41">
        <v>11998</v>
      </c>
      <c r="F821" s="41">
        <v>15330</v>
      </c>
      <c r="G821" s="41">
        <v>13664</v>
      </c>
      <c r="H821" s="57"/>
      <c r="I821" s="57">
        <v>2.2999999999999998</v>
      </c>
      <c r="J821" s="57">
        <v>2.25</v>
      </c>
      <c r="K821" s="69">
        <v>2.2799999999999998</v>
      </c>
      <c r="L821" s="57">
        <v>0.04</v>
      </c>
      <c r="M821" s="57">
        <v>2.17</v>
      </c>
      <c r="N821" s="69">
        <v>62</v>
      </c>
      <c r="O821" s="36">
        <f>N821*1.1155</f>
        <v>69.161000000000001</v>
      </c>
      <c r="P821" s="61">
        <v>-17.399999999999999</v>
      </c>
      <c r="Q821" s="61">
        <v>5.8</v>
      </c>
      <c r="R821" s="61">
        <v>39</v>
      </c>
      <c r="S821" s="61">
        <v>13.5</v>
      </c>
      <c r="T821" s="61">
        <v>2.9</v>
      </c>
      <c r="U821" s="61" t="s">
        <v>896</v>
      </c>
      <c r="V821" s="57">
        <v>9</v>
      </c>
      <c r="W821" s="57"/>
      <c r="X821" s="57"/>
      <c r="Y821" s="57"/>
      <c r="Z821" s="57"/>
    </row>
    <row r="822" spans="1:26" x14ac:dyDescent="0.35">
      <c r="A822" s="37" t="s">
        <v>633</v>
      </c>
      <c r="B822" s="27" t="s">
        <v>301</v>
      </c>
      <c r="C822" s="27" t="s">
        <v>185</v>
      </c>
      <c r="D822" s="38"/>
      <c r="E822" s="40">
        <v>11998</v>
      </c>
      <c r="F822" s="40">
        <v>15330</v>
      </c>
      <c r="G822" s="42">
        <v>13664</v>
      </c>
      <c r="H822" s="43"/>
      <c r="I822" s="43"/>
      <c r="J822" s="43"/>
      <c r="K822" s="43"/>
      <c r="L822" s="43"/>
      <c r="M822" s="38"/>
      <c r="N822" s="43"/>
      <c r="O822" s="36"/>
      <c r="P822" s="46">
        <v>-12.630466666666665</v>
      </c>
      <c r="Q822" s="50">
        <v>9.2722266666666648</v>
      </c>
      <c r="R822" s="46">
        <v>40.192381746957061</v>
      </c>
      <c r="S822" s="50">
        <v>13.943805330504931</v>
      </c>
      <c r="T822" s="46">
        <v>2.8824543081527385</v>
      </c>
      <c r="U822" s="61" t="s">
        <v>896</v>
      </c>
      <c r="V822" s="41">
        <v>9</v>
      </c>
      <c r="W822" s="41"/>
      <c r="X822" s="57"/>
      <c r="Y822" s="57"/>
      <c r="Z822" s="57"/>
    </row>
    <row r="823" spans="1:26" x14ac:dyDescent="0.35">
      <c r="A823" s="37" t="s">
        <v>633</v>
      </c>
      <c r="B823" s="30" t="s">
        <v>223</v>
      </c>
      <c r="C823" s="30" t="s">
        <v>228</v>
      </c>
      <c r="D823" s="38"/>
      <c r="E823" s="40">
        <v>12656</v>
      </c>
      <c r="F823" s="40">
        <v>14152</v>
      </c>
      <c r="G823" s="42">
        <v>13404</v>
      </c>
      <c r="H823" s="43"/>
      <c r="I823" s="43"/>
      <c r="J823" s="43"/>
      <c r="K823" s="43"/>
      <c r="L823" s="43"/>
      <c r="M823" s="38"/>
      <c r="N823" s="43"/>
      <c r="O823" s="36"/>
      <c r="P823" s="46">
        <v>-16.413466666666665</v>
      </c>
      <c r="Q823" s="50">
        <v>6.4983733333333333</v>
      </c>
      <c r="R823" s="46">
        <v>40.912099864562585</v>
      </c>
      <c r="S823" s="50">
        <v>14.189652201616399</v>
      </c>
      <c r="T823" s="50">
        <v>2.8832348589842201</v>
      </c>
      <c r="U823" s="61" t="s">
        <v>896</v>
      </c>
      <c r="V823" s="41">
        <v>9</v>
      </c>
      <c r="W823" s="41">
        <v>19</v>
      </c>
      <c r="X823" s="57"/>
      <c r="Y823" s="61">
        <v>-15.570466666666665</v>
      </c>
      <c r="Z823" s="61">
        <v>7.3936733333333331</v>
      </c>
    </row>
    <row r="824" spans="1:26" x14ac:dyDescent="0.35">
      <c r="A824" s="37" t="s">
        <v>633</v>
      </c>
      <c r="B824" s="30" t="s">
        <v>221</v>
      </c>
      <c r="C824" s="30" t="s">
        <v>228</v>
      </c>
      <c r="D824" s="38"/>
      <c r="E824" s="40">
        <v>12656</v>
      </c>
      <c r="F824" s="40">
        <v>14152</v>
      </c>
      <c r="G824" s="42">
        <v>13404</v>
      </c>
      <c r="H824" s="43"/>
      <c r="I824" s="43"/>
      <c r="J824" s="43"/>
      <c r="K824" s="43"/>
      <c r="L824" s="43"/>
      <c r="M824" s="38"/>
      <c r="N824" s="43"/>
      <c r="O824" s="36"/>
      <c r="P824" s="46">
        <v>-14.727466666666665</v>
      </c>
      <c r="Q824" s="50">
        <v>8.2889733333333329</v>
      </c>
      <c r="R824" s="46">
        <v>40.965462181995605</v>
      </c>
      <c r="S824" s="50">
        <v>14.233474874058855</v>
      </c>
      <c r="T824" s="50">
        <v>2.8781068955028681</v>
      </c>
      <c r="U824" s="61" t="s">
        <v>896</v>
      </c>
      <c r="V824" s="41">
        <v>9</v>
      </c>
      <c r="W824" s="41">
        <v>19</v>
      </c>
      <c r="X824" s="57"/>
      <c r="Y824" s="57"/>
      <c r="Z824" s="57"/>
    </row>
    <row r="825" spans="1:26" x14ac:dyDescent="0.35">
      <c r="A825" s="37" t="s">
        <v>633</v>
      </c>
      <c r="B825" s="57" t="s">
        <v>500</v>
      </c>
      <c r="C825" s="57" t="s">
        <v>297</v>
      </c>
      <c r="D825" s="57" t="s">
        <v>321</v>
      </c>
      <c r="E825" s="41">
        <v>12656</v>
      </c>
      <c r="F825" s="41">
        <v>15095</v>
      </c>
      <c r="G825" s="41">
        <v>13876</v>
      </c>
      <c r="H825" s="57">
        <v>2.4</v>
      </c>
      <c r="I825" s="57">
        <v>2.4900000000000002</v>
      </c>
      <c r="J825" s="57"/>
      <c r="K825" s="69">
        <v>2.4500000000000002</v>
      </c>
      <c r="L825" s="57">
        <v>0.06</v>
      </c>
      <c r="M825" s="57">
        <v>2.6</v>
      </c>
      <c r="N825" s="69">
        <v>78.7</v>
      </c>
      <c r="O825" s="36">
        <f>N825*1.1155</f>
        <v>87.789850000000001</v>
      </c>
      <c r="P825" s="61">
        <v>-21.9</v>
      </c>
      <c r="Q825" s="61">
        <v>7.1</v>
      </c>
      <c r="R825" s="61">
        <v>46.3</v>
      </c>
      <c r="S825" s="61">
        <v>15.8</v>
      </c>
      <c r="T825" s="61">
        <v>2.9</v>
      </c>
      <c r="U825" s="61" t="s">
        <v>896</v>
      </c>
      <c r="V825" s="57">
        <v>9</v>
      </c>
      <c r="W825" s="57"/>
      <c r="X825" s="57"/>
      <c r="Y825" s="57"/>
      <c r="Z825" s="57"/>
    </row>
    <row r="826" spans="1:26" x14ac:dyDescent="0.35">
      <c r="A826" s="37" t="s">
        <v>633</v>
      </c>
      <c r="B826" s="57" t="s">
        <v>93</v>
      </c>
      <c r="C826" s="57" t="s">
        <v>92</v>
      </c>
      <c r="D826" s="57" t="s">
        <v>321</v>
      </c>
      <c r="E826" s="41">
        <v>12986</v>
      </c>
      <c r="F826" s="41">
        <v>13916</v>
      </c>
      <c r="G826" s="41">
        <v>13451</v>
      </c>
      <c r="H826" s="57">
        <v>2.33</v>
      </c>
      <c r="I826" s="57">
        <v>2.29</v>
      </c>
      <c r="J826" s="57"/>
      <c r="K826" s="69">
        <v>2.31</v>
      </c>
      <c r="L826" s="57">
        <v>0.03</v>
      </c>
      <c r="M826" s="57"/>
      <c r="N826" s="69">
        <v>65.2</v>
      </c>
      <c r="O826" s="36">
        <f>N826*1.1155</f>
        <v>72.730599999999995</v>
      </c>
      <c r="P826" s="61"/>
      <c r="Q826" s="61"/>
      <c r="R826" s="61"/>
      <c r="S826" s="61"/>
      <c r="T826" s="61"/>
      <c r="U826" s="61"/>
      <c r="V826" s="57">
        <v>9</v>
      </c>
      <c r="W826" s="57">
        <v>19</v>
      </c>
      <c r="X826" s="57"/>
      <c r="Y826" s="61">
        <v>-15.232060606060605</v>
      </c>
      <c r="Z826" s="61">
        <v>6.7293533333333331</v>
      </c>
    </row>
    <row r="827" spans="1:26" x14ac:dyDescent="0.35">
      <c r="A827" s="37" t="s">
        <v>633</v>
      </c>
      <c r="B827" s="57" t="s">
        <v>219</v>
      </c>
      <c r="C827" s="57" t="s">
        <v>229</v>
      </c>
      <c r="D827" s="57" t="s">
        <v>321</v>
      </c>
      <c r="E827" s="41">
        <v>13916</v>
      </c>
      <c r="F827" s="41">
        <v>14152</v>
      </c>
      <c r="G827" s="41">
        <v>14034</v>
      </c>
      <c r="H827" s="57">
        <v>2.17</v>
      </c>
      <c r="I827" s="57">
        <v>2.2200000000000002</v>
      </c>
      <c r="J827" s="57"/>
      <c r="K827" s="69">
        <v>2.2000000000000002</v>
      </c>
      <c r="L827" s="57">
        <v>0.04</v>
      </c>
      <c r="M827" s="57"/>
      <c r="N827" s="69">
        <v>55.1</v>
      </c>
      <c r="O827" s="36">
        <f>N827*1.1155</f>
        <v>61.46405</v>
      </c>
      <c r="P827" s="61">
        <v>-16.100000000000001</v>
      </c>
      <c r="Q827" s="61">
        <v>6.5</v>
      </c>
      <c r="R827" s="61">
        <v>40.700000000000003</v>
      </c>
      <c r="S827" s="61">
        <v>14</v>
      </c>
      <c r="T827" s="61">
        <v>2.9</v>
      </c>
      <c r="U827" s="61" t="s">
        <v>896</v>
      </c>
      <c r="V827" s="57">
        <v>9</v>
      </c>
      <c r="W827" s="57">
        <v>19</v>
      </c>
      <c r="X827" s="57"/>
      <c r="Y827" s="57"/>
      <c r="Z827" s="57"/>
    </row>
    <row r="828" spans="1:26" x14ac:dyDescent="0.35">
      <c r="A828" s="37" t="s">
        <v>633</v>
      </c>
      <c r="B828" s="57" t="s">
        <v>123</v>
      </c>
      <c r="C828" s="57" t="s">
        <v>122</v>
      </c>
      <c r="D828" s="57" t="s">
        <v>336</v>
      </c>
      <c r="E828" s="41">
        <v>13916</v>
      </c>
      <c r="F828" s="41">
        <v>15095</v>
      </c>
      <c r="G828" s="41">
        <v>14506</v>
      </c>
      <c r="H828" s="57">
        <v>2.67</v>
      </c>
      <c r="I828" s="57">
        <v>2.65</v>
      </c>
      <c r="J828" s="57"/>
      <c r="K828" s="69">
        <v>2.66</v>
      </c>
      <c r="L828" s="57">
        <v>0.01</v>
      </c>
      <c r="M828" s="57">
        <v>2.75</v>
      </c>
      <c r="N828" s="69">
        <v>104.1</v>
      </c>
      <c r="O828" s="36">
        <f>N828</f>
        <v>104.1</v>
      </c>
      <c r="P828" s="61">
        <v>-15.7</v>
      </c>
      <c r="Q828" s="61">
        <v>7.2</v>
      </c>
      <c r="R828" s="61">
        <v>31.9</v>
      </c>
      <c r="S828" s="61">
        <v>11</v>
      </c>
      <c r="T828" s="61">
        <v>2.9</v>
      </c>
      <c r="U828" s="61" t="s">
        <v>896</v>
      </c>
      <c r="V828" s="57">
        <v>9</v>
      </c>
      <c r="W828" s="57">
        <v>19</v>
      </c>
      <c r="X828" s="57"/>
      <c r="Y828" s="57"/>
      <c r="Z828" s="57"/>
    </row>
    <row r="829" spans="1:26" x14ac:dyDescent="0.35">
      <c r="A829" s="37" t="s">
        <v>633</v>
      </c>
      <c r="B829" s="57" t="s">
        <v>126</v>
      </c>
      <c r="C829" s="57" t="s">
        <v>122</v>
      </c>
      <c r="D829" s="57" t="s">
        <v>321</v>
      </c>
      <c r="E829" s="41">
        <v>13916</v>
      </c>
      <c r="F829" s="41">
        <v>15095</v>
      </c>
      <c r="G829" s="41">
        <v>14506</v>
      </c>
      <c r="H829" s="57">
        <v>2.36</v>
      </c>
      <c r="I829" s="57">
        <v>2.4</v>
      </c>
      <c r="J829" s="57">
        <v>2.33</v>
      </c>
      <c r="K829" s="69">
        <v>2.36</v>
      </c>
      <c r="L829" s="57">
        <v>0.04</v>
      </c>
      <c r="M829" s="57"/>
      <c r="N829" s="69">
        <v>70.400000000000006</v>
      </c>
      <c r="O829" s="36">
        <f>N829*1.1155</f>
        <v>78.531199999999998</v>
      </c>
      <c r="P829" s="61">
        <v>-10.1</v>
      </c>
      <c r="Q829" s="61">
        <v>7.4</v>
      </c>
      <c r="R829" s="61">
        <v>41.3</v>
      </c>
      <c r="S829" s="61">
        <v>14.6</v>
      </c>
      <c r="T829" s="61">
        <v>2.8</v>
      </c>
      <c r="U829" s="61" t="s">
        <v>896</v>
      </c>
      <c r="V829" s="57">
        <v>9</v>
      </c>
      <c r="W829" s="57">
        <v>19</v>
      </c>
      <c r="X829" s="57"/>
      <c r="Y829" s="57"/>
      <c r="Z829" s="57"/>
    </row>
    <row r="830" spans="1:26" x14ac:dyDescent="0.35">
      <c r="A830" s="37" t="s">
        <v>633</v>
      </c>
      <c r="B830" s="30" t="s">
        <v>217</v>
      </c>
      <c r="C830" s="27" t="s">
        <v>122</v>
      </c>
      <c r="D830" s="38"/>
      <c r="E830" s="40">
        <v>13916</v>
      </c>
      <c r="F830" s="40">
        <v>15095</v>
      </c>
      <c r="G830" s="42">
        <v>14505.5</v>
      </c>
      <c r="H830" s="43"/>
      <c r="I830" s="43"/>
      <c r="J830" s="43"/>
      <c r="K830" s="43"/>
      <c r="L830" s="43"/>
      <c r="M830" s="38"/>
      <c r="N830" s="43"/>
      <c r="O830" s="36"/>
      <c r="P830" s="46">
        <v>-13.801466666666666</v>
      </c>
      <c r="Q830" s="50">
        <v>7.0347733333333329</v>
      </c>
      <c r="R830" s="46">
        <v>41.833429625303253</v>
      </c>
      <c r="S830" s="50">
        <v>15.020852948418396</v>
      </c>
      <c r="T830" s="50">
        <v>2.7850235781522685</v>
      </c>
      <c r="U830" s="61" t="s">
        <v>896</v>
      </c>
      <c r="V830" s="41">
        <v>9</v>
      </c>
      <c r="W830" s="41">
        <v>19</v>
      </c>
      <c r="X830" s="57"/>
      <c r="Y830" s="57"/>
      <c r="Z830" s="57"/>
    </row>
    <row r="831" spans="1:26" x14ac:dyDescent="0.35">
      <c r="A831" s="37" t="s">
        <v>633</v>
      </c>
      <c r="B831" s="57" t="s">
        <v>124</v>
      </c>
      <c r="C831" s="57" t="s">
        <v>122</v>
      </c>
      <c r="D831" s="57" t="s">
        <v>307</v>
      </c>
      <c r="E831" s="41">
        <v>13916</v>
      </c>
      <c r="F831" s="41">
        <v>15095</v>
      </c>
      <c r="G831" s="41">
        <v>14506</v>
      </c>
      <c r="H831" s="57">
        <v>2.41</v>
      </c>
      <c r="I831" s="57"/>
      <c r="J831" s="57">
        <v>2.4500000000000002</v>
      </c>
      <c r="K831" s="69">
        <v>2.4300000000000002</v>
      </c>
      <c r="L831" s="57">
        <v>0.03</v>
      </c>
      <c r="M831" s="57">
        <v>2.58</v>
      </c>
      <c r="N831" s="69">
        <v>77.2</v>
      </c>
      <c r="O831" s="36">
        <f>N831*1.1155</f>
        <v>86.116599999999991</v>
      </c>
      <c r="P831" s="61">
        <v>-14.7</v>
      </c>
      <c r="Q831" s="61">
        <v>5.2</v>
      </c>
      <c r="R831" s="61">
        <v>32.700000000000003</v>
      </c>
      <c r="S831" s="61">
        <v>11.2</v>
      </c>
      <c r="T831" s="61">
        <v>2.9</v>
      </c>
      <c r="U831" s="61" t="s">
        <v>896</v>
      </c>
      <c r="V831" s="57">
        <v>9</v>
      </c>
      <c r="W831" s="57">
        <v>19</v>
      </c>
      <c r="X831" s="57"/>
      <c r="Y831" s="57"/>
      <c r="Z831" s="57"/>
    </row>
    <row r="832" spans="1:26" x14ac:dyDescent="0.35">
      <c r="A832" s="37" t="s">
        <v>633</v>
      </c>
      <c r="B832" s="57" t="s">
        <v>121</v>
      </c>
      <c r="C832" s="57" t="s">
        <v>122</v>
      </c>
      <c r="D832" s="57" t="s">
        <v>307</v>
      </c>
      <c r="E832" s="41">
        <v>10351</v>
      </c>
      <c r="F832" s="41">
        <v>10680</v>
      </c>
      <c r="G832" s="41">
        <v>10515.5</v>
      </c>
      <c r="H832" s="57">
        <v>2.2799999999999998</v>
      </c>
      <c r="I832" s="57">
        <v>2.19</v>
      </c>
      <c r="J832" s="57"/>
      <c r="K832" s="69">
        <v>2.2349999999999999</v>
      </c>
      <c r="L832" s="69">
        <v>6.3639609999999999E-2</v>
      </c>
      <c r="M832" s="57"/>
      <c r="N832" s="69">
        <v>58.493635689999998</v>
      </c>
      <c r="O832" s="36">
        <f>N832*1.1155</f>
        <v>65.249650612194998</v>
      </c>
      <c r="P832" s="61">
        <v>-19.399999999999999</v>
      </c>
      <c r="Q832" s="61">
        <v>4.4000000000000004</v>
      </c>
      <c r="R832" s="61">
        <v>37.6</v>
      </c>
      <c r="S832" s="61">
        <v>13</v>
      </c>
      <c r="T832" s="61">
        <v>2.9</v>
      </c>
      <c r="U832" s="61" t="s">
        <v>896</v>
      </c>
      <c r="V832" s="57">
        <v>9</v>
      </c>
      <c r="W832" s="57">
        <v>19</v>
      </c>
      <c r="X832" s="57"/>
      <c r="Y832" s="57"/>
      <c r="Z832" s="57"/>
    </row>
    <row r="833" spans="1:26" x14ac:dyDescent="0.35">
      <c r="A833" s="37" t="s">
        <v>633</v>
      </c>
      <c r="B833" s="57" t="s">
        <v>125</v>
      </c>
      <c r="C833" s="57" t="s">
        <v>122</v>
      </c>
      <c r="D833" s="57" t="s">
        <v>321</v>
      </c>
      <c r="E833" s="41">
        <v>13916</v>
      </c>
      <c r="F833" s="41">
        <v>15095</v>
      </c>
      <c r="G833" s="41">
        <v>14506</v>
      </c>
      <c r="H833" s="57">
        <v>2.2599999999999998</v>
      </c>
      <c r="I833" s="57">
        <v>2.2400000000000002</v>
      </c>
      <c r="J833" s="57"/>
      <c r="K833" s="69">
        <v>2.25</v>
      </c>
      <c r="L833" s="57">
        <v>0.01</v>
      </c>
      <c r="M833" s="57">
        <v>2.35</v>
      </c>
      <c r="N833" s="69">
        <v>59.8</v>
      </c>
      <c r="O833" s="36">
        <f>N833*1.1155</f>
        <v>66.70689999999999</v>
      </c>
      <c r="P833" s="61"/>
      <c r="Q833" s="61"/>
      <c r="R833" s="61"/>
      <c r="S833" s="61"/>
      <c r="T833" s="61"/>
      <c r="U833" s="61"/>
      <c r="V833" s="57">
        <v>9</v>
      </c>
      <c r="W833" s="57">
        <v>19</v>
      </c>
      <c r="X833" s="57"/>
      <c r="Y833" s="61">
        <v>-14.983416296296296</v>
      </c>
      <c r="Z833" s="61">
        <v>6.7414847407407414</v>
      </c>
    </row>
    <row r="834" spans="1:26" x14ac:dyDescent="0.35">
      <c r="A834" s="37" t="s">
        <v>633</v>
      </c>
      <c r="B834" s="38" t="s">
        <v>602</v>
      </c>
      <c r="C834" s="39" t="s">
        <v>122</v>
      </c>
      <c r="D834" s="38" t="s">
        <v>336</v>
      </c>
      <c r="E834" s="40">
        <v>13916</v>
      </c>
      <c r="F834" s="40">
        <v>15095</v>
      </c>
      <c r="G834" s="42">
        <v>14505.5</v>
      </c>
      <c r="H834" s="43"/>
      <c r="I834" s="43">
        <v>2.5299999999999998</v>
      </c>
      <c r="J834" s="43">
        <v>2.59</v>
      </c>
      <c r="K834" s="43">
        <f>AVERAGE(H834:J834)</f>
        <v>2.5599999999999996</v>
      </c>
      <c r="L834" s="43">
        <f>STDEV(H834:J834)</f>
        <v>4.2426406871192889E-2</v>
      </c>
      <c r="M834" s="38">
        <v>2.72</v>
      </c>
      <c r="N834" s="43">
        <f>10^((3.31*(LOG(K834)))+0.611)</f>
        <v>91.679932565690223</v>
      </c>
      <c r="O834" s="36">
        <f>N834</f>
        <v>91.679932565690223</v>
      </c>
      <c r="P834" s="61"/>
      <c r="Q834" s="61"/>
      <c r="R834" s="61"/>
      <c r="S834" s="61"/>
      <c r="T834" s="61"/>
      <c r="U834" s="61"/>
      <c r="V834" s="57">
        <v>9</v>
      </c>
      <c r="W834" s="57">
        <v>19</v>
      </c>
      <c r="X834" s="61"/>
      <c r="Y834" s="61"/>
      <c r="Z834" s="54"/>
    </row>
    <row r="835" spans="1:26" x14ac:dyDescent="0.35">
      <c r="A835" s="37" t="s">
        <v>633</v>
      </c>
      <c r="B835" s="57" t="s">
        <v>501</v>
      </c>
      <c r="C835" s="57" t="s">
        <v>122</v>
      </c>
      <c r="D835" s="57"/>
      <c r="E835" s="41">
        <v>13916</v>
      </c>
      <c r="F835" s="41">
        <v>15095</v>
      </c>
      <c r="G835" s="41">
        <v>14506</v>
      </c>
      <c r="H835" s="57"/>
      <c r="I835" s="57"/>
      <c r="J835" s="57"/>
      <c r="K835" s="57"/>
      <c r="L835" s="57"/>
      <c r="M835" s="57"/>
      <c r="N835" s="69"/>
      <c r="O835" s="36"/>
      <c r="P835" s="61">
        <v>-20.3</v>
      </c>
      <c r="Q835" s="61">
        <v>5.9</v>
      </c>
      <c r="R835" s="61">
        <v>41.9</v>
      </c>
      <c r="S835" s="61">
        <v>14.5</v>
      </c>
      <c r="T835" s="61">
        <v>2.9</v>
      </c>
      <c r="U835" s="61" t="s">
        <v>896</v>
      </c>
      <c r="V835" s="57">
        <v>9</v>
      </c>
      <c r="W835" s="57">
        <v>19</v>
      </c>
      <c r="X835" s="57"/>
      <c r="Y835" s="57"/>
      <c r="Z835" s="57"/>
    </row>
    <row r="836" spans="1:26" x14ac:dyDescent="0.35">
      <c r="A836" s="37" t="s">
        <v>633</v>
      </c>
      <c r="B836" s="57" t="s">
        <v>502</v>
      </c>
      <c r="C836" s="57" t="s">
        <v>122</v>
      </c>
      <c r="D836" s="57" t="s">
        <v>336</v>
      </c>
      <c r="E836" s="41">
        <v>13916</v>
      </c>
      <c r="F836" s="41">
        <v>15095</v>
      </c>
      <c r="G836" s="41">
        <v>14506</v>
      </c>
      <c r="H836" s="57">
        <v>2.7</v>
      </c>
      <c r="I836" s="57">
        <v>2.72</v>
      </c>
      <c r="J836" s="57"/>
      <c r="K836" s="69">
        <v>2.71</v>
      </c>
      <c r="L836" s="57">
        <v>0.01</v>
      </c>
      <c r="M836" s="57">
        <v>2.62</v>
      </c>
      <c r="N836" s="69">
        <v>110.7</v>
      </c>
      <c r="O836" s="36">
        <f>N836</f>
        <v>110.7</v>
      </c>
      <c r="P836" s="61">
        <v>-12.6</v>
      </c>
      <c r="Q836" s="61">
        <v>7.8</v>
      </c>
      <c r="R836" s="61">
        <v>44.3</v>
      </c>
      <c r="S836" s="61">
        <v>15.7</v>
      </c>
      <c r="T836" s="61">
        <v>2.8</v>
      </c>
      <c r="U836" s="61" t="s">
        <v>896</v>
      </c>
      <c r="V836" s="57">
        <v>9</v>
      </c>
      <c r="W836" s="57">
        <v>19</v>
      </c>
      <c r="X836" s="57"/>
      <c r="Y836" s="57"/>
      <c r="Z836" s="57"/>
    </row>
    <row r="837" spans="1:26" x14ac:dyDescent="0.35">
      <c r="A837" s="37" t="s">
        <v>633</v>
      </c>
      <c r="B837" s="57" t="s">
        <v>52</v>
      </c>
      <c r="C837" s="57" t="s">
        <v>49</v>
      </c>
      <c r="D837" s="57" t="s">
        <v>307</v>
      </c>
      <c r="E837" s="41">
        <v>14152</v>
      </c>
      <c r="F837" s="41">
        <v>14387</v>
      </c>
      <c r="G837" s="41">
        <v>14270</v>
      </c>
      <c r="H837" s="57">
        <v>2.5299999999999998</v>
      </c>
      <c r="I837" s="57"/>
      <c r="J837" s="57">
        <v>2.52</v>
      </c>
      <c r="K837" s="69">
        <v>2.5299999999999998</v>
      </c>
      <c r="L837" s="57">
        <v>0.01</v>
      </c>
      <c r="M837" s="57">
        <v>2.65</v>
      </c>
      <c r="N837" s="69">
        <v>87.6</v>
      </c>
      <c r="O837" s="36">
        <f>N837*1.1155</f>
        <v>97.717799999999983</v>
      </c>
      <c r="P837" s="61">
        <v>-12.7</v>
      </c>
      <c r="Q837" s="61">
        <v>7.1</v>
      </c>
      <c r="R837" s="61">
        <v>41.8</v>
      </c>
      <c r="S837" s="61">
        <v>14.6</v>
      </c>
      <c r="T837" s="61">
        <v>2.9</v>
      </c>
      <c r="U837" s="61" t="s">
        <v>896</v>
      </c>
      <c r="V837" s="57">
        <v>9</v>
      </c>
      <c r="W837" s="57">
        <v>19</v>
      </c>
      <c r="X837" s="57"/>
      <c r="Y837" s="57"/>
      <c r="Z837" s="57"/>
    </row>
    <row r="838" spans="1:26" x14ac:dyDescent="0.35">
      <c r="A838" s="37" t="s">
        <v>633</v>
      </c>
      <c r="B838" s="57" t="s">
        <v>51</v>
      </c>
      <c r="C838" s="57" t="s">
        <v>49</v>
      </c>
      <c r="D838" s="57" t="s">
        <v>336</v>
      </c>
      <c r="E838" s="41">
        <v>14152</v>
      </c>
      <c r="F838" s="41">
        <v>14387</v>
      </c>
      <c r="G838" s="41">
        <v>14270</v>
      </c>
      <c r="H838" s="57">
        <v>2.71</v>
      </c>
      <c r="I838" s="57">
        <v>2.61</v>
      </c>
      <c r="J838" s="57"/>
      <c r="K838" s="69">
        <v>2.66</v>
      </c>
      <c r="L838" s="57">
        <v>7.0000000000000007E-2</v>
      </c>
      <c r="M838" s="57"/>
      <c r="N838" s="69">
        <v>104.1</v>
      </c>
      <c r="O838" s="36">
        <f>N838</f>
        <v>104.1</v>
      </c>
      <c r="P838" s="61">
        <v>-12.9</v>
      </c>
      <c r="Q838" s="61">
        <v>7.4</v>
      </c>
      <c r="R838" s="61">
        <v>36.1</v>
      </c>
      <c r="S838" s="61">
        <v>12.5</v>
      </c>
      <c r="T838" s="61">
        <v>2.9</v>
      </c>
      <c r="U838" s="61" t="s">
        <v>896</v>
      </c>
      <c r="V838" s="57">
        <v>9</v>
      </c>
      <c r="W838" s="57">
        <v>19</v>
      </c>
      <c r="X838" s="57"/>
      <c r="Y838" s="57"/>
      <c r="Z838" s="57"/>
    </row>
    <row r="839" spans="1:26" x14ac:dyDescent="0.35">
      <c r="A839" s="37" t="s">
        <v>633</v>
      </c>
      <c r="B839" s="57" t="s">
        <v>48</v>
      </c>
      <c r="C839" s="57" t="s">
        <v>49</v>
      </c>
      <c r="D839" s="57" t="s">
        <v>336</v>
      </c>
      <c r="E839" s="41">
        <v>14152</v>
      </c>
      <c r="F839" s="41">
        <v>14387</v>
      </c>
      <c r="G839" s="41">
        <v>14270</v>
      </c>
      <c r="H839" s="57">
        <v>2.59</v>
      </c>
      <c r="I839" s="57">
        <v>2.5099999999999998</v>
      </c>
      <c r="J839" s="57"/>
      <c r="K839" s="69">
        <v>2.5499999999999998</v>
      </c>
      <c r="L839" s="57">
        <v>0.06</v>
      </c>
      <c r="M839" s="57"/>
      <c r="N839" s="69">
        <v>90.5</v>
      </c>
      <c r="O839" s="36">
        <f>N839</f>
        <v>90.5</v>
      </c>
      <c r="P839" s="61">
        <v>-14.5</v>
      </c>
      <c r="Q839" s="61">
        <v>7.2</v>
      </c>
      <c r="R839" s="61">
        <v>40.799999999999997</v>
      </c>
      <c r="S839" s="61">
        <v>14.4</v>
      </c>
      <c r="T839" s="61">
        <v>2.8</v>
      </c>
      <c r="U839" s="61" t="s">
        <v>896</v>
      </c>
      <c r="V839" s="57">
        <v>9</v>
      </c>
      <c r="W839" s="57">
        <v>19</v>
      </c>
      <c r="X839" s="57"/>
      <c r="Y839" s="57"/>
      <c r="Z839" s="57"/>
    </row>
    <row r="840" spans="1:26" x14ac:dyDescent="0.35">
      <c r="A840" s="37" t="s">
        <v>633</v>
      </c>
      <c r="B840" s="57" t="s">
        <v>218</v>
      </c>
      <c r="C840" s="57" t="s">
        <v>49</v>
      </c>
      <c r="D840" s="57" t="s">
        <v>307</v>
      </c>
      <c r="E840" s="41">
        <v>14152</v>
      </c>
      <c r="F840" s="41">
        <v>14387</v>
      </c>
      <c r="G840" s="41">
        <v>14270</v>
      </c>
      <c r="H840" s="57">
        <v>2.2799999999999998</v>
      </c>
      <c r="I840" s="57">
        <v>2.21</v>
      </c>
      <c r="J840" s="57"/>
      <c r="K840" s="69">
        <v>2.25</v>
      </c>
      <c r="L840" s="57">
        <v>0.05</v>
      </c>
      <c r="M840" s="57">
        <v>2.15</v>
      </c>
      <c r="N840" s="69">
        <v>59.4</v>
      </c>
      <c r="O840" s="36">
        <f>N840*1.1155</f>
        <v>66.2607</v>
      </c>
      <c r="P840" s="61">
        <v>-18.3</v>
      </c>
      <c r="Q840" s="61">
        <v>6.2</v>
      </c>
      <c r="R840" s="61">
        <v>39.299999999999997</v>
      </c>
      <c r="S840" s="61">
        <v>13.9</v>
      </c>
      <c r="T840" s="61">
        <v>2.8</v>
      </c>
      <c r="U840" s="61" t="s">
        <v>896</v>
      </c>
      <c r="V840" s="57">
        <v>9</v>
      </c>
      <c r="W840" s="57">
        <v>19</v>
      </c>
      <c r="X840" s="57"/>
      <c r="Y840" s="57"/>
      <c r="Z840" s="57"/>
    </row>
    <row r="841" spans="1:26" x14ac:dyDescent="0.35">
      <c r="A841" s="37" t="s">
        <v>633</v>
      </c>
      <c r="B841" s="57" t="s">
        <v>503</v>
      </c>
      <c r="C841" s="57" t="s">
        <v>293</v>
      </c>
      <c r="D841" s="57" t="s">
        <v>594</v>
      </c>
      <c r="E841" s="41">
        <v>14387</v>
      </c>
      <c r="F841" s="41">
        <v>14623</v>
      </c>
      <c r="G841" s="41">
        <v>14505</v>
      </c>
      <c r="H841" s="57">
        <v>2.5</v>
      </c>
      <c r="I841" s="57"/>
      <c r="J841" s="57">
        <v>2.54</v>
      </c>
      <c r="K841" s="69">
        <v>2.52</v>
      </c>
      <c r="L841" s="57">
        <v>0.03</v>
      </c>
      <c r="M841" s="57">
        <v>2.36</v>
      </c>
      <c r="N841" s="69">
        <v>87</v>
      </c>
      <c r="O841" s="36">
        <f>N841</f>
        <v>87</v>
      </c>
      <c r="P841" s="61"/>
      <c r="Q841" s="61"/>
      <c r="R841" s="61"/>
      <c r="S841" s="61"/>
      <c r="T841" s="61"/>
      <c r="U841" s="61"/>
      <c r="V841" s="57">
        <v>9</v>
      </c>
      <c r="W841" s="57">
        <v>19</v>
      </c>
      <c r="X841" s="57"/>
      <c r="Y841" s="57"/>
      <c r="Z841" s="57"/>
    </row>
    <row r="842" spans="1:26" x14ac:dyDescent="0.35">
      <c r="A842" s="37" t="s">
        <v>633</v>
      </c>
      <c r="B842" s="27" t="s">
        <v>504</v>
      </c>
      <c r="C842" s="27" t="s">
        <v>298</v>
      </c>
      <c r="D842" s="38"/>
      <c r="E842" s="29">
        <v>15330</v>
      </c>
      <c r="F842" s="40">
        <v>15802</v>
      </c>
      <c r="G842" s="29">
        <v>15566</v>
      </c>
      <c r="H842" s="43"/>
      <c r="I842" s="43"/>
      <c r="J842" s="43"/>
      <c r="K842" s="43"/>
      <c r="L842" s="43"/>
      <c r="M842" s="38"/>
      <c r="N842" s="43"/>
      <c r="O842" s="36"/>
      <c r="P842" s="44">
        <v>-17.097300000000001</v>
      </c>
      <c r="Q842" s="45">
        <v>4.7882999999999996</v>
      </c>
      <c r="R842" s="44">
        <v>35.788867942656907</v>
      </c>
      <c r="S842" s="45">
        <v>12.600341524296494</v>
      </c>
      <c r="T842" s="44">
        <v>2.8403093577779099</v>
      </c>
      <c r="U842" s="61" t="s">
        <v>896</v>
      </c>
      <c r="V842" s="41">
        <v>10</v>
      </c>
      <c r="W842" s="41">
        <v>19</v>
      </c>
      <c r="X842" s="57"/>
      <c r="Y842" s="61">
        <v>-17.179650000000002</v>
      </c>
      <c r="Z842" s="61">
        <v>4.8865666666666669</v>
      </c>
    </row>
    <row r="843" spans="1:26" x14ac:dyDescent="0.35">
      <c r="A843" s="37" t="s">
        <v>633</v>
      </c>
      <c r="B843" s="27" t="s">
        <v>519</v>
      </c>
      <c r="C843" s="27" t="s">
        <v>298</v>
      </c>
      <c r="D843" s="38"/>
      <c r="E843" s="29">
        <v>15330</v>
      </c>
      <c r="F843" s="40">
        <v>15802</v>
      </c>
      <c r="G843" s="29">
        <v>15566</v>
      </c>
      <c r="H843" s="43"/>
      <c r="I843" s="43"/>
      <c r="J843" s="43"/>
      <c r="K843" s="43"/>
      <c r="L843" s="43"/>
      <c r="M843" s="38"/>
      <c r="N843" s="43"/>
      <c r="O843" s="36"/>
      <c r="P843" s="61">
        <v>-17.262</v>
      </c>
      <c r="Q843" s="67">
        <v>4.9848333333333343</v>
      </c>
      <c r="R843" s="61">
        <v>35.584469113770744</v>
      </c>
      <c r="S843" s="67">
        <v>12.660326015432423</v>
      </c>
      <c r="T843" s="61">
        <v>2.8107071706048266</v>
      </c>
      <c r="U843" s="61" t="s">
        <v>896</v>
      </c>
      <c r="V843" s="29">
        <v>10</v>
      </c>
      <c r="W843" s="29">
        <v>19</v>
      </c>
      <c r="X843" s="57"/>
      <c r="Y843" s="57"/>
      <c r="Z843" s="57"/>
    </row>
  </sheetData>
  <sortState ref="A2:Z843">
    <sortCondition ref="A2:A843"/>
  </sortState>
  <conditionalFormatting sqref="B1">
    <cfRule type="duplicateValues" dxfId="32" priority="54"/>
  </conditionalFormatting>
  <conditionalFormatting sqref="B7">
    <cfRule type="duplicateValues" dxfId="31" priority="44"/>
  </conditionalFormatting>
  <conditionalFormatting sqref="B65">
    <cfRule type="duplicateValues" dxfId="30" priority="34"/>
  </conditionalFormatting>
  <conditionalFormatting sqref="B68">
    <cfRule type="duplicateValues" dxfId="29" priority="32"/>
  </conditionalFormatting>
  <conditionalFormatting sqref="B122">
    <cfRule type="duplicateValues" dxfId="28" priority="30"/>
  </conditionalFormatting>
  <conditionalFormatting sqref="B317 B1:B290 B522:B568 B844:B1048576">
    <cfRule type="duplicateValues" dxfId="27" priority="28"/>
  </conditionalFormatting>
  <conditionalFormatting sqref="B291:B316">
    <cfRule type="duplicateValues" dxfId="26" priority="25"/>
  </conditionalFormatting>
  <conditionalFormatting sqref="B317 B1:B6 B8:B64 B66:B67 B69:B121 B123:B290 B522:B568 B844:B1048576">
    <cfRule type="duplicateValues" dxfId="25" priority="174"/>
  </conditionalFormatting>
  <conditionalFormatting sqref="B233:B290 B202 B196:B200 B194 B191:B192 B204:B231">
    <cfRule type="duplicateValues" dxfId="24" priority="175"/>
  </conditionalFormatting>
  <conditionalFormatting sqref="B185:B188 B182:B183 B180 B175:B178 B168 B172:B173 B161:B162 B166 B150:B157 B148 B146 B142:B144 B106:B121 B98:B101 B103 B95:B96 B84 B69 B72 B63:B64 B54:B55 B12 B8:B10 B6 B2:B3 B14:B30 B32:B48 B123:B139">
    <cfRule type="duplicateValues" dxfId="23" priority="176"/>
  </conditionalFormatting>
  <conditionalFormatting sqref="D761">
    <cfRule type="expression" dxfId="22" priority="23">
      <formula>OR($K761="none", $L761="broken")</formula>
    </cfRule>
  </conditionalFormatting>
  <conditionalFormatting sqref="L761">
    <cfRule type="cellIs" dxfId="21" priority="22" operator="greaterThan">
      <formula>0.05</formula>
    </cfRule>
  </conditionalFormatting>
  <conditionalFormatting sqref="H761:L761">
    <cfRule type="expression" dxfId="20" priority="21">
      <formula>OR($K761="none", $L761="broken")</formula>
    </cfRule>
  </conditionalFormatting>
  <conditionalFormatting sqref="D762:D765">
    <cfRule type="expression" dxfId="19" priority="20">
      <formula>OR($K762="none", $L762="broken")</formula>
    </cfRule>
  </conditionalFormatting>
  <conditionalFormatting sqref="E766:E768">
    <cfRule type="expression" dxfId="18" priority="19">
      <formula>OR($K766="none", $L766="broken")</formula>
    </cfRule>
  </conditionalFormatting>
  <conditionalFormatting sqref="D766:D768">
    <cfRule type="expression" dxfId="17" priority="18">
      <formula>OR($K766="none", $L766="broken")</formula>
    </cfRule>
  </conditionalFormatting>
  <conditionalFormatting sqref="D769:D770">
    <cfRule type="expression" dxfId="16" priority="17">
      <formula>OR($K769="none", $L769="broken")</formula>
    </cfRule>
  </conditionalFormatting>
  <conditionalFormatting sqref="D771:D781">
    <cfRule type="expression" dxfId="15" priority="16">
      <formula>OR($K771="none", $L771="broken")</formula>
    </cfRule>
  </conditionalFormatting>
  <conditionalFormatting sqref="D782">
    <cfRule type="expression" dxfId="14" priority="15">
      <formula>OR($K782="none", $L782="broken")</formula>
    </cfRule>
  </conditionalFormatting>
  <conditionalFormatting sqref="D783">
    <cfRule type="expression" dxfId="13" priority="14">
      <formula>OR($K783="none", $L783="broken")</formula>
    </cfRule>
  </conditionalFormatting>
  <conditionalFormatting sqref="D784">
    <cfRule type="expression" dxfId="12" priority="13">
      <formula>OR($K784="none", $L784="broken")</formula>
    </cfRule>
  </conditionalFormatting>
  <conditionalFormatting sqref="D785:D788">
    <cfRule type="expression" dxfId="11" priority="12">
      <formula>OR($K785="none", $L785="broken")</formula>
    </cfRule>
  </conditionalFormatting>
  <conditionalFormatting sqref="D789">
    <cfRule type="expression" dxfId="10" priority="11">
      <formula>OR($K789="none", $L789="broken")</formula>
    </cfRule>
  </conditionalFormatting>
  <conditionalFormatting sqref="D790:D792">
    <cfRule type="expression" dxfId="9" priority="10">
      <formula>OR($K790="none", $L790="broken")</formula>
    </cfRule>
  </conditionalFormatting>
  <conditionalFormatting sqref="D794:D795">
    <cfRule type="expression" dxfId="8" priority="9">
      <formula>OR($K809="none", $L809="broken")</formula>
    </cfRule>
  </conditionalFormatting>
  <conditionalFormatting sqref="D796">
    <cfRule type="expression" dxfId="7" priority="8">
      <formula>OR($K796="none", $L796="broken")</formula>
    </cfRule>
  </conditionalFormatting>
  <conditionalFormatting sqref="D797:D799">
    <cfRule type="expression" dxfId="6" priority="7">
      <formula>OR($K797="none", $L797="broken")</formula>
    </cfRule>
  </conditionalFormatting>
  <conditionalFormatting sqref="D800:D804">
    <cfRule type="expression" dxfId="5" priority="6">
      <formula>OR($K800="none", $L800="broken")</formula>
    </cfRule>
  </conditionalFormatting>
  <conditionalFormatting sqref="D809:D811">
    <cfRule type="expression" dxfId="4" priority="5">
      <formula>OR($K809="none", $L809="broken")</formula>
    </cfRule>
  </conditionalFormatting>
  <conditionalFormatting sqref="D813:D814">
    <cfRule type="expression" dxfId="3" priority="4">
      <formula>OR($K813="none", $L813="broken")</formula>
    </cfRule>
  </conditionalFormatting>
  <conditionalFormatting sqref="D815:D816">
    <cfRule type="expression" dxfId="2" priority="3">
      <formula>OR($K815="none", $L815="broken")</formula>
    </cfRule>
  </conditionalFormatting>
  <conditionalFormatting sqref="D817">
    <cfRule type="expression" dxfId="1" priority="2">
      <formula>OR($K817="none", $L817="broken")</formula>
    </cfRule>
  </conditionalFormatting>
  <conditionalFormatting sqref="D818:D835">
    <cfRule type="expression" dxfId="0" priority="1">
      <formula>OR($K818="none", $L818="broken")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9"/>
  <sheetViews>
    <sheetView topLeftCell="A67" workbookViewId="0">
      <selection activeCell="D79" sqref="D79"/>
    </sheetView>
  </sheetViews>
  <sheetFormatPr defaultColWidth="11" defaultRowHeight="15.5" x14ac:dyDescent="0.35"/>
  <cols>
    <col min="1" max="1" width="11" style="13"/>
    <col min="2" max="2" width="11" style="18"/>
    <col min="5" max="5" width="21.5" style="23" customWidth="1"/>
  </cols>
  <sheetData>
    <row r="1" spans="1:13" ht="18.5" x14ac:dyDescent="0.45">
      <c r="A1" s="4" t="s">
        <v>257</v>
      </c>
      <c r="B1" s="15"/>
      <c r="C1" s="16"/>
      <c r="D1" s="16"/>
      <c r="E1" s="17"/>
      <c r="F1" s="16"/>
      <c r="G1" s="16"/>
      <c r="H1" s="16"/>
      <c r="I1" s="16"/>
      <c r="J1" s="16"/>
      <c r="K1" s="16"/>
      <c r="L1" s="16"/>
      <c r="M1" s="16"/>
    </row>
    <row r="2" spans="1:13" ht="16" thickBot="1" x14ac:dyDescent="0.4">
      <c r="E2" s="19" t="s">
        <v>258</v>
      </c>
      <c r="F2" s="20"/>
      <c r="G2" s="20"/>
      <c r="H2" s="20"/>
      <c r="I2" s="20"/>
      <c r="J2" s="20"/>
    </row>
    <row r="3" spans="1:13" ht="31" x14ac:dyDescent="0.35">
      <c r="A3" s="12" t="s">
        <v>259</v>
      </c>
      <c r="B3" s="14" t="s">
        <v>260</v>
      </c>
      <c r="C3" s="9" t="s">
        <v>261</v>
      </c>
      <c r="D3" s="12" t="s">
        <v>262</v>
      </c>
      <c r="E3" s="21" t="s">
        <v>263</v>
      </c>
      <c r="F3" s="22"/>
      <c r="G3" s="11"/>
      <c r="H3" s="11"/>
      <c r="I3" s="11"/>
      <c r="J3" s="11"/>
    </row>
    <row r="4" spans="1:13" x14ac:dyDescent="0.35">
      <c r="A4" s="12">
        <v>5</v>
      </c>
      <c r="B4" s="18">
        <f t="shared" ref="B4:B42" si="0">(A4-$F$7)/($F$10)</f>
        <v>1128.129117259552</v>
      </c>
      <c r="E4" s="23" t="s">
        <v>264</v>
      </c>
    </row>
    <row r="5" spans="1:13" x14ac:dyDescent="0.35">
      <c r="A5" s="13">
        <v>10</v>
      </c>
      <c r="B5" s="18">
        <f t="shared" si="0"/>
        <v>1457.5098814229248</v>
      </c>
    </row>
    <row r="6" spans="1:13" x14ac:dyDescent="0.35">
      <c r="A6" s="13">
        <f>A5+5</f>
        <v>15</v>
      </c>
      <c r="B6" s="18">
        <f t="shared" si="0"/>
        <v>1786.8906455862978</v>
      </c>
      <c r="E6" s="23" t="s">
        <v>265</v>
      </c>
    </row>
    <row r="7" spans="1:13" x14ac:dyDescent="0.35">
      <c r="A7" s="13">
        <f t="shared" ref="A7:A70" si="1">A6+5</f>
        <v>20</v>
      </c>
      <c r="B7" s="18">
        <f t="shared" si="0"/>
        <v>2116.2714097496705</v>
      </c>
      <c r="E7" s="23" t="s">
        <v>266</v>
      </c>
      <c r="F7">
        <v>-12.125</v>
      </c>
    </row>
    <row r="8" spans="1:13" x14ac:dyDescent="0.35">
      <c r="A8" s="13">
        <f t="shared" si="1"/>
        <v>25</v>
      </c>
      <c r="B8" s="18">
        <f t="shared" si="0"/>
        <v>2445.6521739130435</v>
      </c>
      <c r="E8" s="23" t="s">
        <v>267</v>
      </c>
    </row>
    <row r="9" spans="1:13" x14ac:dyDescent="0.35">
      <c r="A9" s="13">
        <f t="shared" si="1"/>
        <v>30</v>
      </c>
      <c r="B9" s="18">
        <f t="shared" si="0"/>
        <v>2775.032938076416</v>
      </c>
    </row>
    <row r="10" spans="1:13" x14ac:dyDescent="0.35">
      <c r="A10" s="13">
        <f t="shared" si="1"/>
        <v>35</v>
      </c>
      <c r="B10" s="18">
        <f t="shared" si="0"/>
        <v>3104.413702239789</v>
      </c>
      <c r="E10" s="23" t="s">
        <v>268</v>
      </c>
      <c r="F10" s="24">
        <v>1.5180000000000001E-2</v>
      </c>
    </row>
    <row r="11" spans="1:13" x14ac:dyDescent="0.35">
      <c r="A11" s="13">
        <f t="shared" si="1"/>
        <v>40</v>
      </c>
      <c r="B11" s="18">
        <f t="shared" si="0"/>
        <v>3433.794466403162</v>
      </c>
      <c r="E11" s="23" t="s">
        <v>269</v>
      </c>
    </row>
    <row r="12" spans="1:13" x14ac:dyDescent="0.35">
      <c r="A12" s="13">
        <f t="shared" si="1"/>
        <v>45</v>
      </c>
      <c r="B12" s="18">
        <f t="shared" si="0"/>
        <v>3763.1752305665345</v>
      </c>
    </row>
    <row r="13" spans="1:13" x14ac:dyDescent="0.35">
      <c r="A13" s="13">
        <f t="shared" si="1"/>
        <v>50</v>
      </c>
      <c r="B13" s="18">
        <f t="shared" si="0"/>
        <v>4092.5559947299075</v>
      </c>
      <c r="E13" s="23" t="s">
        <v>270</v>
      </c>
    </row>
    <row r="14" spans="1:13" x14ac:dyDescent="0.35">
      <c r="A14" s="13">
        <f t="shared" si="1"/>
        <v>55</v>
      </c>
      <c r="B14" s="18">
        <f t="shared" si="0"/>
        <v>4421.9367588932801</v>
      </c>
      <c r="E14" s="23" t="s">
        <v>271</v>
      </c>
    </row>
    <row r="15" spans="1:13" x14ac:dyDescent="0.35">
      <c r="A15" s="13">
        <f t="shared" si="1"/>
        <v>60</v>
      </c>
      <c r="B15" s="18">
        <f t="shared" si="0"/>
        <v>4751.317523056653</v>
      </c>
      <c r="E15" s="23" t="s">
        <v>272</v>
      </c>
    </row>
    <row r="16" spans="1:13" x14ac:dyDescent="0.35">
      <c r="A16" s="13">
        <f t="shared" si="1"/>
        <v>65</v>
      </c>
      <c r="B16" s="18">
        <f t="shared" si="0"/>
        <v>5080.698287220026</v>
      </c>
    </row>
    <row r="17" spans="1:10" ht="16" thickBot="1" x14ac:dyDescent="0.4">
      <c r="A17" s="13">
        <f t="shared" si="1"/>
        <v>70</v>
      </c>
      <c r="B17" s="18">
        <f t="shared" si="0"/>
        <v>5410.079051383399</v>
      </c>
      <c r="E17" s="19" t="s">
        <v>273</v>
      </c>
      <c r="F17" s="20"/>
      <c r="G17" s="20"/>
      <c r="H17" s="20"/>
      <c r="I17" s="20"/>
      <c r="J17" s="20"/>
    </row>
    <row r="18" spans="1:10" x14ac:dyDescent="0.35">
      <c r="A18" s="13">
        <f t="shared" si="1"/>
        <v>75</v>
      </c>
      <c r="B18" s="18">
        <f t="shared" si="0"/>
        <v>5739.459815546772</v>
      </c>
      <c r="E18" s="23" t="s">
        <v>274</v>
      </c>
      <c r="F18" t="s">
        <v>275</v>
      </c>
    </row>
    <row r="19" spans="1:10" x14ac:dyDescent="0.35">
      <c r="A19" s="13">
        <f t="shared" si="1"/>
        <v>80</v>
      </c>
      <c r="B19" s="18">
        <f t="shared" si="0"/>
        <v>6068.840579710145</v>
      </c>
    </row>
    <row r="20" spans="1:10" x14ac:dyDescent="0.35">
      <c r="A20" s="13">
        <f t="shared" si="1"/>
        <v>85</v>
      </c>
      <c r="B20" s="18">
        <f t="shared" si="0"/>
        <v>6398.2213438735171</v>
      </c>
      <c r="E20" s="25" t="s">
        <v>276</v>
      </c>
      <c r="F20" t="s">
        <v>277</v>
      </c>
      <c r="G20" s="24">
        <v>12320</v>
      </c>
    </row>
    <row r="21" spans="1:10" x14ac:dyDescent="0.35">
      <c r="A21" s="13">
        <f t="shared" si="1"/>
        <v>90</v>
      </c>
      <c r="B21" s="18">
        <f t="shared" si="0"/>
        <v>6727.6021080368901</v>
      </c>
    </row>
    <row r="22" spans="1:10" x14ac:dyDescent="0.35">
      <c r="A22" s="13">
        <f t="shared" si="1"/>
        <v>95</v>
      </c>
      <c r="B22" s="18">
        <f t="shared" si="0"/>
        <v>7056.982872200263</v>
      </c>
      <c r="E22" s="23" t="s">
        <v>278</v>
      </c>
      <c r="H22" t="s">
        <v>279</v>
      </c>
    </row>
    <row r="23" spans="1:10" x14ac:dyDescent="0.35">
      <c r="A23" s="13">
        <f t="shared" si="1"/>
        <v>100</v>
      </c>
      <c r="B23" s="18">
        <f t="shared" si="0"/>
        <v>7386.363636363636</v>
      </c>
      <c r="E23" s="23" t="s">
        <v>280</v>
      </c>
      <c r="F23" t="s">
        <v>277</v>
      </c>
      <c r="G23">
        <v>-105.402</v>
      </c>
      <c r="H23" t="s">
        <v>281</v>
      </c>
      <c r="I23" t="s">
        <v>277</v>
      </c>
      <c r="J23">
        <v>21.343</v>
      </c>
    </row>
    <row r="24" spans="1:10" x14ac:dyDescent="0.35">
      <c r="A24" s="13">
        <f t="shared" si="1"/>
        <v>105</v>
      </c>
      <c r="B24" s="18">
        <f t="shared" si="0"/>
        <v>7715.744400527009</v>
      </c>
      <c r="E24" s="23" t="s">
        <v>282</v>
      </c>
      <c r="F24" t="s">
        <v>277</v>
      </c>
      <c r="G24" s="24">
        <v>2.1229999999999999E-2</v>
      </c>
      <c r="H24" t="s">
        <v>283</v>
      </c>
      <c r="I24" t="s">
        <v>277</v>
      </c>
      <c r="J24" s="24">
        <v>1.392E-3</v>
      </c>
    </row>
    <row r="25" spans="1:10" x14ac:dyDescent="0.35">
      <c r="A25" s="13">
        <f t="shared" si="1"/>
        <v>110</v>
      </c>
      <c r="B25" s="18">
        <f t="shared" si="0"/>
        <v>8045.125164690382</v>
      </c>
    </row>
    <row r="26" spans="1:10" x14ac:dyDescent="0.35">
      <c r="A26" s="13">
        <f t="shared" si="1"/>
        <v>115</v>
      </c>
      <c r="B26" s="18">
        <f t="shared" si="0"/>
        <v>8374.5059288537541</v>
      </c>
      <c r="E26" s="23" t="s">
        <v>284</v>
      </c>
      <c r="G26">
        <v>0.93600000000000005</v>
      </c>
    </row>
    <row r="27" spans="1:10" x14ac:dyDescent="0.35">
      <c r="A27" s="13">
        <f t="shared" si="1"/>
        <v>120</v>
      </c>
      <c r="B27" s="18">
        <f t="shared" si="0"/>
        <v>8703.886693017128</v>
      </c>
      <c r="E27" s="25" t="s">
        <v>285</v>
      </c>
      <c r="G27" s="24">
        <v>6.083E-6</v>
      </c>
    </row>
    <row r="28" spans="1:10" x14ac:dyDescent="0.35">
      <c r="A28" s="13">
        <f t="shared" si="1"/>
        <v>125</v>
      </c>
      <c r="B28" s="18">
        <f t="shared" si="0"/>
        <v>9033.2674571805001</v>
      </c>
    </row>
    <row r="29" spans="1:10" x14ac:dyDescent="0.35">
      <c r="A29" s="13">
        <f t="shared" si="1"/>
        <v>130</v>
      </c>
      <c r="B29" s="18">
        <f t="shared" si="0"/>
        <v>9362.6482213438721</v>
      </c>
      <c r="E29" s="25" t="s">
        <v>286</v>
      </c>
      <c r="G29">
        <v>0.876</v>
      </c>
    </row>
    <row r="30" spans="1:10" x14ac:dyDescent="0.35">
      <c r="A30" s="13">
        <f t="shared" si="1"/>
        <v>135</v>
      </c>
      <c r="B30" s="18">
        <f t="shared" si="0"/>
        <v>9692.028985507246</v>
      </c>
      <c r="E30" s="23" t="s">
        <v>287</v>
      </c>
      <c r="G30">
        <v>216.286</v>
      </c>
    </row>
    <row r="31" spans="1:10" x14ac:dyDescent="0.35">
      <c r="A31" s="13">
        <f t="shared" si="1"/>
        <v>140</v>
      </c>
      <c r="B31" s="18">
        <f t="shared" si="0"/>
        <v>10021.409749670618</v>
      </c>
      <c r="C31" s="10"/>
      <c r="E31" s="23" t="s">
        <v>288</v>
      </c>
      <c r="G31" s="24">
        <v>99170</v>
      </c>
    </row>
    <row r="32" spans="1:10" x14ac:dyDescent="0.35">
      <c r="A32" s="13">
        <f t="shared" si="1"/>
        <v>145</v>
      </c>
      <c r="B32" s="18">
        <f t="shared" si="0"/>
        <v>10350.790513833992</v>
      </c>
      <c r="E32" s="23" t="s">
        <v>289</v>
      </c>
      <c r="G32" s="24">
        <v>12320</v>
      </c>
    </row>
    <row r="33" spans="1:10" x14ac:dyDescent="0.35">
      <c r="A33" s="13">
        <f t="shared" si="1"/>
        <v>150</v>
      </c>
      <c r="B33" s="18">
        <f t="shared" si="0"/>
        <v>10680.171277997364</v>
      </c>
      <c r="G33" s="24"/>
    </row>
    <row r="34" spans="1:10" ht="16" thickBot="1" x14ac:dyDescent="0.4">
      <c r="A34" s="13">
        <f t="shared" si="1"/>
        <v>155</v>
      </c>
      <c r="B34" s="18">
        <f t="shared" si="0"/>
        <v>11009.552042160738</v>
      </c>
      <c r="E34" s="19" t="s">
        <v>290</v>
      </c>
      <c r="F34" s="20"/>
      <c r="G34" s="20"/>
      <c r="H34" s="20"/>
      <c r="I34" s="20"/>
      <c r="J34" s="20"/>
    </row>
    <row r="35" spans="1:10" x14ac:dyDescent="0.35">
      <c r="A35" s="13">
        <f t="shared" si="1"/>
        <v>160</v>
      </c>
      <c r="B35" s="18">
        <f t="shared" si="0"/>
        <v>11338.93280632411</v>
      </c>
      <c r="E35" s="23" t="s">
        <v>276</v>
      </c>
      <c r="F35" t="s">
        <v>277</v>
      </c>
      <c r="G35" s="24">
        <v>12590</v>
      </c>
    </row>
    <row r="36" spans="1:10" x14ac:dyDescent="0.35">
      <c r="A36" s="13">
        <f t="shared" si="1"/>
        <v>165</v>
      </c>
      <c r="B36" s="18">
        <f t="shared" si="0"/>
        <v>11668.313570487482</v>
      </c>
    </row>
    <row r="37" spans="1:10" x14ac:dyDescent="0.35">
      <c r="A37" s="13">
        <f t="shared" si="1"/>
        <v>170</v>
      </c>
      <c r="B37" s="18">
        <f t="shared" si="0"/>
        <v>11997.694334650856</v>
      </c>
      <c r="C37" s="18">
        <f t="shared" ref="C37:C41" si="2">(A37-$G$38)/($G$39)</f>
        <v>12972.937293729374</v>
      </c>
      <c r="E37" s="23" t="s">
        <v>278</v>
      </c>
      <c r="H37" t="s">
        <v>279</v>
      </c>
    </row>
    <row r="38" spans="1:10" x14ac:dyDescent="0.35">
      <c r="A38" s="13">
        <f t="shared" si="1"/>
        <v>175</v>
      </c>
      <c r="B38" s="18">
        <f t="shared" si="0"/>
        <v>12327.075098814228</v>
      </c>
      <c r="C38" s="18">
        <f t="shared" si="2"/>
        <v>13208.675153229609</v>
      </c>
      <c r="E38" s="23" t="s">
        <v>280</v>
      </c>
      <c r="F38" t="s">
        <v>277</v>
      </c>
      <c r="G38">
        <v>-105.15600000000001</v>
      </c>
      <c r="H38" t="s">
        <v>281</v>
      </c>
      <c r="I38" t="s">
        <v>277</v>
      </c>
      <c r="J38">
        <v>17.905000000000001</v>
      </c>
    </row>
    <row r="39" spans="1:10" x14ac:dyDescent="0.35">
      <c r="A39" s="13">
        <f t="shared" si="1"/>
        <v>180</v>
      </c>
      <c r="B39" s="18">
        <f t="shared" si="0"/>
        <v>12656.455862977602</v>
      </c>
      <c r="C39" s="18">
        <f t="shared" si="2"/>
        <v>13444.413012729845</v>
      </c>
      <c r="E39" s="23" t="s">
        <v>282</v>
      </c>
      <c r="F39" t="s">
        <v>277</v>
      </c>
      <c r="G39" s="24">
        <v>2.121E-2</v>
      </c>
      <c r="H39" t="s">
        <v>283</v>
      </c>
      <c r="I39" t="s">
        <v>277</v>
      </c>
      <c r="J39" s="24">
        <v>1.196E-3</v>
      </c>
    </row>
    <row r="40" spans="1:10" x14ac:dyDescent="0.35">
      <c r="A40" s="13">
        <f t="shared" si="1"/>
        <v>185</v>
      </c>
      <c r="B40" s="18">
        <f t="shared" si="0"/>
        <v>12985.836627140974</v>
      </c>
      <c r="C40" s="18">
        <f t="shared" si="2"/>
        <v>13680.15087223008</v>
      </c>
    </row>
    <row r="41" spans="1:10" x14ac:dyDescent="0.35">
      <c r="A41" s="13">
        <f t="shared" si="1"/>
        <v>190</v>
      </c>
      <c r="B41" s="18">
        <f t="shared" si="0"/>
        <v>13315.217391304348</v>
      </c>
      <c r="C41" s="18">
        <f t="shared" si="2"/>
        <v>13915.888731730316</v>
      </c>
      <c r="D41" s="18">
        <f t="shared" ref="D41:D79" si="3">(A41-$G$23)/($G$24)</f>
        <v>13914.366462552991</v>
      </c>
      <c r="E41" s="23" t="s">
        <v>284</v>
      </c>
      <c r="G41">
        <v>0.94499999999999995</v>
      </c>
    </row>
    <row r="42" spans="1:10" x14ac:dyDescent="0.35">
      <c r="A42" s="13">
        <f t="shared" si="1"/>
        <v>195</v>
      </c>
      <c r="B42" s="18">
        <f t="shared" si="0"/>
        <v>13644.59815546772</v>
      </c>
      <c r="C42" s="18">
        <f>(A42-$G$38)/($G$39)</f>
        <v>14151.626591230552</v>
      </c>
      <c r="D42" s="18">
        <f t="shared" si="3"/>
        <v>14149.882242110221</v>
      </c>
      <c r="E42" s="23" t="s">
        <v>285</v>
      </c>
      <c r="G42" s="24">
        <v>9.9610000000000009E-7</v>
      </c>
    </row>
    <row r="43" spans="1:10" x14ac:dyDescent="0.35">
      <c r="A43" s="13">
        <f t="shared" si="1"/>
        <v>200</v>
      </c>
      <c r="B43"/>
      <c r="C43" s="18">
        <f t="shared" ref="C43:C79" si="4">(A43-$G$38)/($G$39)</f>
        <v>14387.364450730787</v>
      </c>
      <c r="D43" s="18">
        <f t="shared" si="3"/>
        <v>14385.398021667452</v>
      </c>
    </row>
    <row r="44" spans="1:10" x14ac:dyDescent="0.35">
      <c r="A44" s="13">
        <f t="shared" si="1"/>
        <v>205</v>
      </c>
      <c r="B44"/>
      <c r="C44" s="18">
        <f t="shared" si="4"/>
        <v>14623.102310231023</v>
      </c>
      <c r="D44" s="18">
        <f t="shared" si="3"/>
        <v>14620.913801224682</v>
      </c>
      <c r="E44" s="23" t="s">
        <v>286</v>
      </c>
      <c r="G44">
        <v>0.89200000000000002</v>
      </c>
    </row>
    <row r="45" spans="1:10" x14ac:dyDescent="0.35">
      <c r="A45" s="13">
        <f t="shared" si="1"/>
        <v>210</v>
      </c>
      <c r="B45"/>
      <c r="C45" s="18">
        <f t="shared" si="4"/>
        <v>14858.84016973126</v>
      </c>
      <c r="D45" s="18">
        <f t="shared" si="3"/>
        <v>14856.429580781913</v>
      </c>
      <c r="E45" s="23" t="s">
        <v>287</v>
      </c>
      <c r="G45">
        <v>208.375</v>
      </c>
    </row>
    <row r="46" spans="1:10" x14ac:dyDescent="0.35">
      <c r="A46" s="13">
        <f t="shared" si="1"/>
        <v>215</v>
      </c>
      <c r="B46"/>
      <c r="C46" s="18">
        <f t="shared" si="4"/>
        <v>15094.578029231496</v>
      </c>
      <c r="D46" s="18">
        <f t="shared" si="3"/>
        <v>15091.945360339143</v>
      </c>
      <c r="E46" s="23" t="s">
        <v>288</v>
      </c>
      <c r="G46" s="24">
        <v>116900</v>
      </c>
    </row>
    <row r="47" spans="1:10" x14ac:dyDescent="0.35">
      <c r="A47" s="13">
        <f t="shared" si="1"/>
        <v>220</v>
      </c>
      <c r="B47"/>
      <c r="C47" s="18">
        <f t="shared" si="4"/>
        <v>15330.315888731731</v>
      </c>
      <c r="D47" s="18">
        <f t="shared" si="3"/>
        <v>15327.461139896373</v>
      </c>
      <c r="E47" s="23" t="s">
        <v>289</v>
      </c>
      <c r="G47" s="24">
        <v>12590</v>
      </c>
    </row>
    <row r="48" spans="1:10" x14ac:dyDescent="0.35">
      <c r="A48" s="13">
        <f t="shared" si="1"/>
        <v>225</v>
      </c>
      <c r="B48"/>
      <c r="C48" s="18">
        <f t="shared" si="4"/>
        <v>15566.053748231967</v>
      </c>
      <c r="D48" s="18">
        <f t="shared" si="3"/>
        <v>15562.976919453604</v>
      </c>
    </row>
    <row r="49" spans="1:4" x14ac:dyDescent="0.35">
      <c r="A49" s="13">
        <f t="shared" si="1"/>
        <v>230</v>
      </c>
      <c r="B49"/>
      <c r="C49" s="18">
        <f t="shared" si="4"/>
        <v>15801.791607732202</v>
      </c>
      <c r="D49" s="18">
        <f t="shared" si="3"/>
        <v>15798.492699010834</v>
      </c>
    </row>
    <row r="50" spans="1:4" x14ac:dyDescent="0.35">
      <c r="A50" s="13">
        <f t="shared" si="1"/>
        <v>235</v>
      </c>
      <c r="B50"/>
      <c r="C50" s="18">
        <f t="shared" si="4"/>
        <v>16037.529467232438</v>
      </c>
      <c r="D50" s="18">
        <f t="shared" si="3"/>
        <v>16034.008478568065</v>
      </c>
    </row>
    <row r="51" spans="1:4" x14ac:dyDescent="0.35">
      <c r="A51" s="13">
        <f t="shared" si="1"/>
        <v>240</v>
      </c>
      <c r="B51"/>
      <c r="C51" s="18">
        <f t="shared" si="4"/>
        <v>16273.267326732674</v>
      </c>
      <c r="D51" s="18">
        <f t="shared" si="3"/>
        <v>16269.524258125295</v>
      </c>
    </row>
    <row r="52" spans="1:4" x14ac:dyDescent="0.35">
      <c r="A52" s="13">
        <f t="shared" si="1"/>
        <v>245</v>
      </c>
      <c r="B52"/>
      <c r="C52" s="18">
        <f t="shared" si="4"/>
        <v>16509.005186232909</v>
      </c>
      <c r="D52" s="18">
        <f t="shared" si="3"/>
        <v>16505.040037682524</v>
      </c>
    </row>
    <row r="53" spans="1:4" x14ac:dyDescent="0.35">
      <c r="A53" s="13">
        <f t="shared" si="1"/>
        <v>250</v>
      </c>
      <c r="B53"/>
      <c r="C53" s="18">
        <f t="shared" si="4"/>
        <v>16744.743045733147</v>
      </c>
      <c r="D53" s="18">
        <f t="shared" si="3"/>
        <v>16740.555817239754</v>
      </c>
    </row>
    <row r="54" spans="1:4" x14ac:dyDescent="0.35">
      <c r="A54" s="13">
        <f t="shared" si="1"/>
        <v>255</v>
      </c>
      <c r="B54"/>
      <c r="C54" s="18">
        <f t="shared" si="4"/>
        <v>16980.48090523338</v>
      </c>
      <c r="D54" s="18">
        <f t="shared" si="3"/>
        <v>16976.071596796985</v>
      </c>
    </row>
    <row r="55" spans="1:4" x14ac:dyDescent="0.35">
      <c r="A55" s="13">
        <f t="shared" si="1"/>
        <v>260</v>
      </c>
      <c r="B55"/>
      <c r="C55" s="18">
        <f t="shared" si="4"/>
        <v>17216.218764733618</v>
      </c>
      <c r="D55" s="18">
        <f t="shared" si="3"/>
        <v>17211.587376354215</v>
      </c>
    </row>
    <row r="56" spans="1:4" x14ac:dyDescent="0.35">
      <c r="A56" s="13">
        <f t="shared" si="1"/>
        <v>265</v>
      </c>
      <c r="B56"/>
      <c r="C56" s="18">
        <f t="shared" si="4"/>
        <v>17451.956624233851</v>
      </c>
      <c r="D56" s="18">
        <f t="shared" si="3"/>
        <v>17447.103155911445</v>
      </c>
    </row>
    <row r="57" spans="1:4" x14ac:dyDescent="0.35">
      <c r="A57" s="13">
        <f t="shared" si="1"/>
        <v>270</v>
      </c>
      <c r="B57"/>
      <c r="C57" s="18">
        <f t="shared" si="4"/>
        <v>17687.694483734089</v>
      </c>
      <c r="D57" s="18">
        <f t="shared" si="3"/>
        <v>17682.618935468676</v>
      </c>
    </row>
    <row r="58" spans="1:4" x14ac:dyDescent="0.35">
      <c r="A58" s="13">
        <f t="shared" si="1"/>
        <v>275</v>
      </c>
      <c r="B58"/>
      <c r="C58" s="18">
        <f t="shared" si="4"/>
        <v>17923.432343234323</v>
      </c>
      <c r="D58" s="18">
        <f t="shared" si="3"/>
        <v>17918.134715025906</v>
      </c>
    </row>
    <row r="59" spans="1:4" x14ac:dyDescent="0.35">
      <c r="A59" s="13">
        <f t="shared" si="1"/>
        <v>280</v>
      </c>
      <c r="B59"/>
      <c r="C59" s="18">
        <f t="shared" si="4"/>
        <v>18159.17020273456</v>
      </c>
      <c r="D59" s="18">
        <f t="shared" si="3"/>
        <v>18153.650494583137</v>
      </c>
    </row>
    <row r="60" spans="1:4" x14ac:dyDescent="0.35">
      <c r="A60" s="13">
        <f t="shared" si="1"/>
        <v>285</v>
      </c>
      <c r="B60"/>
      <c r="C60" s="18">
        <f t="shared" si="4"/>
        <v>18394.908062234794</v>
      </c>
      <c r="D60" s="18">
        <f t="shared" si="3"/>
        <v>18389.166274140367</v>
      </c>
    </row>
    <row r="61" spans="1:4" x14ac:dyDescent="0.35">
      <c r="A61" s="13">
        <f t="shared" si="1"/>
        <v>290</v>
      </c>
      <c r="B61"/>
      <c r="C61" s="18">
        <f t="shared" si="4"/>
        <v>18630.645921735031</v>
      </c>
      <c r="D61" s="18">
        <f t="shared" si="3"/>
        <v>18624.682053697597</v>
      </c>
    </row>
    <row r="62" spans="1:4" x14ac:dyDescent="0.35">
      <c r="A62" s="13">
        <f t="shared" si="1"/>
        <v>295</v>
      </c>
      <c r="B62"/>
      <c r="C62" s="18">
        <f t="shared" si="4"/>
        <v>18866.383781235269</v>
      </c>
      <c r="D62" s="18">
        <f t="shared" si="3"/>
        <v>18860.197833254828</v>
      </c>
    </row>
    <row r="63" spans="1:4" x14ac:dyDescent="0.35">
      <c r="A63" s="13">
        <f t="shared" si="1"/>
        <v>300</v>
      </c>
      <c r="B63"/>
      <c r="C63" s="18">
        <f t="shared" si="4"/>
        <v>19102.121640735502</v>
      </c>
      <c r="D63" s="18">
        <f t="shared" si="3"/>
        <v>19095.713612812058</v>
      </c>
    </row>
    <row r="64" spans="1:4" x14ac:dyDescent="0.35">
      <c r="A64" s="13">
        <f t="shared" si="1"/>
        <v>305</v>
      </c>
      <c r="B64"/>
      <c r="C64" s="18">
        <f t="shared" si="4"/>
        <v>19337.85950023574</v>
      </c>
      <c r="D64" s="18">
        <f t="shared" si="3"/>
        <v>19331.229392369289</v>
      </c>
    </row>
    <row r="65" spans="1:4" x14ac:dyDescent="0.35">
      <c r="A65" s="13">
        <f t="shared" si="1"/>
        <v>310</v>
      </c>
      <c r="B65"/>
      <c r="C65" s="18">
        <f t="shared" si="4"/>
        <v>19573.597359735973</v>
      </c>
      <c r="D65" s="18">
        <f t="shared" si="3"/>
        <v>19566.745171926519</v>
      </c>
    </row>
    <row r="66" spans="1:4" x14ac:dyDescent="0.35">
      <c r="A66" s="13">
        <f t="shared" si="1"/>
        <v>315</v>
      </c>
      <c r="B66"/>
      <c r="C66" s="18">
        <f t="shared" si="4"/>
        <v>19809.335219236211</v>
      </c>
      <c r="D66" s="18">
        <f t="shared" si="3"/>
        <v>19802.26095148375</v>
      </c>
    </row>
    <row r="67" spans="1:4" x14ac:dyDescent="0.35">
      <c r="A67" s="13">
        <f t="shared" si="1"/>
        <v>320</v>
      </c>
      <c r="B67"/>
      <c r="C67" s="18">
        <f t="shared" si="4"/>
        <v>20045.073078736445</v>
      </c>
      <c r="D67" s="18">
        <f t="shared" si="3"/>
        <v>20037.77673104098</v>
      </c>
    </row>
    <row r="68" spans="1:4" x14ac:dyDescent="0.35">
      <c r="A68" s="13">
        <f t="shared" si="1"/>
        <v>325</v>
      </c>
      <c r="B68"/>
      <c r="C68" s="18">
        <f t="shared" si="4"/>
        <v>20280.810938236682</v>
      </c>
      <c r="D68" s="18">
        <f t="shared" si="3"/>
        <v>20273.29251059821</v>
      </c>
    </row>
    <row r="69" spans="1:4" x14ac:dyDescent="0.35">
      <c r="A69" s="13">
        <f t="shared" si="1"/>
        <v>330</v>
      </c>
      <c r="B69"/>
      <c r="C69" s="18">
        <f t="shared" si="4"/>
        <v>20516.548797736916</v>
      </c>
      <c r="D69" s="18">
        <f t="shared" si="3"/>
        <v>20508.808290155441</v>
      </c>
    </row>
    <row r="70" spans="1:4" x14ac:dyDescent="0.35">
      <c r="A70" s="13">
        <f t="shared" si="1"/>
        <v>335</v>
      </c>
      <c r="B70"/>
      <c r="C70" s="18">
        <f t="shared" si="4"/>
        <v>20752.286657237153</v>
      </c>
      <c r="D70" s="18">
        <f t="shared" si="3"/>
        <v>20744.324069712671</v>
      </c>
    </row>
    <row r="71" spans="1:4" x14ac:dyDescent="0.35">
      <c r="A71" s="13">
        <f t="shared" ref="A71:A79" si="5">A70+5</f>
        <v>340</v>
      </c>
      <c r="B71"/>
      <c r="C71" s="18">
        <f t="shared" si="4"/>
        <v>20988.024516737387</v>
      </c>
      <c r="D71" s="18">
        <f t="shared" si="3"/>
        <v>20979.839849269902</v>
      </c>
    </row>
    <row r="72" spans="1:4" x14ac:dyDescent="0.35">
      <c r="A72" s="13">
        <f t="shared" si="5"/>
        <v>345</v>
      </c>
      <c r="B72"/>
      <c r="C72" s="18">
        <f t="shared" si="4"/>
        <v>21223.762376237624</v>
      </c>
      <c r="D72" s="18">
        <f t="shared" si="3"/>
        <v>21215.355628827132</v>
      </c>
    </row>
    <row r="73" spans="1:4" x14ac:dyDescent="0.35">
      <c r="A73" s="13">
        <f t="shared" si="5"/>
        <v>350</v>
      </c>
      <c r="B73"/>
      <c r="C73" s="18">
        <f t="shared" si="4"/>
        <v>21459.500235737862</v>
      </c>
      <c r="D73" s="18">
        <f t="shared" si="3"/>
        <v>21450.871408384362</v>
      </c>
    </row>
    <row r="74" spans="1:4" x14ac:dyDescent="0.35">
      <c r="A74" s="13">
        <f t="shared" si="5"/>
        <v>355</v>
      </c>
      <c r="B74"/>
      <c r="C74" s="18">
        <f t="shared" si="4"/>
        <v>21695.238095238095</v>
      </c>
      <c r="D74" s="18">
        <f t="shared" si="3"/>
        <v>21686.387187941593</v>
      </c>
    </row>
    <row r="75" spans="1:4" x14ac:dyDescent="0.35">
      <c r="A75" s="13">
        <f t="shared" si="5"/>
        <v>360</v>
      </c>
      <c r="B75"/>
      <c r="C75" s="18">
        <f t="shared" si="4"/>
        <v>21930.975954738333</v>
      </c>
      <c r="D75" s="18">
        <f t="shared" si="3"/>
        <v>21921.902967498823</v>
      </c>
    </row>
    <row r="76" spans="1:4" x14ac:dyDescent="0.35">
      <c r="A76" s="13">
        <f t="shared" si="5"/>
        <v>365</v>
      </c>
      <c r="B76"/>
      <c r="C76" s="18">
        <f t="shared" si="4"/>
        <v>22166.713814238567</v>
      </c>
      <c r="D76" s="18">
        <f t="shared" si="3"/>
        <v>22157.418747056054</v>
      </c>
    </row>
    <row r="77" spans="1:4" x14ac:dyDescent="0.35">
      <c r="A77" s="13">
        <f t="shared" si="5"/>
        <v>370</v>
      </c>
      <c r="B77"/>
      <c r="C77" s="18">
        <f t="shared" si="4"/>
        <v>22402.451673738804</v>
      </c>
      <c r="D77" s="18">
        <f t="shared" si="3"/>
        <v>22392.934526613284</v>
      </c>
    </row>
    <row r="78" spans="1:4" x14ac:dyDescent="0.35">
      <c r="A78" s="13">
        <f t="shared" si="5"/>
        <v>375</v>
      </c>
      <c r="B78"/>
      <c r="C78" s="18">
        <f t="shared" si="4"/>
        <v>22638.189533239038</v>
      </c>
      <c r="D78" s="18">
        <f t="shared" si="3"/>
        <v>22628.450306170515</v>
      </c>
    </row>
    <row r="79" spans="1:4" x14ac:dyDescent="0.35">
      <c r="A79" s="13">
        <f t="shared" si="5"/>
        <v>380</v>
      </c>
      <c r="B79"/>
      <c r="C79" s="18">
        <f t="shared" si="4"/>
        <v>22873.927392739275</v>
      </c>
      <c r="D79" s="18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Sheet1</vt:lpstr>
      <vt:lpstr>HC_CombinedMorphology_Isotope</vt:lpstr>
      <vt:lpstr>AGE MODEL</vt:lpstr>
    </vt:vector>
  </TitlesOfParts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Catalina</cp:lastModifiedBy>
  <cp:lastPrinted>2015-10-06T22:24:34Z</cp:lastPrinted>
  <dcterms:created xsi:type="dcterms:W3CDTF">2014-10-05T18:34:05Z</dcterms:created>
  <dcterms:modified xsi:type="dcterms:W3CDTF">2017-11-08T20:07:02Z</dcterms:modified>
</cp:coreProperties>
</file>